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82.xml" ContentType="application/vnd.openxmlformats-officedocument.spreadsheetml.worksheet+xml"/>
  <Override PartName="/xl/theme/themeOverride79.xml" ContentType="application/vnd.openxmlformats-officedocument.themeOverride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theme/themeOverride57.xml" ContentType="application/vnd.openxmlformats-officedocument.themeOverride+xml"/>
  <Override PartName="/xl/worksheets/sheet197.xml" ContentType="application/vnd.openxmlformats-officedocument.spreadsheetml.worksheet+xml"/>
  <Override PartName="/xl/worksheets/sheet336.xml" ContentType="application/vnd.openxmlformats-officedocument.spreadsheetml.worksheet+xml"/>
  <Override PartName="/xl/drawings/drawing17.xml" ContentType="application/vnd.openxmlformats-officedocument.drawing+xml"/>
  <Override PartName="/xl/drawings/drawing64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theme/themeOverride35.xml" ContentType="application/vnd.openxmlformats-officedocument.themeOverride+xml"/>
  <Override PartName="/xl/theme/themeOverride82.xml" ContentType="application/vnd.openxmlformats-officedocument.themeOverride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theme/themeOverride13.xml" ContentType="application/vnd.openxmlformats-officedocument.themeOverride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theme/themeOverride60.xml" ContentType="application/vnd.openxmlformats-officedocument.themeOverride+xml"/>
  <Override PartName="/xl/charts/chart85.xml" ContentType="application/vnd.openxmlformats-officedocument.drawingml.char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theme/themeOverride9.xml" ContentType="application/vnd.openxmlformats-officedocument.themeOverride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54.xml" ContentType="application/vnd.openxmlformats-officedocument.spreadsheetml.worksheet+xml"/>
  <Override PartName="/xl/charts/chart41.xml" ContentType="application/vnd.openxmlformats-officedocument.drawingml.char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drawings/drawing7.xml" ContentType="application/vnd.openxmlformats-officedocument.drawing+xml"/>
  <Override PartName="/xl/theme/themeOverride29.xml" ContentType="application/vnd.openxmlformats-officedocument.themeOverride+xml"/>
  <Override PartName="/xl/drawings/drawing58.xml" ContentType="application/vnd.openxmlformats-officedocument.drawing+xml"/>
  <Override PartName="/xl/theme/themeOverride76.xml" ContentType="application/vnd.openxmlformats-officedocument.themeOverride+xml"/>
  <Override PartName="/xl/worksheets/sheet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308.xml" ContentType="application/vnd.openxmlformats-officedocument.spreadsheetml.worksheet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drawings/drawing83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charts/chart1.xml" ContentType="application/vnd.openxmlformats-officedocument.drawingml.chart+xml"/>
  <Override PartName="/xl/theme/themeOverride54.xml" ContentType="application/vnd.openxmlformats-officedocument.themeOverride+xml"/>
  <Override PartName="/xl/charts/chart57.xml" ContentType="application/vnd.openxmlformats-officedocument.drawingml.chart+xml"/>
  <Override PartName="/xl/worksheets/sheet333.xml" ContentType="application/vnd.openxmlformats-officedocument.spreadsheetml.worksheet+xml"/>
  <Override PartName="/xl/drawings/drawing14.xml" ContentType="application/vnd.openxmlformats-officedocument.drawing+xml"/>
  <Override PartName="/xl/theme/themeOverride32.xml" ContentType="application/vnd.openxmlformats-officedocument.themeOverride+xml"/>
  <Override PartName="/xl/drawings/drawing61.xml" ContentType="application/vnd.openxmlformats-officedocument.drawing+xml"/>
  <Override PartName="/xl/worksheets/sheet125.xml" ContentType="application/vnd.openxmlformats-officedocument.spreadsheetml.worksheet+xml"/>
  <Override PartName="/xl/worksheets/sheet172.xml" ContentType="application/vnd.openxmlformats-officedocument.spreadsheetml.worksheet+xml"/>
  <Override PartName="/xl/worksheets/sheet311.xml" ContentType="application/vnd.openxmlformats-officedocument.spreadsheetml.workshee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73.xml" ContentType="application/vnd.openxmlformats-officedocument.spreadsheetml.worksheet+xml"/>
  <Override PartName="/xl/theme/themeOverride6.xml" ContentType="application/vnd.openxmlformats-officedocument.themeOverride+xml"/>
  <Override PartName="/xl/charts/chart60.xml" ContentType="application/vnd.openxmlformats-officedocument.drawingml.chart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theme/themeOverride48.xml" ContentType="application/vnd.openxmlformats-officedocument.themeOverride+xml"/>
  <Override PartName="/xl/drawings/drawing77.xml" ContentType="application/vnd.openxmlformats-officedocument.drawing+xml"/>
  <Override PartName="/xl/worksheets/sheet188.xml" ContentType="application/vnd.openxmlformats-officedocument.spreadsheetml.worksheet+xml"/>
  <Override PartName="/xl/worksheets/sheet327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theme/themeOverride26.xml" ContentType="application/vnd.openxmlformats-officedocument.themeOverride+xml"/>
  <Override PartName="/xl/charts/chart29.xml" ContentType="application/vnd.openxmlformats-officedocument.drawingml.chart+xml"/>
  <Override PartName="/xl/theme/themeOverride73.xml" ContentType="application/vnd.openxmlformats-officedocument.themeOverride+xml"/>
  <Override PartName="/xl/charts/chart76.xml" ContentType="application/vnd.openxmlformats-officedocument.drawingml.chart+xml"/>
  <Override PartName="/xl/worksheets/sheet89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drawings/drawing33.xml" ContentType="application/vnd.openxmlformats-officedocument.drawing+xml"/>
  <Override PartName="/xl/theme/themeOverride51.xml" ContentType="application/vnd.openxmlformats-officedocument.themeOverride+xml"/>
  <Override PartName="/xl/drawings/drawing80.xml" ContentType="application/vnd.openxmlformats-officedocument.drawing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30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charts/chart32.xml" ContentType="application/vnd.openxmlformats-officedocument.drawingml.char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92.xml" ContentType="application/vnd.openxmlformats-officedocument.spreadsheetml.worksheet+xml"/>
  <Override PartName="/xl/worksheets/sheet100.xml" ContentType="application/vnd.openxmlformats-officedocument.spreadsheetml.worksheet+xml"/>
  <Override PartName="/xl/charts/chart10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theme/themeOverride3.xml" ContentType="application/vnd.openxmlformats-officedocument.themeOverride+xml"/>
  <Override PartName="/xl/drawings/drawing49.xml" ContentType="application/vnd.openxmlformats-officedocument.drawing+xml"/>
  <Override PartName="/xl/theme/themeOverride67.xml" ContentType="application/vnd.openxmlformats-officedocument.themeOverride+xml"/>
  <Override PartName="/xl/worksheets/sheet201.xml" ContentType="application/vnd.openxmlformats-officedocument.spreadsheetml.worksheet+xml"/>
  <Override PartName="/xl/drawings/drawing27.xml" ContentType="application/vnd.openxmlformats-officedocument.drawing+xml"/>
  <Override PartName="/xl/theme/themeOverride45.xml" ContentType="application/vnd.openxmlformats-officedocument.themeOverride+xml"/>
  <Override PartName="/xl/drawings/drawing74.xml" ContentType="application/vnd.openxmlformats-officedocument.drawing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charts/chart48.xml" ContentType="application/vnd.openxmlformats-officedocument.drawingml.char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324.xml" ContentType="application/vnd.openxmlformats-officedocument.spreadsheetml.worksheet+xml"/>
  <Override PartName="/xl/drawings/drawing1.xml" ContentType="application/vnd.openxmlformats-officedocument.drawing+xml"/>
  <Override PartName="/xl/theme/themeOverride23.xml" ContentType="application/vnd.openxmlformats-officedocument.themeOverride+xml"/>
  <Override PartName="/xl/drawings/drawing52.xml" ContentType="application/vnd.openxmlformats-officedocument.drawing+xml"/>
  <Override PartName="/xl/theme/themeOverride70.xml" ContentType="application/vnd.openxmlformats-officedocument.themeOverride+xml"/>
  <Override PartName="/xl/worksheets/sheet163.xml" ContentType="application/vnd.openxmlformats-officedocument.spreadsheetml.worksheet+xml"/>
  <Override PartName="/xl/worksheets/sheet302.xml" ContentType="application/vnd.openxmlformats-officedocument.spreadsheetml.worksheet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86.xml" ContentType="application/vnd.openxmlformats-officedocument.spreadsheetml.worksheet+xml"/>
  <Override PartName="/xl/charts/chart5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charts/chart8.xml" ContentType="application/vnd.openxmlformats-officedocument.drawingml.chart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42.xml" ContentType="application/vnd.openxmlformats-officedocument.spreadsheetml.worksheet+xml"/>
  <Override PartName="/xl/theme/themeOverride39.xml" ContentType="application/vnd.openxmlformats-officedocument.themeOverride+xml"/>
  <Override PartName="/xl/worksheets/sheet20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theme/themeOverride17.xml" ContentType="application/vnd.openxmlformats-officedocument.themeOverride+xml"/>
  <Override PartName="/xl/drawings/drawing46.xml" ContentType="application/vnd.openxmlformats-officedocument.drawing+xml"/>
  <Override PartName="/xl/theme/themeOverride64.xml" ContentType="application/vnd.openxmlformats-officedocument.themeOverride+xml"/>
  <Override PartName="/xl/worksheets/sheet157.xml" ContentType="application/vnd.openxmlformats-officedocument.spreadsheetml.worksheet+xml"/>
  <Override PartName="/xl/charts/chart67.xml" ContentType="application/vnd.openxmlformats-officedocument.drawingml.chart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.xml" ContentType="application/vnd.openxmlformats-officedocument.drawing+xml"/>
  <Override PartName="/xl/theme/themeOverride42.xml" ContentType="application/vnd.openxmlformats-officedocument.themeOverride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321.xml" ContentType="application/vnd.openxmlformats-officedocument.spreadsheetml.worksheet+xml"/>
  <Override PartName="/xl/theme/themeOverride20.xml" ContentType="application/vnd.openxmlformats-officedocument.themeOverride+xml"/>
  <Override PartName="/xl/theme/themeOverride31.xml" ContentType="application/vnd.openxmlformats-officedocument.themeOverride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theme/themeOverride5.xml" ContentType="application/vnd.openxmlformats-officedocument.themeOverride+xml"/>
  <Override PartName="/xl/theme/themeOverride69.xml" ContentType="application/vnd.openxmlformats-officedocument.themeOverride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theme/themeOverride47.xml" ContentType="application/vnd.openxmlformats-officedocument.themeOverride+xml"/>
  <Override PartName="/xl/theme/themeOverride58.xml" ContentType="application/vnd.openxmlformats-officedocument.themeOverride+xml"/>
  <Override PartName="/xl/drawings/drawing76.xml" ContentType="application/vnd.openxmlformats-officedocument.drawing+xml"/>
  <Override PartName="/xl/worksheets/sheet187.xml" ContentType="application/vnd.openxmlformats-officedocument.spreadsheetml.worksheet+xml"/>
  <Override PartName="/xl/worksheets/sheet337.xml" ContentType="application/vnd.openxmlformats-officedocument.spreadsheetml.worksheet+xml"/>
  <Override PartName="/xl/drawings/drawing18.xml" ContentType="application/vnd.openxmlformats-officedocument.drawing+xml"/>
  <Override PartName="/xl/theme/themeOverride36.xml" ContentType="application/vnd.openxmlformats-officedocument.themeOverride+xml"/>
  <Override PartName="/xl/drawings/drawing65.xml" ContentType="application/vnd.openxmlformats-officedocument.drawing+xml"/>
  <Override PartName="/xl/theme/themeOverride83.xml" ContentType="application/vnd.openxmlformats-officedocument.themeOverrid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6.xml" ContentType="application/vnd.openxmlformats-officedocument.spreadsheetml.worksheet+xml"/>
  <Override PartName="/xl/drawings/drawing3.xml" ContentType="application/vnd.openxmlformats-officedocument.drawing+xml"/>
  <Override PartName="/xl/theme/themeOverride25.xml" ContentType="application/vnd.openxmlformats-officedocument.themeOverride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theme/themeOverride72.xml" ContentType="application/vnd.openxmlformats-officedocument.themeOverride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theme/themeOverride14.xml" ContentType="application/vnd.openxmlformats-officedocument.themeOverride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theme/themeOverride61.xml" ContentType="application/vnd.openxmlformats-officedocument.themeOverride+xml"/>
  <Override PartName="/xl/charts/chart75.xml" ContentType="application/vnd.openxmlformats-officedocument.drawingml.char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34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theme/themeOverride50.xml" ContentType="application/vnd.openxmlformats-officedocument.themeOverride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theme/themeOverride19.xml" ContentType="application/vnd.openxmlformats-officedocument.themeOverride+xml"/>
  <Override PartName="/xl/drawings/drawing48.xml" ContentType="application/vnd.openxmlformats-officedocument.drawing+xml"/>
  <Override PartName="/xl/theme/themeOverride66.xml" ContentType="application/vnd.openxmlformats-officedocument.themeOverride+xml"/>
  <Override PartName="/xl/theme/themeOverride77.xml" ContentType="application/vnd.openxmlformats-officedocument.themeOverrid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theme/themeOverride55.xml" ContentType="application/vnd.openxmlformats-officedocument.themeOverride+xml"/>
  <Override PartName="/xl/charts/chart69.xml" ContentType="application/vnd.openxmlformats-officedocument.drawingml.chart+xml"/>
  <Override PartName="/xl/drawings/drawing84.xml" ContentType="application/vnd.openxmlformats-officedocument.drawing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334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theme/themeOverride44.xml" ContentType="application/vnd.openxmlformats-officedocument.themeOverride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323.xml" ContentType="application/vnd.openxmlformats-officedocument.spreadsheetml.worksheet+xml"/>
  <Override PartName="/xl/theme/themeOverride22.xml" ContentType="application/vnd.openxmlformats-officedocument.themeOverride+xml"/>
  <Override PartName="/xl/theme/themeOverride33.xml" ContentType="application/vnd.openxmlformats-officedocument.themeOverride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theme/themeOverride80.xml" ContentType="application/vnd.openxmlformats-officedocument.themeOverride+xml"/>
  <Override PartName="/xl/charts/chart83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theme/themeOverride11.xml" ContentType="application/vnd.openxmlformats-officedocument.themeOverride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charts/chart72.xml" ContentType="application/vnd.openxmlformats-officedocument.drawingml.char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theme/themeOverride7.xml" ContentType="application/vnd.openxmlformats-officedocument.themeOverride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charts/chart7.xml" ContentType="application/vnd.openxmlformats-officedocument.drawingml.chart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theme/themeOverride38.xml" ContentType="application/vnd.openxmlformats-officedocument.themeOverride+xml"/>
  <Override PartName="/xl/theme/themeOverride49.xml" ContentType="application/vnd.openxmlformats-officedocument.themeOverride+xml"/>
  <Override PartName="/xl/drawings/drawing67.xml" ContentType="application/vnd.openxmlformats-officedocument.drawing+xml"/>
  <Override PartName="/xl/theme/themeOverride85.xml" ContentType="application/vnd.openxmlformats-officedocument.themeOverride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28.xml" ContentType="application/vnd.openxmlformats-officedocument.spreadsheetml.worksheet+xml"/>
  <Override PartName="/xl/drawings/drawing5.xml" ContentType="application/vnd.openxmlformats-officedocument.drawing+xml"/>
  <Override PartName="/xl/theme/themeOverride27.xml" ContentType="application/vnd.openxmlformats-officedocument.themeOverride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theme/themeOverride74.xml" ContentType="application/vnd.openxmlformats-officedocument.themeOverride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theme/themeOverride16.xml" ContentType="application/vnd.openxmlformats-officedocument.themeOverride+xml"/>
  <Override PartName="/xl/drawings/drawing34.xml" ContentType="application/vnd.openxmlformats-officedocument.drawing+xml"/>
  <Override PartName="/xl/theme/themeOverride63.xml" ContentType="application/vnd.openxmlformats-officedocument.themeOverride+xml"/>
  <Override PartName="/xl/charts/chart77.xml" ContentType="application/vnd.openxmlformats-officedocument.drawingml.chart+xml"/>
  <Override PartName="/xl/drawings/drawing81.xml" ContentType="application/vnd.openxmlformats-officedocument.drawing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worksheets/sheet34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theme/themeOverride41.xml" ContentType="application/vnd.openxmlformats-officedocument.themeOverride+xml"/>
  <Override PartName="/xl/theme/themeOverride52.xml" ContentType="application/vnd.openxmlformats-officedocument.themeOverride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31.xml" ContentType="application/vnd.openxmlformats-officedocument.spreadsheetml.worksheet+xml"/>
  <Override PartName="/xl/drawings/drawing12.xml" ContentType="application/vnd.openxmlformats-officedocument.drawing+xml"/>
  <Override PartName="/xl/theme/themeOverride30.xml" ContentType="application/vnd.openxmlformats-officedocument.themeOverride+xml"/>
  <Override PartName="/xl/charts/chart44.xml" ContentType="application/vnd.openxmlformats-officedocument.drawingml.char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theme/themeOverride4.xml" ContentType="application/vnd.openxmlformats-officedocument.themeOverride+xml"/>
  <Override PartName="/xl/theme/themeOverride68.xml" ContentType="application/vnd.openxmlformats-officedocument.themeOverride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drawings/drawing28.xml" ContentType="application/vnd.openxmlformats-officedocument.drawing+xml"/>
  <Override PartName="/xl/theme/themeOverride46.xml" ContentType="application/vnd.openxmlformats-officedocument.themeOverride+xml"/>
  <Override PartName="/xl/drawings/drawing75.xml" ContentType="application/vnd.openxmlformats-officedocument.drawing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drawings/drawing2.xml" ContentType="application/vnd.openxmlformats-officedocument.drawing+xml"/>
  <Override PartName="/xl/theme/themeOverride24.xml" ContentType="application/vnd.openxmlformats-officedocument.themeOverride+xml"/>
  <Override PartName="/xl/charts/chart49.xml" ContentType="application/vnd.openxmlformats-officedocument.drawingml.chart+xml"/>
  <Override PartName="/xl/drawings/drawing53.xml" ContentType="application/vnd.openxmlformats-officedocument.drawing+xml"/>
  <Override PartName="/xl/theme/themeOverride71.xml" ContentType="application/vnd.openxmlformats-officedocument.themeOverride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worksheets/sheet87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drawings/drawing31.xml" ContentType="application/vnd.openxmlformats-officedocument.drawing+xml"/>
  <Override PartName="/xl/worksheets/sheet142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drawings/drawing69.xml" ContentType="application/vnd.openxmlformats-officedocument.drawing+xml"/>
  <Override PartName="/xl/worksheets/sheet3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221.xml" ContentType="application/vnd.openxmlformats-officedocument.spreadsheetml.worksheet+xml"/>
  <Override PartName="/xl/theme/themeOverride1.xml" ContentType="application/vnd.openxmlformats-officedocument.themeOverride+xml"/>
  <Override PartName="/xl/theme/themeOverride18.xml" ContentType="application/vnd.openxmlformats-officedocument.themeOverride+xml"/>
  <Override PartName="/xl/drawings/drawing47.xml" ContentType="application/vnd.openxmlformats-officedocument.drawing+xml"/>
  <Override PartName="/xl/theme/themeOverride65.xml" ContentType="application/vnd.openxmlformats-officedocument.themeOverride+xml"/>
  <Override PartName="/xl/drawings/drawing25.xml" ContentType="application/vnd.openxmlformats-officedocument.drawing+xml"/>
  <Override PartName="/xl/theme/themeOverride43.xml" ContentType="application/vnd.openxmlformats-officedocument.themeOverride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charts/chart46.xml" ContentType="application/vnd.openxmlformats-officedocument.drawingml.char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worksheets/sheet259.xml" ContentType="application/vnd.openxmlformats-officedocument.spreadsheetml.worksheet+xml"/>
  <Override PartName="/xl/theme/themeOverride21.xml" ContentType="application/vnd.openxmlformats-officedocument.themeOverride+xml"/>
  <Override PartName="/xl/drawings/drawing50.xml" ContentType="application/vnd.openxmlformats-officedocument.drawing+xml"/>
  <Override PartName="/xl/worksheets/sheet300.xml" ContentType="application/vnd.openxmlformats-officedocument.spreadsheetml.workshee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charts/chart6.xml" ContentType="application/vnd.openxmlformats-officedocument.drawingml.chart+xml"/>
  <Override PartName="/xl/theme/themeOverride59.xml" ContentType="application/vnd.openxmlformats-officedocument.themeOverride+xml"/>
  <Override PartName="/xl/worksheets/sheet199.xml" ContentType="application/vnd.openxmlformats-officedocument.spreadsheetml.worksheet+xml"/>
  <Override PartName="/xl/worksheets/sheet338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240.xml" ContentType="application/vnd.openxmlformats-officedocument.spreadsheetml.worksheet+xml"/>
  <Override PartName="/xl/theme/themeOverride37.xml" ContentType="application/vnd.openxmlformats-officedocument.themeOverride+xml"/>
  <Override PartName="/xl/theme/themeOverride84.xml" ContentType="application/vnd.openxmlformats-officedocument.themeOverride+xml"/>
  <Override PartName="/xl/worksheets/sheet316.xml" ContentType="application/vnd.openxmlformats-officedocument.spreadsheetml.worksheet+xml"/>
  <Override PartName="/xl/theme/themeOverride15.xml" ContentType="application/vnd.openxmlformats-officedocument.themeOverride+xml"/>
  <Override PartName="/xl/drawings/drawing44.xml" ContentType="application/vnd.openxmlformats-officedocument.drawing+xml"/>
  <Override PartName="/xl/theme/themeOverride62.xml" ContentType="application/vnd.openxmlformats-officedocument.themeOverride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341.xml" ContentType="application/vnd.openxmlformats-officedocument.spreadsheetml.worksheet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worksheets/sheet278.xml" ContentType="application/vnd.openxmlformats-officedocument.spreadsheetml.worksheet+xml"/>
  <Override PartName="/xl/theme/themeOverride40.xml" ContentType="application/vnd.openxmlformats-officedocument.themeOverride+xml"/>
  <Override PartName="/xl/charts/chart43.xml" ContentType="application/vnd.openxmlformats-officedocument.drawingml.char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56.xml" ContentType="application/vnd.openxmlformats-officedocument.spreadsheetml.worksheet+xml"/>
  <Override PartName="/xl/charts/chart21.xml" ContentType="application/vnd.openxmlformats-officedocument.drawingml.char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drawings/drawing9.xml" ContentType="application/vnd.openxmlformats-officedocument.drawing+xml"/>
  <Override PartName="/xl/theme/themeOverride78.xml" ContentType="application/vnd.openxmlformats-officedocument.themeOverride+xml"/>
  <Override PartName="/xl/drawings/drawing38.xml" ContentType="application/vnd.openxmlformats-officedocument.drawing+xml"/>
  <Override PartName="/xl/drawings/drawing85.xml" ContentType="application/vnd.openxmlformats-officedocument.drawing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12.xml" ContentType="application/vnd.openxmlformats-officedocument.spreadsheetml.worksheet+xml"/>
  <Override PartName="/xl/charts/chart3.xml" ContentType="application/vnd.openxmlformats-officedocument.drawingml.chart+xml"/>
  <Override PartName="/xl/theme/themeOverride56.xml" ContentType="application/vnd.openxmlformats-officedocument.themeOverride+xml"/>
  <Override PartName="/xl/charts/chart59.xml" ContentType="application/vnd.openxmlformats-officedocument.drawingml.chart+xml"/>
  <Override PartName="/xl/worksheets/sheet335.xml" ContentType="application/vnd.openxmlformats-officedocument.spreadsheetml.worksheet+xml"/>
  <Override PartName="/xl/drawings/drawing16.xml" ContentType="application/vnd.openxmlformats-officedocument.drawing+xml"/>
  <Override PartName="/xl/theme/themeOverride34.xml" ContentType="application/vnd.openxmlformats-officedocument.themeOverride+xml"/>
  <Override PartName="/xl/drawings/drawing63.xml" ContentType="application/vnd.openxmlformats-officedocument.drawing+xml"/>
  <Override PartName="/xl/theme/themeOverride81.xml" ContentType="application/vnd.openxmlformats-officedocument.themeOverride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297.xml" ContentType="application/vnd.openxmlformats-officedocument.spreadsheetml.worksheet+xml"/>
  <Override PartName="/xl/theme/themeOverride12.xml" ContentType="application/vnd.openxmlformats-officedocument.themeOverride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75.xml" ContentType="application/vnd.openxmlformats-officedocument.spreadsheetml.worksheet+xml"/>
  <Override PartName="/xl/theme/themeOverride8.xml" ContentType="application/vnd.openxmlformats-officedocument.themeOverride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worksheets/sheet130.xml" ContentType="application/vnd.openxmlformats-officedocument.spreadsheetml.worksheet+xml"/>
  <Override PartName="/xl/charts/chart40.xml" ContentType="application/vnd.openxmlformats-officedocument.drawingml.char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drawings/drawing79.xml" ContentType="application/vnd.openxmlformats-officedocument.drawing+xml"/>
  <Override PartName="/xl/worksheets/sheet231.xml" ContentType="application/vnd.openxmlformats-officedocument.spreadsheetml.worksheet+xml"/>
  <Override PartName="/xl/worksheets/sheet329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theme/themeOverride28.xml" ContentType="application/vnd.openxmlformats-officedocument.themeOverride+xml"/>
  <Override PartName="/xl/theme/themeOverride75.xml" ContentType="application/vnd.openxmlformats-officedocument.themeOverride+xml"/>
  <Override PartName="/xl/charts/chart78.xml" ContentType="application/vnd.openxmlformats-officedocument.drawingml.chart+xml"/>
  <Override PartName="/xl/worksheets/sheet307.xml" ContentType="application/vnd.openxmlformats-officedocument.spreadsheetml.worksheet+xml"/>
  <Override PartName="/xl/drawings/drawing35.xml" ContentType="application/vnd.openxmlformats-officedocument.drawing+xml"/>
  <Override PartName="/xl/theme/themeOverride53.xml" ContentType="application/vnd.openxmlformats-officedocument.themeOverride+xml"/>
  <Override PartName="/xl/drawings/drawing82.xml" ContentType="application/vnd.openxmlformats-officedocument.drawing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320" windowHeight="9735" firstSheet="335" activeTab="341"/>
  </bookViews>
  <sheets>
    <sheet name="PpR" sheetId="2" r:id="rId1"/>
    <sheet name="Pliegos" sheetId="3" r:id="rId2"/>
    <sheet name="PAN Pliego" sheetId="4" r:id="rId3"/>
    <sheet name="PAN Dpto" sheetId="5" r:id="rId4"/>
    <sheet name="PAN Prod" sheetId="6" r:id="rId5"/>
    <sheet name="PAN Act" sheetId="7" r:id="rId6"/>
    <sheet name="SMN Pliego" sheetId="8" r:id="rId7"/>
    <sheet name="SMN Dpto" sheetId="9" r:id="rId8"/>
    <sheet name="SMN Prod" sheetId="10" r:id="rId9"/>
    <sheet name="SMN Act" sheetId="11" r:id="rId10"/>
    <sheet name="TBC Pliego" sheetId="12" r:id="rId11"/>
    <sheet name="TBC Dpto" sheetId="13" r:id="rId12"/>
    <sheet name="TBC Prod" sheetId="14" r:id="rId13"/>
    <sheet name="TBC Act" sheetId="15" r:id="rId14"/>
    <sheet name="EMZ Pliego" sheetId="16" r:id="rId15"/>
    <sheet name="EMZ Dpto" sheetId="17" r:id="rId16"/>
    <sheet name="EMZ Prod" sheetId="18" r:id="rId17"/>
    <sheet name="EMZ Act" sheetId="19" r:id="rId18"/>
    <sheet name="ENT Pliego" sheetId="20" r:id="rId19"/>
    <sheet name="ENT Dpto" sheetId="21" r:id="rId20"/>
    <sheet name="ENT Prod" sheetId="22" r:id="rId21"/>
    <sheet name="ENT Act" sheetId="23" r:id="rId22"/>
    <sheet name="CANCER Pliego" sheetId="24" r:id="rId23"/>
    <sheet name="CANCER Dpto" sheetId="25" r:id="rId24"/>
    <sheet name="CANCER Prod" sheetId="26" r:id="rId25"/>
    <sheet name="CANCER Act" sheetId="27" r:id="rId26"/>
    <sheet name="SC Pliego" sheetId="28" r:id="rId27"/>
    <sheet name="SC Dpto" sheetId="29" r:id="rId28"/>
    <sheet name="SC Prod" sheetId="30" r:id="rId29"/>
    <sheet name="SC Act" sheetId="31" r:id="rId30"/>
    <sheet name="RTID Pliego" sheetId="32" r:id="rId31"/>
    <sheet name="RTID Dpto" sheetId="33" r:id="rId32"/>
    <sheet name="RTID Prod" sheetId="34" r:id="rId33"/>
    <sheet name="RTID Act" sheetId="35" r:id="rId34"/>
    <sheet name="LCT Pliego" sheetId="36" r:id="rId35"/>
    <sheet name="LCT Dpto" sheetId="37" r:id="rId36"/>
    <sheet name="LCT Prod" sheetId="38" r:id="rId37"/>
    <sheet name="LCT Act" sheetId="39" r:id="rId38"/>
    <sheet name="OSCE Pliego" sheetId="40" r:id="rId39"/>
    <sheet name="OSCE Dpto" sheetId="41" r:id="rId40"/>
    <sheet name="OSCE Prod" sheetId="42" r:id="rId41"/>
    <sheet name="OSCE Act" sheetId="43" r:id="rId42"/>
    <sheet name="GSRN Pliego" sheetId="44" r:id="rId43"/>
    <sheet name="GSRN Dpto" sheetId="45" r:id="rId44"/>
    <sheet name="GSRN Prod" sheetId="46" r:id="rId45"/>
    <sheet name="GSRN Act" sheetId="47" r:id="rId46"/>
    <sheet name="GIRS Pliego" sheetId="48" r:id="rId47"/>
    <sheet name="GIRS Dpto" sheetId="49" r:id="rId48"/>
    <sheet name="GIRS Prod" sheetId="50" r:id="rId49"/>
    <sheet name="GIRS Act" sheetId="51" r:id="rId50"/>
    <sheet name="MSA Pliego" sheetId="52" r:id="rId51"/>
    <sheet name="MSA Dpto" sheetId="53" r:id="rId52"/>
    <sheet name="MSA Prod" sheetId="54" r:id="rId53"/>
    <sheet name="MSA Act" sheetId="55" r:id="rId54"/>
    <sheet name="MSV Pliego" sheetId="56" r:id="rId55"/>
    <sheet name="MSV Dpto" sheetId="57" r:id="rId56"/>
    <sheet name="MSV Prod" sheetId="58" r:id="rId57"/>
    <sheet name="MSV Act" sheetId="59" r:id="rId58"/>
    <sheet name="MIA Pliego" sheetId="60" r:id="rId59"/>
    <sheet name="MIA Dpto" sheetId="61" r:id="rId60"/>
    <sheet name="MIA Prod" sheetId="62" r:id="rId61"/>
    <sheet name="MIA Act" sheetId="63" r:id="rId62"/>
    <sheet name="RRHH Pliego" sheetId="64" r:id="rId63"/>
    <sheet name="RRHH Dpto" sheetId="65" r:id="rId64"/>
    <sheet name="RRHH Prod" sheetId="66" r:id="rId65"/>
    <sheet name="RRHH Act" sheetId="67" r:id="rId66"/>
    <sheet name="ER Pliego" sheetId="68" r:id="rId67"/>
    <sheet name="ER Dpto" sheetId="69" r:id="rId68"/>
    <sheet name="ER Prod" sheetId="70" r:id="rId69"/>
    <sheet name="ER Act" sheetId="71" r:id="rId70"/>
    <sheet name="TEL Pliego" sheetId="72" r:id="rId71"/>
    <sheet name="TEL Dpto" sheetId="73" r:id="rId72"/>
    <sheet name="TEL Prod" sheetId="74" r:id="rId73"/>
    <sheet name="TEL Act" sheetId="75" r:id="rId74"/>
    <sheet name="CGB Pliego" sheetId="76" r:id="rId75"/>
    <sheet name="CGB Dpto" sheetId="77" r:id="rId76"/>
    <sheet name="CGB Prod" sheetId="78" r:id="rId77"/>
    <sheet name="CGB Act" sheetId="79" r:id="rId78"/>
    <sheet name="JUNTOS Pliego" sheetId="80" r:id="rId79"/>
    <sheet name="JUNTOS Dpto" sheetId="81" r:id="rId80"/>
    <sheet name="JUNTOS Prod" sheetId="82" r:id="rId81"/>
    <sheet name="JUNTOS Act" sheetId="83" r:id="rId82"/>
    <sheet name="PTCD Pliego" sheetId="84" r:id="rId83"/>
    <sheet name="PTCD Dpto" sheetId="85" r:id="rId84"/>
    <sheet name="PTCD Prod" sheetId="86" r:id="rId85"/>
    <sheet name="PTCD Act" sheetId="87" r:id="rId86"/>
    <sheet name="CDB Pliego" sheetId="88" r:id="rId87"/>
    <sheet name="CDB Dpto" sheetId="89" r:id="rId88"/>
    <sheet name="CDB Prod" sheetId="90" r:id="rId89"/>
    <sheet name="CDB Act" sheetId="91" r:id="rId90"/>
    <sheet name="PPF Pliego" sheetId="92" r:id="rId91"/>
    <sheet name="PPF Dpto" sheetId="93" r:id="rId92"/>
    <sheet name="PPF Prod" sheetId="94" r:id="rId93"/>
    <sheet name="PPF Act" sheetId="95" r:id="rId94"/>
    <sheet name="BFH Pliego" sheetId="96" r:id="rId95"/>
    <sheet name="BFH Dpto" sheetId="97" r:id="rId96"/>
    <sheet name="BFH Prod" sheetId="98" r:id="rId97"/>
    <sheet name="BFH Act" sheetId="99" r:id="rId98"/>
    <sheet name="HU Pliego" sheetId="100" r:id="rId99"/>
    <sheet name="HU Dpto" sheetId="101" r:id="rId100"/>
    <sheet name="HU Prod" sheetId="102" r:id="rId101"/>
    <sheet name="HU Act" sheetId="103" r:id="rId102"/>
    <sheet name="TT Pliego" sheetId="104" r:id="rId103"/>
    <sheet name="TT Dpto" sheetId="105" r:id="rId104"/>
    <sheet name="TT Prod" sheetId="106" r:id="rId105"/>
    <sheet name="TT Act" sheetId="107" r:id="rId106"/>
    <sheet name="CPE Pliego" sheetId="108" r:id="rId107"/>
    <sheet name="CPE Dpto" sheetId="109" r:id="rId108"/>
    <sheet name="CPE Prod" sheetId="110" r:id="rId109"/>
    <sheet name="CPE Act" sheetId="111" r:id="rId110"/>
    <sheet name="OC Pliego" sheetId="112" r:id="rId111"/>
    <sheet name="OC Dpto" sheetId="113" r:id="rId112"/>
    <sheet name="OC Prod" sheetId="114" r:id="rId113"/>
    <sheet name="OC Act" sheetId="115" r:id="rId114"/>
    <sheet name="UNI Pliego" sheetId="116" r:id="rId115"/>
    <sheet name="UNI Dpto" sheetId="117" r:id="rId116"/>
    <sheet name="UNI Prod" sheetId="118" r:id="rId117"/>
    <sheet name="UNI Act" sheetId="119" r:id="rId118"/>
    <sheet name="PJF Pliego" sheetId="120" r:id="rId119"/>
    <sheet name="PJF Dpto" sheetId="121" r:id="rId120"/>
    <sheet name="PJF Prod" sheetId="122" r:id="rId121"/>
    <sheet name="PJF Act" sheetId="123" r:id="rId122"/>
    <sheet name="DES Pliego" sheetId="124" r:id="rId123"/>
    <sheet name="DES Dpto" sheetId="125" r:id="rId124"/>
    <sheet name="DES Prod" sheetId="126" r:id="rId125"/>
    <sheet name="DES Act" sheetId="127" r:id="rId126"/>
    <sheet name="PIRDAIS Pliego" sheetId="128" r:id="rId127"/>
    <sheet name="PIRDAIS Dpto" sheetId="129" r:id="rId128"/>
    <sheet name="PIRDAIS Prod" sheetId="130" r:id="rId129"/>
    <sheet name="PIRDAIS Act" sheetId="131" r:id="rId130"/>
    <sheet name="TRAB Pliego" sheetId="132" r:id="rId131"/>
    <sheet name="TRAB Dpto" sheetId="133" r:id="rId132"/>
    <sheet name="TRAB Prod" sheetId="134" r:id="rId133"/>
    <sheet name="TRAB Act" sheetId="135" r:id="rId134"/>
    <sheet name="GIECOD Pliego" sheetId="136" r:id="rId135"/>
    <sheet name="GIECOD Dpto" sheetId="137" r:id="rId136"/>
    <sheet name="GIECOD Prod" sheetId="138" r:id="rId137"/>
    <sheet name="GIECOD Act" sheetId="139" r:id="rId138"/>
    <sheet name="API Pliego" sheetId="140" r:id="rId139"/>
    <sheet name="API Dpto" sheetId="141" r:id="rId140"/>
    <sheet name="API Prod" sheetId="142" r:id="rId141"/>
    <sheet name="API Act" sheetId="143" r:id="rId142"/>
    <sheet name="LCVF Pliego" sheetId="144" r:id="rId143"/>
    <sheet name="LCVF Dpto" sheetId="145" r:id="rId144"/>
    <sheet name="LCVF Prod" sheetId="146" r:id="rId145"/>
    <sheet name="LCVF Act" sheetId="147" r:id="rId146"/>
    <sheet name="SU Pliego" sheetId="148" r:id="rId147"/>
    <sheet name="SU Dpto" sheetId="149" r:id="rId148"/>
    <sheet name="SU Prod" sheetId="150" r:id="rId149"/>
    <sheet name="SU Act" sheetId="151" r:id="rId150"/>
    <sheet name="SR Pliego" sheetId="152" r:id="rId151"/>
    <sheet name="SR Dpto" sheetId="153" r:id="rId152"/>
    <sheet name="SR Prod" sheetId="154" r:id="rId153"/>
    <sheet name="SR Act" sheetId="155" r:id="rId154"/>
    <sheet name="OPP Pliego" sheetId="156" r:id="rId155"/>
    <sheet name="OPP Dpto" sheetId="157" r:id="rId156"/>
    <sheet name="OPP Prod" sheetId="158" r:id="rId157"/>
    <sheet name="OPP Act" sheetId="159" r:id="rId158"/>
    <sheet name="CSA Pliego" sheetId="160" r:id="rId159"/>
    <sheet name="CSA Dpto" sheetId="161" r:id="rId160"/>
    <sheet name="CSA Prod" sheetId="162" r:id="rId161"/>
    <sheet name="CSA Act" sheetId="163" r:id="rId162"/>
    <sheet name="MGP Pliego" sheetId="164" r:id="rId163"/>
    <sheet name="MGP Dpto" sheetId="165" r:id="rId164"/>
    <sheet name="MGP Prod" sheetId="166" r:id="rId165"/>
    <sheet name="MGP Act" sheetId="167" r:id="rId166"/>
    <sheet name="DSA Pliego" sheetId="168" r:id="rId167"/>
    <sheet name="DSA Dpto" sheetId="169" r:id="rId168"/>
    <sheet name="DSA Prod" sheetId="170" r:id="rId169"/>
    <sheet name="DSA Act" sheetId="171" r:id="rId170"/>
    <sheet name="EBR Pliego" sheetId="172" r:id="rId171"/>
    <sheet name="EBR Dpto" sheetId="173" r:id="rId172"/>
    <sheet name="EBR Prod" sheetId="174" r:id="rId173"/>
    <sheet name="EBR Act" sheetId="175" r:id="rId174"/>
    <sheet name="AEBR Pliego" sheetId="176" r:id="rId175"/>
    <sheet name="AEBR Dpto" sheetId="177" r:id="rId176"/>
    <sheet name="AEBR Prod" sheetId="178" r:id="rId177"/>
    <sheet name="AEBR Act" sheetId="179" r:id="rId178"/>
    <sheet name="DPE Pliego" sheetId="180" r:id="rId179"/>
    <sheet name="DPE Dpto" sheetId="181" r:id="rId180"/>
    <sheet name="DPE Prod" sheetId="182" r:id="rId181"/>
    <sheet name="DPE Act" sheetId="183" r:id="rId182"/>
    <sheet name="ODA Pliego" sheetId="184" r:id="rId183"/>
    <sheet name="ODA Dpto" sheetId="185" r:id="rId184"/>
    <sheet name="ODA Prod" sheetId="186" r:id="rId185"/>
    <sheet name="ODA Act" sheetId="187" r:id="rId186"/>
    <sheet name="FPA Pliego" sheetId="188" r:id="rId187"/>
    <sheet name="FPA Dpto" sheetId="189" r:id="rId188"/>
    <sheet name="FPA Prod" sheetId="190" r:id="rId189"/>
    <sheet name="FPA Act" sheetId="191" r:id="rId190"/>
    <sheet name="GCA Pliego" sheetId="192" r:id="rId191"/>
    <sheet name="GCA Dpto" sheetId="193" r:id="rId192"/>
    <sheet name="GCA Prod" sheetId="194" r:id="rId193"/>
    <sheet name="GCA Act" sheetId="195" r:id="rId194"/>
    <sheet name="PENSION Pliego" sheetId="196" r:id="rId195"/>
    <sheet name="PENSION Dpto" sheetId="197" r:id="rId196"/>
    <sheet name="PENSION Prod" sheetId="198" r:id="rId197"/>
    <sheet name="PENSION Act" sheetId="199" r:id="rId198"/>
    <sheet name="CUNA Pliego" sheetId="200" r:id="rId199"/>
    <sheet name="CUNA Dpto" sheetId="201" r:id="rId200"/>
    <sheet name="CUNA Prod" sheetId="202" r:id="rId201"/>
    <sheet name="CUNA Act" sheetId="203" r:id="rId202"/>
    <sheet name="CPJL Pliego" sheetId="204" r:id="rId203"/>
    <sheet name="CPJL Dpto" sheetId="205" r:id="rId204"/>
    <sheet name="CPJL Prod" sheetId="206" r:id="rId205"/>
    <sheet name="CPJL Act" sheetId="207" r:id="rId206"/>
    <sheet name="IDPP Pliego" sheetId="208" r:id="rId207"/>
    <sheet name="IDPP Dpto" sheetId="209" r:id="rId208"/>
    <sheet name="IDPP Prod" sheetId="210" r:id="rId209"/>
    <sheet name="IDPP Act" sheetId="211" r:id="rId210"/>
    <sheet name="FCL Pliego" sheetId="212" r:id="rId211"/>
    <sheet name="FCL Dpto" sheetId="213" r:id="rId212"/>
    <sheet name="FCL Prod" sheetId="214" r:id="rId213"/>
    <sheet name="FCL Act" sheetId="215" r:id="rId214"/>
    <sheet name="RMEU Pliego" sheetId="216" r:id="rId215"/>
    <sheet name="RMEU Dpto" sheetId="217" r:id="rId216"/>
    <sheet name="RMEU Prod" sheetId="218" r:id="rId217"/>
    <sheet name="RMEU Act" sheetId="219" r:id="rId218"/>
    <sheet name="INJD Pliego" sheetId="220" r:id="rId219"/>
    <sheet name="INJD Dpto" sheetId="221" r:id="rId220"/>
    <sheet name="INJD Prod" sheetId="222" r:id="rId221"/>
    <sheet name="INJD Act" sheetId="223" r:id="rId222"/>
    <sheet name="CDNU Pliego" sheetId="224" r:id="rId223"/>
    <sheet name="CDNU Dpto" sheetId="225" r:id="rId224"/>
    <sheet name="CDNU Prod" sheetId="226" r:id="rId225"/>
    <sheet name="CDNU Act" sheetId="227" r:id="rId226"/>
    <sheet name="MIB Pliego" sheetId="228" r:id="rId227"/>
    <sheet name="MIB Dpto" sheetId="229" r:id="rId228"/>
    <sheet name="MIB Prod" sheetId="230" r:id="rId229"/>
    <sheet name="MIB Act" sheetId="231" r:id="rId230"/>
    <sheet name="UN Pliego" sheetId="232" r:id="rId231"/>
    <sheet name="UN Dpto" sheetId="233" r:id="rId232"/>
    <sheet name="UN Prod" sheetId="234" r:id="rId233"/>
    <sheet name="UN Act" sheetId="235" r:id="rId234"/>
    <sheet name="FA Pliego" sheetId="236" r:id="rId235"/>
    <sheet name="FA Dpto" sheetId="237" r:id="rId236"/>
    <sheet name="FA Prod" sheetId="238" r:id="rId237"/>
    <sheet name="FA Act" sheetId="239" r:id="rId238"/>
    <sheet name="AHR Pliego" sheetId="240" r:id="rId239"/>
    <sheet name="AHR Dpto" sheetId="241" r:id="rId240"/>
    <sheet name="AHR Prod" sheetId="242" r:id="rId241"/>
    <sheet name="AHR Act" sheetId="243" r:id="rId242"/>
    <sheet name="SRAO Pliego" sheetId="244" r:id="rId243"/>
    <sheet name="SRAO Dpto" sheetId="245" r:id="rId244"/>
    <sheet name="SRAO Prod" sheetId="246" r:id="rId245"/>
    <sheet name="SRAO Act" sheetId="247" r:id="rId246"/>
    <sheet name="PC Pliego" sheetId="248" r:id="rId247"/>
    <sheet name="PC Dpto" sheetId="249" r:id="rId248"/>
    <sheet name="PC Prod" sheetId="250" r:id="rId249"/>
    <sheet name="PC Act" sheetId="251" r:id="rId250"/>
    <sheet name="AEQW Pliego" sheetId="252" r:id="rId251"/>
    <sheet name="AEQW Dpto" sheetId="253" r:id="rId252"/>
    <sheet name="AEQW Prod" sheetId="254" r:id="rId253"/>
    <sheet name="AEQW Act" sheetId="255" r:id="rId254"/>
    <sheet name="PROE Pliego" sheetId="256" r:id="rId255"/>
    <sheet name="PROE Dpto" sheetId="257" r:id="rId256"/>
    <sheet name="PROE Prod" sheetId="258" r:id="rId257"/>
    <sheet name="PROE Act" sheetId="259" r:id="rId258"/>
    <sheet name="AONA Pliego" sheetId="260" r:id="rId259"/>
    <sheet name="AONA Dpto" sheetId="261" r:id="rId260"/>
    <sheet name="AONA Prod" sheetId="262" r:id="rId261"/>
    <sheet name="AONA Act" sheetId="263" r:id="rId262"/>
    <sheet name="AHRE Pliego" sheetId="264" r:id="rId263"/>
    <sheet name="AHRE Dpto" sheetId="265" r:id="rId264"/>
    <sheet name="AHRE Prod" sheetId="266" r:id="rId265"/>
    <sheet name="AHRE Act" sheetId="267" r:id="rId266"/>
    <sheet name="CPJCC Pliego" sheetId="268" r:id="rId267"/>
    <sheet name="CPJCC Dpto" sheetId="269" r:id="rId268"/>
    <sheet name="CPJCC Prod" sheetId="270" r:id="rId269"/>
    <sheet name="CPJCC Act" sheetId="271" r:id="rId270"/>
    <sheet name="RPAM Pliego" sheetId="272" r:id="rId271"/>
    <sheet name="RPAM Dpto" sheetId="273" r:id="rId272"/>
    <sheet name="RPAM Prod" sheetId="274" r:id="rId273"/>
    <sheet name="RPAM Act" sheetId="275" r:id="rId274"/>
    <sheet name="MAPP Pliego" sheetId="276" r:id="rId275"/>
    <sheet name="MAPP Dpto" sheetId="277" r:id="rId276"/>
    <sheet name="MAPP Prod" sheetId="278" r:id="rId277"/>
    <sheet name="MAPP Act" sheetId="279" r:id="rId278"/>
    <sheet name="AARES Pliego" sheetId="280" r:id="rId279"/>
    <sheet name="AARES Dpto" sheetId="281" r:id="rId280"/>
    <sheet name="AARES Prod" sheetId="282" r:id="rId281"/>
    <sheet name="AARES Act" sheetId="283" r:id="rId282"/>
    <sheet name="MCRS Pliego" sheetId="284" r:id="rId283"/>
    <sheet name="MCRS Dpto" sheetId="285" r:id="rId284"/>
    <sheet name="MCRS Prod" sheetId="286" r:id="rId285"/>
    <sheet name="MCRS Act" sheetId="287" r:id="rId286"/>
    <sheet name="MST Pliego" sheetId="288" r:id="rId287"/>
    <sheet name="MST Dpto" sheetId="289" r:id="rId288"/>
    <sheet name="MST Prod" sheetId="290" r:id="rId289"/>
    <sheet name="MST Act" sheetId="291" r:id="rId290"/>
    <sheet name="MPE Pliego" sheetId="292" r:id="rId291"/>
    <sheet name="MPE Dpto" sheetId="293" r:id="rId292"/>
    <sheet name="MPE Prod" sheetId="294" r:id="rId293"/>
    <sheet name="MPE Act" sheetId="295" r:id="rId294"/>
    <sheet name="FMIN Pliego" sheetId="296" r:id="rId295"/>
    <sheet name="FMIN Dpto" sheetId="297" r:id="rId296"/>
    <sheet name="FMIN Prod" sheetId="298" r:id="rId297"/>
    <sheet name="FMIN Act" sheetId="299" r:id="rId298"/>
    <sheet name="MCDT Pliego" sheetId="300" r:id="rId299"/>
    <sheet name="MCDT Dpto" sheetId="301" r:id="rId300"/>
    <sheet name="MCDT Prod" sheetId="302" r:id="rId301"/>
    <sheet name="MCDT Act" sheetId="303" r:id="rId302"/>
    <sheet name="RMI Pliego" sheetId="304" r:id="rId303"/>
    <sheet name="RMI Dpto" sheetId="305" r:id="rId304"/>
    <sheet name="RMI Prod" sheetId="306" r:id="rId305"/>
    <sheet name="RMI Act" sheetId="307" r:id="rId306"/>
    <sheet name="PCSD Pliego" sheetId="308" r:id="rId307"/>
    <sheet name="PCSD Dpto" sheetId="309" r:id="rId308"/>
    <sheet name="PCSD Prod" sheetId="310" r:id="rId309"/>
    <sheet name="PCSD Act" sheetId="311" r:id="rId310"/>
    <sheet name="CSRF Pliego" sheetId="312" r:id="rId311"/>
    <sheet name="CSRF Dpto" sheetId="313" r:id="rId312"/>
    <sheet name="CSRF Prod" sheetId="314" r:id="rId313"/>
    <sheet name="CSRF Act" sheetId="315" r:id="rId314"/>
    <sheet name="CPSM Pliego" sheetId="316" r:id="rId315"/>
    <sheet name="CPSM Dpto" sheetId="317" r:id="rId316"/>
    <sheet name="CPSM Prod" sheetId="318" r:id="rId317"/>
    <sheet name="CPSM Act" sheetId="319" r:id="rId318"/>
    <sheet name="PVPC Pliego" sheetId="320" r:id="rId319"/>
    <sheet name="PVPC Dpto" sheetId="321" r:id="rId320"/>
    <sheet name="PVPC Prod" sheetId="322" r:id="rId321"/>
    <sheet name="PVPC Act" sheetId="323" r:id="rId322"/>
    <sheet name="FPE Pliego" sheetId="324" r:id="rId323"/>
    <sheet name="FPE Dpto" sheetId="325" r:id="rId324"/>
    <sheet name="FPE Prod" sheetId="326" r:id="rId325"/>
    <sheet name="FPE Act" sheetId="327" r:id="rId326"/>
    <sheet name="PINP Pliego" sheetId="328" r:id="rId327"/>
    <sheet name="PINP Dpto" sheetId="329" r:id="rId328"/>
    <sheet name="PINP Prod" sheetId="330" r:id="rId329"/>
    <sheet name="PINP Act" sheetId="331" r:id="rId330"/>
    <sheet name="MCM Pliego" sheetId="332" r:id="rId331"/>
    <sheet name="MCM Dpto" sheetId="333" r:id="rId332"/>
    <sheet name="MCM Prod" sheetId="334" r:id="rId333"/>
    <sheet name="MCM Act" sheetId="335" r:id="rId334"/>
    <sheet name="PARA Pliego" sheetId="336" r:id="rId335"/>
    <sheet name="PARA Dpto" sheetId="337" r:id="rId336"/>
    <sheet name="PARA Prod" sheetId="338" r:id="rId337"/>
    <sheet name="PARA Act" sheetId="339" r:id="rId338"/>
    <sheet name="DCTI Pliego" sheetId="340" r:id="rId339"/>
    <sheet name="DCTI Dpto" sheetId="341" r:id="rId340"/>
    <sheet name="DCTI Prod" sheetId="342" r:id="rId341"/>
    <sheet name="DCTI Act" sheetId="343" r:id="rId342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8" i="343"/>
  <c r="P19"/>
  <c r="P20"/>
  <c r="P21"/>
  <c r="P22"/>
  <c r="J23" l="1"/>
  <c r="K23"/>
  <c r="L23"/>
  <c r="M23"/>
  <c r="I7"/>
  <c r="I23" s="1"/>
  <c r="J7"/>
  <c r="K7"/>
  <c r="L7"/>
  <c r="M7"/>
  <c r="H7"/>
  <c r="H23" s="1"/>
  <c r="J18"/>
  <c r="J19"/>
  <c r="J20"/>
  <c r="J21"/>
  <c r="J22"/>
  <c r="O18"/>
  <c r="O19"/>
  <c r="O20"/>
  <c r="O21"/>
  <c r="O22"/>
  <c r="N18"/>
  <c r="N19"/>
  <c r="N20"/>
  <c r="N21"/>
  <c r="N22"/>
  <c r="L18" i="55"/>
  <c r="M18"/>
  <c r="K7"/>
  <c r="K18" s="1"/>
  <c r="L7"/>
  <c r="M7"/>
  <c r="I7"/>
  <c r="I18" s="1"/>
  <c r="H7"/>
  <c r="H18" s="1"/>
  <c r="L27" i="43"/>
  <c r="M27"/>
  <c r="K7"/>
  <c r="K27" s="1"/>
  <c r="L7"/>
  <c r="M7"/>
  <c r="I7"/>
  <c r="H7"/>
  <c r="K18" i="307" l="1"/>
  <c r="L18"/>
  <c r="M18"/>
  <c r="K7"/>
  <c r="L7"/>
  <c r="M7"/>
  <c r="K18" i="303"/>
  <c r="L18"/>
  <c r="M18"/>
  <c r="K7"/>
  <c r="L7"/>
  <c r="M7"/>
  <c r="K11" i="299"/>
  <c r="L11"/>
  <c r="M11"/>
  <c r="K7"/>
  <c r="L7"/>
  <c r="M7"/>
  <c r="K19" i="295"/>
  <c r="L19"/>
  <c r="M19"/>
  <c r="K7"/>
  <c r="L7"/>
  <c r="M7"/>
  <c r="K38" i="287"/>
  <c r="L38"/>
  <c r="M38"/>
  <c r="M7"/>
  <c r="K7"/>
  <c r="L7"/>
  <c r="K19" i="283"/>
  <c r="L19"/>
  <c r="M19"/>
  <c r="K7"/>
  <c r="L7"/>
  <c r="M7"/>
  <c r="K30" i="279"/>
  <c r="L30"/>
  <c r="M30"/>
  <c r="K7"/>
  <c r="L7"/>
  <c r="M7"/>
  <c r="K14" i="275"/>
  <c r="L14"/>
  <c r="M14"/>
  <c r="K7"/>
  <c r="L7"/>
  <c r="M7"/>
  <c r="K7" i="271"/>
  <c r="L7"/>
  <c r="M7"/>
  <c r="K15" i="267"/>
  <c r="L15"/>
  <c r="M15"/>
  <c r="K7"/>
  <c r="L7"/>
  <c r="M7"/>
  <c r="K19" i="263"/>
  <c r="L19"/>
  <c r="M19"/>
  <c r="K7"/>
  <c r="L7"/>
  <c r="M7"/>
  <c r="K21" i="259"/>
  <c r="L21"/>
  <c r="M21"/>
  <c r="K7"/>
  <c r="L7"/>
  <c r="M7"/>
  <c r="K20" i="255"/>
  <c r="L20"/>
  <c r="M20"/>
  <c r="K7"/>
  <c r="L7"/>
  <c r="M7"/>
  <c r="K7" i="251"/>
  <c r="K17" s="1"/>
  <c r="L7"/>
  <c r="M7"/>
  <c r="M17" s="1"/>
  <c r="L17"/>
  <c r="K13" i="247"/>
  <c r="L13"/>
  <c r="M13"/>
  <c r="K7"/>
  <c r="L7"/>
  <c r="M7"/>
  <c r="K18" i="243"/>
  <c r="L18"/>
  <c r="M18"/>
  <c r="K7"/>
  <c r="L7"/>
  <c r="M7"/>
  <c r="K16" i="239"/>
  <c r="L16"/>
  <c r="M16"/>
  <c r="K7"/>
  <c r="L7"/>
  <c r="M7"/>
  <c r="K15" i="235"/>
  <c r="L15"/>
  <c r="M15"/>
  <c r="K7"/>
  <c r="L7"/>
  <c r="M7"/>
  <c r="K12" i="231"/>
  <c r="L12"/>
  <c r="M12"/>
  <c r="K7"/>
  <c r="L7"/>
  <c r="M7"/>
  <c r="K21" i="227"/>
  <c r="L21"/>
  <c r="M21"/>
  <c r="K7"/>
  <c r="L7"/>
  <c r="M7"/>
  <c r="K23" i="223"/>
  <c r="L23"/>
  <c r="M23"/>
  <c r="K7"/>
  <c r="L7"/>
  <c r="M7"/>
  <c r="K19" i="219"/>
  <c r="L19"/>
  <c r="M19"/>
  <c r="K7"/>
  <c r="L7"/>
  <c r="M7"/>
  <c r="K13" i="215"/>
  <c r="L13"/>
  <c r="M13"/>
  <c r="K7"/>
  <c r="L7"/>
  <c r="M7"/>
  <c r="K18" i="207"/>
  <c r="L18"/>
  <c r="M18"/>
  <c r="K7"/>
  <c r="L7"/>
  <c r="M7"/>
  <c r="K18" i="203"/>
  <c r="L18"/>
  <c r="M18"/>
  <c r="K7"/>
  <c r="L7"/>
  <c r="M7"/>
  <c r="K12" i="199"/>
  <c r="L12"/>
  <c r="M12"/>
  <c r="K7"/>
  <c r="L7"/>
  <c r="M7"/>
  <c r="K17" i="191"/>
  <c r="L17"/>
  <c r="M17"/>
  <c r="K7"/>
  <c r="L7"/>
  <c r="M7"/>
  <c r="K18" i="187"/>
  <c r="L18"/>
  <c r="M18"/>
  <c r="K7"/>
  <c r="L7"/>
  <c r="M7"/>
  <c r="K25" i="183"/>
  <c r="L25"/>
  <c r="M25"/>
  <c r="M7"/>
  <c r="K7"/>
  <c r="L7"/>
  <c r="K24" i="179"/>
  <c r="L24"/>
  <c r="M24"/>
  <c r="K7"/>
  <c r="L7"/>
  <c r="M7"/>
  <c r="I54" i="175"/>
  <c r="J54"/>
  <c r="K54"/>
  <c r="L54"/>
  <c r="M54"/>
  <c r="K7"/>
  <c r="L7"/>
  <c r="M7"/>
  <c r="K17" i="171"/>
  <c r="L17"/>
  <c r="M17"/>
  <c r="K7"/>
  <c r="L7"/>
  <c r="M7"/>
  <c r="K18" i="167"/>
  <c r="L18"/>
  <c r="M18"/>
  <c r="K7"/>
  <c r="L7"/>
  <c r="M7"/>
  <c r="K19" i="163"/>
  <c r="L19"/>
  <c r="M19"/>
  <c r="K7"/>
  <c r="L7"/>
  <c r="M7"/>
  <c r="K26" i="159"/>
  <c r="L26"/>
  <c r="M26"/>
  <c r="K7"/>
  <c r="L7"/>
  <c r="M7"/>
  <c r="K16" i="155"/>
  <c r="L16"/>
  <c r="M16"/>
  <c r="K7"/>
  <c r="L7"/>
  <c r="M7"/>
  <c r="K18" i="139"/>
  <c r="L18"/>
  <c r="M18"/>
  <c r="K7"/>
  <c r="L7"/>
  <c r="M7"/>
  <c r="K11" i="135"/>
  <c r="L11"/>
  <c r="M11"/>
  <c r="K7"/>
  <c r="L7"/>
  <c r="M7"/>
  <c r="K17" i="131"/>
  <c r="L17"/>
  <c r="M17"/>
  <c r="K7"/>
  <c r="L7"/>
  <c r="M7"/>
  <c r="K37" i="127"/>
  <c r="L37"/>
  <c r="M37"/>
  <c r="K7"/>
  <c r="L7"/>
  <c r="M7"/>
  <c r="K17" i="123"/>
  <c r="L17"/>
  <c r="M17"/>
  <c r="K7"/>
  <c r="L7"/>
  <c r="M7"/>
  <c r="K25" i="119"/>
  <c r="L25"/>
  <c r="M25"/>
  <c r="M7"/>
  <c r="K7"/>
  <c r="L7"/>
  <c r="K15" i="115"/>
  <c r="L15"/>
  <c r="M15"/>
  <c r="K7"/>
  <c r="L7"/>
  <c r="M7"/>
  <c r="K13" i="111"/>
  <c r="L13"/>
  <c r="M13"/>
  <c r="K7"/>
  <c r="L7"/>
  <c r="M7"/>
  <c r="K51" i="107"/>
  <c r="L51"/>
  <c r="M51"/>
  <c r="K7"/>
  <c r="L7"/>
  <c r="M7"/>
  <c r="K20" i="51"/>
  <c r="L20"/>
  <c r="M20"/>
  <c r="K7"/>
  <c r="L7"/>
  <c r="M7"/>
  <c r="K7" i="35"/>
  <c r="K31" s="1"/>
  <c r="L7"/>
  <c r="L31" s="1"/>
  <c r="M7"/>
  <c r="M31" s="1"/>
  <c r="K15" i="339"/>
  <c r="L15"/>
  <c r="M15"/>
  <c r="M7"/>
  <c r="K7"/>
  <c r="L7"/>
  <c r="I7"/>
  <c r="I15" s="1"/>
  <c r="H7"/>
  <c r="H15" s="1"/>
  <c r="K30" i="335"/>
  <c r="L30"/>
  <c r="M30"/>
  <c r="K7"/>
  <c r="L7"/>
  <c r="M7"/>
  <c r="I30"/>
  <c r="H30"/>
  <c r="I7"/>
  <c r="H7"/>
  <c r="K15" i="331"/>
  <c r="L15"/>
  <c r="M15"/>
  <c r="K7"/>
  <c r="L7"/>
  <c r="M7"/>
  <c r="I7"/>
  <c r="I15" s="1"/>
  <c r="H7"/>
  <c r="H15" s="1"/>
  <c r="K14" i="327"/>
  <c r="L14"/>
  <c r="M14"/>
  <c r="K7"/>
  <c r="L7"/>
  <c r="M7"/>
  <c r="I7"/>
  <c r="I14" s="1"/>
  <c r="H7"/>
  <c r="H14" s="1"/>
  <c r="I7" i="323"/>
  <c r="K7"/>
  <c r="K15" s="1"/>
  <c r="L7"/>
  <c r="L15" s="1"/>
  <c r="M7"/>
  <c r="M15" s="1"/>
  <c r="H7"/>
  <c r="H15" s="1"/>
  <c r="K24" i="319"/>
  <c r="L24"/>
  <c r="M24"/>
  <c r="K7"/>
  <c r="L7"/>
  <c r="M7"/>
  <c r="I7"/>
  <c r="I24" s="1"/>
  <c r="H7"/>
  <c r="H24" s="1"/>
  <c r="K23" i="315"/>
  <c r="L23"/>
  <c r="M23"/>
  <c r="K7"/>
  <c r="L7"/>
  <c r="M7"/>
  <c r="I7"/>
  <c r="I23" s="1"/>
  <c r="H7"/>
  <c r="H23" s="1"/>
  <c r="K22" i="311"/>
  <c r="K7"/>
  <c r="L7"/>
  <c r="L22" s="1"/>
  <c r="M7"/>
  <c r="M22" s="1"/>
  <c r="I22"/>
  <c r="I7"/>
  <c r="H7"/>
  <c r="H22" s="1"/>
  <c r="H18" i="307"/>
  <c r="I7"/>
  <c r="I18" s="1"/>
  <c r="H7"/>
  <c r="H18" i="303"/>
  <c r="I7"/>
  <c r="I18" s="1"/>
  <c r="H7"/>
  <c r="I7" i="299"/>
  <c r="I11" s="1"/>
  <c r="H7"/>
  <c r="H11" s="1"/>
  <c r="H19" i="295"/>
  <c r="I7"/>
  <c r="I19" s="1"/>
  <c r="H7"/>
  <c r="H18" i="291"/>
  <c r="I7"/>
  <c r="I18" s="1"/>
  <c r="K7"/>
  <c r="L7"/>
  <c r="M7"/>
  <c r="H7"/>
  <c r="I7" i="287"/>
  <c r="I38" s="1"/>
  <c r="H7"/>
  <c r="H38" s="1"/>
  <c r="I19" i="283"/>
  <c r="H19"/>
  <c r="I7"/>
  <c r="H7"/>
  <c r="I7" i="279"/>
  <c r="I30" s="1"/>
  <c r="H7"/>
  <c r="H30" s="1"/>
  <c r="I7" i="275"/>
  <c r="I14" s="1"/>
  <c r="H7"/>
  <c r="H14" s="1"/>
  <c r="J17" i="271"/>
  <c r="N17"/>
  <c r="O17"/>
  <c r="P17"/>
  <c r="S17"/>
  <c r="I7"/>
  <c r="I18" s="1"/>
  <c r="H7"/>
  <c r="H18" s="1"/>
  <c r="I7" i="267"/>
  <c r="I15" s="1"/>
  <c r="H7"/>
  <c r="H15" s="1"/>
  <c r="H19" i="263"/>
  <c r="I7"/>
  <c r="I19" s="1"/>
  <c r="H7"/>
  <c r="J14" i="259"/>
  <c r="N14"/>
  <c r="O14"/>
  <c r="P14"/>
  <c r="S14"/>
  <c r="J15"/>
  <c r="N15"/>
  <c r="O15"/>
  <c r="P15"/>
  <c r="S15"/>
  <c r="J16"/>
  <c r="N16"/>
  <c r="O16"/>
  <c r="P16"/>
  <c r="S16"/>
  <c r="J17"/>
  <c r="N17"/>
  <c r="O17"/>
  <c r="P17"/>
  <c r="S17"/>
  <c r="J18"/>
  <c r="N18"/>
  <c r="O18"/>
  <c r="P18"/>
  <c r="S18"/>
  <c r="J19"/>
  <c r="N19"/>
  <c r="O19"/>
  <c r="P19"/>
  <c r="S19"/>
  <c r="J20"/>
  <c r="N20"/>
  <c r="O20"/>
  <c r="P20"/>
  <c r="S20"/>
  <c r="I7"/>
  <c r="I21" s="1"/>
  <c r="H7"/>
  <c r="H21" s="1"/>
  <c r="I7" i="255"/>
  <c r="I20" s="1"/>
  <c r="H7"/>
  <c r="H20" s="1"/>
  <c r="I7" i="251"/>
  <c r="I17" s="1"/>
  <c r="H7"/>
  <c r="H17" s="1"/>
  <c r="I7" i="247"/>
  <c r="I13" s="1"/>
  <c r="H7"/>
  <c r="H13" s="1"/>
  <c r="I7" i="243"/>
  <c r="I18" s="1"/>
  <c r="H7"/>
  <c r="H18" s="1"/>
  <c r="I7" i="239"/>
  <c r="I16" s="1"/>
  <c r="H7"/>
  <c r="H16" s="1"/>
  <c r="I7" i="235"/>
  <c r="H15"/>
  <c r="H7"/>
  <c r="I7" i="231"/>
  <c r="I12" s="1"/>
  <c r="H7"/>
  <c r="H12" s="1"/>
  <c r="I7" i="227"/>
  <c r="I21" s="1"/>
  <c r="H7"/>
  <c r="H21" s="1"/>
  <c r="I23" i="223"/>
  <c r="I7"/>
  <c r="H7"/>
  <c r="H23" s="1"/>
  <c r="I7" i="219"/>
  <c r="I19" s="1"/>
  <c r="H7"/>
  <c r="H19" s="1"/>
  <c r="I13" i="215"/>
  <c r="H13"/>
  <c r="I7"/>
  <c r="H7"/>
  <c r="H18" i="207"/>
  <c r="I7"/>
  <c r="I18" s="1"/>
  <c r="H7"/>
  <c r="H18" i="203"/>
  <c r="I7"/>
  <c r="I18" s="1"/>
  <c r="H7"/>
  <c r="I12" i="199"/>
  <c r="H12"/>
  <c r="I7"/>
  <c r="H7"/>
  <c r="I7" i="191"/>
  <c r="I17" s="1"/>
  <c r="H7"/>
  <c r="H17" s="1"/>
  <c r="I18" i="187"/>
  <c r="I7"/>
  <c r="H7"/>
  <c r="H18" s="1"/>
  <c r="I25" i="183"/>
  <c r="H25"/>
  <c r="I7"/>
  <c r="H7"/>
  <c r="H7" i="179"/>
  <c r="H24" s="1"/>
  <c r="I7"/>
  <c r="I24" s="1"/>
  <c r="H54" i="175"/>
  <c r="I7"/>
  <c r="J7"/>
  <c r="H7"/>
  <c r="I17" i="171"/>
  <c r="I7"/>
  <c r="H7"/>
  <c r="H17" s="1"/>
  <c r="I7" i="167"/>
  <c r="I18" s="1"/>
  <c r="H7"/>
  <c r="H18" s="1"/>
  <c r="I7" i="163"/>
  <c r="I19" s="1"/>
  <c r="H7"/>
  <c r="H19" s="1"/>
  <c r="I26" i="159"/>
  <c r="I7"/>
  <c r="H7"/>
  <c r="H26" s="1"/>
  <c r="I16" i="155"/>
  <c r="H16"/>
  <c r="I7"/>
  <c r="H7"/>
  <c r="K17" i="143"/>
  <c r="L17"/>
  <c r="M17"/>
  <c r="K7"/>
  <c r="L7"/>
  <c r="M7"/>
  <c r="K23" i="147"/>
  <c r="L23"/>
  <c r="M23"/>
  <c r="K7"/>
  <c r="L7"/>
  <c r="M7"/>
  <c r="K15" i="151"/>
  <c r="L15"/>
  <c r="M15"/>
  <c r="K7"/>
  <c r="L7"/>
  <c r="M7"/>
  <c r="I7"/>
  <c r="I15" s="1"/>
  <c r="H7"/>
  <c r="H15" s="1"/>
  <c r="I7" i="147"/>
  <c r="I23" s="1"/>
  <c r="H7"/>
  <c r="H23" s="1"/>
  <c r="H17" i="143"/>
  <c r="I7"/>
  <c r="I17" s="1"/>
  <c r="H7"/>
  <c r="H18" i="139"/>
  <c r="I7"/>
  <c r="I18" s="1"/>
  <c r="H7"/>
  <c r="I11" i="135"/>
  <c r="I7"/>
  <c r="H7"/>
  <c r="H11" s="1"/>
  <c r="I7" i="131"/>
  <c r="I17" s="1"/>
  <c r="H7"/>
  <c r="H17" s="1"/>
  <c r="I7" i="127"/>
  <c r="I37" s="1"/>
  <c r="H7"/>
  <c r="H37" s="1"/>
  <c r="I17" i="123"/>
  <c r="I7"/>
  <c r="H7"/>
  <c r="H17" s="1"/>
  <c r="I7" i="119"/>
  <c r="I25" s="1"/>
  <c r="H7"/>
  <c r="H25" s="1"/>
  <c r="I7" i="115"/>
  <c r="I15" s="1"/>
  <c r="H7"/>
  <c r="H15" s="1"/>
  <c r="I13" i="111"/>
  <c r="J13"/>
  <c r="I7"/>
  <c r="H7"/>
  <c r="H13" s="1"/>
  <c r="I51" i="107"/>
  <c r="J51"/>
  <c r="H51"/>
  <c r="I7"/>
  <c r="J7"/>
  <c r="H7"/>
  <c r="I7" i="103"/>
  <c r="I16" s="1"/>
  <c r="K7"/>
  <c r="L7"/>
  <c r="M7"/>
  <c r="H7"/>
  <c r="H16" s="1"/>
  <c r="I14" i="99"/>
  <c r="I7"/>
  <c r="H7"/>
  <c r="H14" s="1"/>
  <c r="H17" i="95"/>
  <c r="I7"/>
  <c r="I17" s="1"/>
  <c r="H7"/>
  <c r="I21" i="91"/>
  <c r="I7"/>
  <c r="K7"/>
  <c r="L7"/>
  <c r="M7"/>
  <c r="H7"/>
  <c r="H21" s="1"/>
  <c r="I7" i="87"/>
  <c r="I22" s="1"/>
  <c r="H7"/>
  <c r="H22" s="1"/>
  <c r="H14" i="83"/>
  <c r="I7"/>
  <c r="I14" s="1"/>
  <c r="H7"/>
  <c r="I18" i="79"/>
  <c r="I7"/>
  <c r="H7"/>
  <c r="H18" s="1"/>
  <c r="H26" i="75"/>
  <c r="I7"/>
  <c r="I26" s="1"/>
  <c r="H7"/>
  <c r="I15" i="71"/>
  <c r="I7"/>
  <c r="H7"/>
  <c r="H15" s="1"/>
  <c r="I7" i="67"/>
  <c r="I16" s="1"/>
  <c r="H7"/>
  <c r="H16" s="1"/>
  <c r="I15" i="63"/>
  <c r="H15"/>
  <c r="I7"/>
  <c r="H7"/>
  <c r="H19" i="59"/>
  <c r="I7"/>
  <c r="I19" s="1"/>
  <c r="H7"/>
  <c r="I7" i="51"/>
  <c r="I20" s="1"/>
  <c r="H7"/>
  <c r="H20" s="1"/>
  <c r="J20" i="47"/>
  <c r="N20"/>
  <c r="O20"/>
  <c r="P20"/>
  <c r="S20"/>
  <c r="I7"/>
  <c r="I21" s="1"/>
  <c r="H7"/>
  <c r="H21" s="1"/>
  <c r="H27" i="43"/>
  <c r="I27"/>
  <c r="I7" i="39"/>
  <c r="I18" s="1"/>
  <c r="H7"/>
  <c r="H18" s="1"/>
  <c r="J15" i="19"/>
  <c r="N15"/>
  <c r="O15"/>
  <c r="P15"/>
  <c r="S15"/>
  <c r="I7"/>
  <c r="I16" s="1"/>
  <c r="H7"/>
  <c r="H16" s="1"/>
  <c r="H19" i="195"/>
  <c r="I7"/>
  <c r="I19" s="1"/>
  <c r="K7"/>
  <c r="K19" s="1"/>
  <c r="L7"/>
  <c r="L19" s="1"/>
  <c r="M7"/>
  <c r="M19" s="1"/>
  <c r="H7"/>
  <c r="K22" i="211"/>
  <c r="L22"/>
  <c r="M22"/>
  <c r="H22"/>
  <c r="I7"/>
  <c r="I22" s="1"/>
  <c r="K7"/>
  <c r="L7"/>
  <c r="M7"/>
  <c r="H7"/>
  <c r="S9" i="343" l="1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342"/>
  <c r="E13" s="1"/>
  <c r="G7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7" i="340"/>
  <c r="G7"/>
  <c r="H7"/>
  <c r="I7"/>
  <c r="D7"/>
  <c r="L8"/>
  <c r="L10"/>
  <c r="K8"/>
  <c r="K10"/>
  <c r="J8"/>
  <c r="J10"/>
  <c r="F8"/>
  <c r="F7" s="1"/>
  <c r="F10"/>
  <c r="E6" i="341"/>
  <c r="G6"/>
  <c r="H6"/>
  <c r="I6"/>
  <c r="D6"/>
  <c r="L7"/>
  <c r="K7"/>
  <c r="J7"/>
  <c r="F7"/>
  <c r="F6" s="1"/>
  <c r="S9" i="339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338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336"/>
  <c r="G7"/>
  <c r="H7"/>
  <c r="I7"/>
  <c r="D7"/>
  <c r="L8"/>
  <c r="L10"/>
  <c r="K8"/>
  <c r="K10"/>
  <c r="J8"/>
  <c r="J10"/>
  <c r="F8"/>
  <c r="F7" s="1"/>
  <c r="F10"/>
  <c r="E6" i="337"/>
  <c r="G6"/>
  <c r="H6"/>
  <c r="I6"/>
  <c r="D6"/>
  <c r="L7"/>
  <c r="L8"/>
  <c r="L9"/>
  <c r="L10"/>
  <c r="L11"/>
  <c r="L12"/>
  <c r="L13"/>
  <c r="L14"/>
  <c r="L15"/>
  <c r="K7"/>
  <c r="K8"/>
  <c r="K9"/>
  <c r="K10"/>
  <c r="K11"/>
  <c r="K12"/>
  <c r="K13"/>
  <c r="K14"/>
  <c r="K15"/>
  <c r="J7"/>
  <c r="J8"/>
  <c r="J9"/>
  <c r="J10"/>
  <c r="J11"/>
  <c r="J12"/>
  <c r="J13"/>
  <c r="J14"/>
  <c r="J15"/>
  <c r="F7"/>
  <c r="F8"/>
  <c r="F9"/>
  <c r="F10"/>
  <c r="F11"/>
  <c r="F12"/>
  <c r="F13"/>
  <c r="F14"/>
  <c r="F15"/>
  <c r="S9" i="335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E7" i="334"/>
  <c r="E19" s="1"/>
  <c r="G7"/>
  <c r="H7"/>
  <c r="H19" s="1"/>
  <c r="I7"/>
  <c r="I19" s="1"/>
  <c r="D7"/>
  <c r="D19" s="1"/>
  <c r="L8"/>
  <c r="L9"/>
  <c r="L10"/>
  <c r="L11"/>
  <c r="L12"/>
  <c r="L13"/>
  <c r="L14"/>
  <c r="L15"/>
  <c r="L16"/>
  <c r="L17"/>
  <c r="L18"/>
  <c r="K8"/>
  <c r="K9"/>
  <c r="K10"/>
  <c r="K11"/>
  <c r="K12"/>
  <c r="K13"/>
  <c r="K14"/>
  <c r="K15"/>
  <c r="K16"/>
  <c r="K17"/>
  <c r="K18"/>
  <c r="J8"/>
  <c r="J9"/>
  <c r="J10"/>
  <c r="J11"/>
  <c r="J12"/>
  <c r="J13"/>
  <c r="J14"/>
  <c r="J15"/>
  <c r="J16"/>
  <c r="J17"/>
  <c r="J18"/>
  <c r="F8"/>
  <c r="F9"/>
  <c r="F10"/>
  <c r="F11"/>
  <c r="F12"/>
  <c r="F13"/>
  <c r="F14"/>
  <c r="F15"/>
  <c r="F16"/>
  <c r="F17"/>
  <c r="F18"/>
  <c r="E9" i="332"/>
  <c r="G9"/>
  <c r="H9"/>
  <c r="I9"/>
  <c r="D9"/>
  <c r="E7"/>
  <c r="G7"/>
  <c r="H7"/>
  <c r="I7"/>
  <c r="D7"/>
  <c r="L8"/>
  <c r="L10"/>
  <c r="L11"/>
  <c r="K8"/>
  <c r="K10"/>
  <c r="K11"/>
  <c r="J8"/>
  <c r="J10"/>
  <c r="J11"/>
  <c r="F8"/>
  <c r="F7" s="1"/>
  <c r="F10"/>
  <c r="F9" s="1"/>
  <c r="F11"/>
  <c r="E6" i="33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S9" i="331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330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328"/>
  <c r="G7"/>
  <c r="H7"/>
  <c r="I7"/>
  <c r="D7"/>
  <c r="L8"/>
  <c r="L10"/>
  <c r="K8"/>
  <c r="K10"/>
  <c r="J8"/>
  <c r="J10"/>
  <c r="F8"/>
  <c r="F7" s="1"/>
  <c r="F10"/>
  <c r="E6" i="329"/>
  <c r="G6"/>
  <c r="H6"/>
  <c r="I6"/>
  <c r="D6"/>
  <c r="L7"/>
  <c r="K7"/>
  <c r="J7"/>
  <c r="F7"/>
  <c r="F6" s="1"/>
  <c r="S9" i="327"/>
  <c r="S10"/>
  <c r="S11"/>
  <c r="S12"/>
  <c r="S13"/>
  <c r="S8"/>
  <c r="P8"/>
  <c r="P9"/>
  <c r="P10"/>
  <c r="P11"/>
  <c r="P12"/>
  <c r="P13"/>
  <c r="O8"/>
  <c r="O9"/>
  <c r="O10"/>
  <c r="O11"/>
  <c r="O12"/>
  <c r="O13"/>
  <c r="N8"/>
  <c r="N9"/>
  <c r="N10"/>
  <c r="N11"/>
  <c r="N12"/>
  <c r="N13"/>
  <c r="J8"/>
  <c r="J9"/>
  <c r="J10"/>
  <c r="J11"/>
  <c r="J12"/>
  <c r="J13"/>
  <c r="E7" i="326"/>
  <c r="E10" s="1"/>
  <c r="G7"/>
  <c r="H7"/>
  <c r="H10" s="1"/>
  <c r="I7"/>
  <c r="I10" s="1"/>
  <c r="D7"/>
  <c r="D10" s="1"/>
  <c r="L8"/>
  <c r="L9"/>
  <c r="K8"/>
  <c r="K9"/>
  <c r="J8"/>
  <c r="J9"/>
  <c r="F8"/>
  <c r="F9"/>
  <c r="E7" i="324"/>
  <c r="G7"/>
  <c r="H7"/>
  <c r="I7"/>
  <c r="D7"/>
  <c r="L8"/>
  <c r="L10"/>
  <c r="K8"/>
  <c r="K10"/>
  <c r="J8"/>
  <c r="J10"/>
  <c r="F8"/>
  <c r="F7" s="1"/>
  <c r="F10"/>
  <c r="E6" i="325"/>
  <c r="G6"/>
  <c r="H6"/>
  <c r="I6"/>
  <c r="D6"/>
  <c r="L7"/>
  <c r="L8"/>
  <c r="K7"/>
  <c r="K8"/>
  <c r="J7"/>
  <c r="J8"/>
  <c r="F7"/>
  <c r="F8"/>
  <c r="I15" i="323"/>
  <c r="S9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322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9" i="320"/>
  <c r="G9"/>
  <c r="H9"/>
  <c r="I9"/>
  <c r="D9"/>
  <c r="E7"/>
  <c r="G7"/>
  <c r="H7"/>
  <c r="I7"/>
  <c r="D7"/>
  <c r="L8"/>
  <c r="L10"/>
  <c r="L11"/>
  <c r="K8"/>
  <c r="K10"/>
  <c r="K11"/>
  <c r="J8"/>
  <c r="J10"/>
  <c r="J11"/>
  <c r="F8"/>
  <c r="F7" s="1"/>
  <c r="F10"/>
  <c r="F9" s="1"/>
  <c r="F11"/>
  <c r="E6" i="32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K7"/>
  <c r="K8"/>
  <c r="K9"/>
  <c r="K10"/>
  <c r="K11"/>
  <c r="K12"/>
  <c r="K13"/>
  <c r="K14"/>
  <c r="K15"/>
  <c r="K16"/>
  <c r="K17"/>
  <c r="K18"/>
  <c r="K19"/>
  <c r="K20"/>
  <c r="K21"/>
  <c r="K22"/>
  <c r="K23"/>
  <c r="J7"/>
  <c r="J8"/>
  <c r="J9"/>
  <c r="J10"/>
  <c r="J11"/>
  <c r="J12"/>
  <c r="J13"/>
  <c r="J14"/>
  <c r="J15"/>
  <c r="J16"/>
  <c r="J17"/>
  <c r="J18"/>
  <c r="J19"/>
  <c r="J20"/>
  <c r="J21"/>
  <c r="J22"/>
  <c r="J23"/>
  <c r="F7"/>
  <c r="F8"/>
  <c r="F9"/>
  <c r="F10"/>
  <c r="F11"/>
  <c r="F12"/>
  <c r="F13"/>
  <c r="F14"/>
  <c r="F15"/>
  <c r="F16"/>
  <c r="F17"/>
  <c r="F18"/>
  <c r="F19"/>
  <c r="F20"/>
  <c r="F21"/>
  <c r="F22"/>
  <c r="F23"/>
  <c r="S9" i="319"/>
  <c r="S10"/>
  <c r="S11"/>
  <c r="S12"/>
  <c r="S13"/>
  <c r="S14"/>
  <c r="S15"/>
  <c r="S16"/>
  <c r="S17"/>
  <c r="S18"/>
  <c r="S19"/>
  <c r="S20"/>
  <c r="S21"/>
  <c r="S22"/>
  <c r="S23"/>
  <c r="S8"/>
  <c r="P8"/>
  <c r="P9"/>
  <c r="P10"/>
  <c r="P11"/>
  <c r="P12"/>
  <c r="P13"/>
  <c r="P14"/>
  <c r="P15"/>
  <c r="P16"/>
  <c r="P17"/>
  <c r="P18"/>
  <c r="P19"/>
  <c r="P20"/>
  <c r="P21"/>
  <c r="P22"/>
  <c r="P23"/>
  <c r="O8"/>
  <c r="O9"/>
  <c r="O10"/>
  <c r="O11"/>
  <c r="O12"/>
  <c r="O13"/>
  <c r="O14"/>
  <c r="O15"/>
  <c r="O16"/>
  <c r="O17"/>
  <c r="O18"/>
  <c r="O19"/>
  <c r="O20"/>
  <c r="O21"/>
  <c r="O22"/>
  <c r="O23"/>
  <c r="N8"/>
  <c r="N9"/>
  <c r="N10"/>
  <c r="N11"/>
  <c r="N12"/>
  <c r="N13"/>
  <c r="N14"/>
  <c r="N15"/>
  <c r="N16"/>
  <c r="N17"/>
  <c r="N18"/>
  <c r="N19"/>
  <c r="N20"/>
  <c r="N21"/>
  <c r="N22"/>
  <c r="N23"/>
  <c r="J8"/>
  <c r="J9"/>
  <c r="J10"/>
  <c r="J11"/>
  <c r="J12"/>
  <c r="J13"/>
  <c r="J14"/>
  <c r="J15"/>
  <c r="J16"/>
  <c r="J17"/>
  <c r="J18"/>
  <c r="J19"/>
  <c r="J20"/>
  <c r="J21"/>
  <c r="J22"/>
  <c r="J23"/>
  <c r="E7" i="318"/>
  <c r="E19" s="1"/>
  <c r="G7"/>
  <c r="H7"/>
  <c r="H19" s="1"/>
  <c r="I7"/>
  <c r="I19" s="1"/>
  <c r="D7"/>
  <c r="D19" s="1"/>
  <c r="L8"/>
  <c r="L9"/>
  <c r="L10"/>
  <c r="L11"/>
  <c r="L12"/>
  <c r="L13"/>
  <c r="L14"/>
  <c r="L15"/>
  <c r="L16"/>
  <c r="L17"/>
  <c r="L18"/>
  <c r="K8"/>
  <c r="K9"/>
  <c r="K10"/>
  <c r="K11"/>
  <c r="K12"/>
  <c r="K13"/>
  <c r="K14"/>
  <c r="K15"/>
  <c r="K16"/>
  <c r="K17"/>
  <c r="K18"/>
  <c r="J8"/>
  <c r="J9"/>
  <c r="J10"/>
  <c r="J11"/>
  <c r="J12"/>
  <c r="J13"/>
  <c r="J14"/>
  <c r="J15"/>
  <c r="J16"/>
  <c r="J17"/>
  <c r="J18"/>
  <c r="F8"/>
  <c r="F9"/>
  <c r="F10"/>
  <c r="F11"/>
  <c r="F12"/>
  <c r="F13"/>
  <c r="F14"/>
  <c r="F15"/>
  <c r="F16"/>
  <c r="F17"/>
  <c r="F18"/>
  <c r="E13" i="316"/>
  <c r="G13"/>
  <c r="H13"/>
  <c r="I13"/>
  <c r="D13"/>
  <c r="E7"/>
  <c r="G7"/>
  <c r="H7"/>
  <c r="I7"/>
  <c r="D7"/>
  <c r="L8"/>
  <c r="L9"/>
  <c r="L10"/>
  <c r="L11"/>
  <c r="L12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K8"/>
  <c r="K9"/>
  <c r="K10"/>
  <c r="K11"/>
  <c r="K12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J8"/>
  <c r="J9"/>
  <c r="J10"/>
  <c r="J11"/>
  <c r="J12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F8"/>
  <c r="F9"/>
  <c r="F10"/>
  <c r="F11"/>
  <c r="F12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E6" i="31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315"/>
  <c r="S10"/>
  <c r="S11"/>
  <c r="S12"/>
  <c r="S13"/>
  <c r="S14"/>
  <c r="S15"/>
  <c r="S16"/>
  <c r="S17"/>
  <c r="S18"/>
  <c r="S19"/>
  <c r="S20"/>
  <c r="S21"/>
  <c r="S22"/>
  <c r="S8"/>
  <c r="P8"/>
  <c r="P9"/>
  <c r="P10"/>
  <c r="P11"/>
  <c r="P12"/>
  <c r="P13"/>
  <c r="P14"/>
  <c r="P15"/>
  <c r="P16"/>
  <c r="P17"/>
  <c r="P18"/>
  <c r="P19"/>
  <c r="P20"/>
  <c r="P21"/>
  <c r="P22"/>
  <c r="O8"/>
  <c r="O9"/>
  <c r="O10"/>
  <c r="O11"/>
  <c r="O12"/>
  <c r="O13"/>
  <c r="O14"/>
  <c r="O15"/>
  <c r="O16"/>
  <c r="O17"/>
  <c r="O18"/>
  <c r="O19"/>
  <c r="O20"/>
  <c r="O21"/>
  <c r="O22"/>
  <c r="N8"/>
  <c r="N9"/>
  <c r="N10"/>
  <c r="N11"/>
  <c r="N12"/>
  <c r="N13"/>
  <c r="N14"/>
  <c r="N15"/>
  <c r="N16"/>
  <c r="N17"/>
  <c r="N18"/>
  <c r="N19"/>
  <c r="N20"/>
  <c r="N21"/>
  <c r="N22"/>
  <c r="J8"/>
  <c r="J9"/>
  <c r="J10"/>
  <c r="J11"/>
  <c r="J12"/>
  <c r="J13"/>
  <c r="J14"/>
  <c r="J15"/>
  <c r="J16"/>
  <c r="J17"/>
  <c r="J18"/>
  <c r="J19"/>
  <c r="J20"/>
  <c r="J21"/>
  <c r="J22"/>
  <c r="E7" i="314"/>
  <c r="E14" s="1"/>
  <c r="G7"/>
  <c r="G14" s="1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11" i="312"/>
  <c r="G11"/>
  <c r="H11"/>
  <c r="I11"/>
  <c r="D11"/>
  <c r="E7"/>
  <c r="G7"/>
  <c r="H7"/>
  <c r="I7"/>
  <c r="D7"/>
  <c r="L8"/>
  <c r="L9"/>
  <c r="L10"/>
  <c r="L12"/>
  <c r="L13"/>
  <c r="L14"/>
  <c r="L15"/>
  <c r="L16"/>
  <c r="L17"/>
  <c r="L18"/>
  <c r="L19"/>
  <c r="L20"/>
  <c r="L21"/>
  <c r="L22"/>
  <c r="L23"/>
  <c r="L24"/>
  <c r="L25"/>
  <c r="K8"/>
  <c r="K9"/>
  <c r="K10"/>
  <c r="K12"/>
  <c r="K13"/>
  <c r="K14"/>
  <c r="K15"/>
  <c r="K16"/>
  <c r="K17"/>
  <c r="K18"/>
  <c r="K19"/>
  <c r="K20"/>
  <c r="K21"/>
  <c r="K22"/>
  <c r="K23"/>
  <c r="K24"/>
  <c r="K25"/>
  <c r="J8"/>
  <c r="J9"/>
  <c r="J10"/>
  <c r="J12"/>
  <c r="J13"/>
  <c r="J14"/>
  <c r="J15"/>
  <c r="J16"/>
  <c r="J17"/>
  <c r="J18"/>
  <c r="J19"/>
  <c r="J20"/>
  <c r="J21"/>
  <c r="J22"/>
  <c r="J23"/>
  <c r="J24"/>
  <c r="J25"/>
  <c r="F8"/>
  <c r="F9"/>
  <c r="F10"/>
  <c r="F12"/>
  <c r="F13"/>
  <c r="F14"/>
  <c r="F15"/>
  <c r="F16"/>
  <c r="F17"/>
  <c r="F18"/>
  <c r="F19"/>
  <c r="F20"/>
  <c r="F21"/>
  <c r="F22"/>
  <c r="F23"/>
  <c r="F24"/>
  <c r="F25"/>
  <c r="E6" i="31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S9" i="311"/>
  <c r="S10"/>
  <c r="S11"/>
  <c r="S12"/>
  <c r="S13"/>
  <c r="S14"/>
  <c r="S15"/>
  <c r="S16"/>
  <c r="S17"/>
  <c r="S18"/>
  <c r="S19"/>
  <c r="S20"/>
  <c r="S21"/>
  <c r="S8"/>
  <c r="P8"/>
  <c r="P9"/>
  <c r="P10"/>
  <c r="P11"/>
  <c r="P12"/>
  <c r="P13"/>
  <c r="P14"/>
  <c r="P15"/>
  <c r="P16"/>
  <c r="P17"/>
  <c r="P18"/>
  <c r="P19"/>
  <c r="P20"/>
  <c r="P21"/>
  <c r="O8"/>
  <c r="O9"/>
  <c r="O10"/>
  <c r="O11"/>
  <c r="O12"/>
  <c r="O13"/>
  <c r="O14"/>
  <c r="O15"/>
  <c r="O16"/>
  <c r="O17"/>
  <c r="O18"/>
  <c r="O19"/>
  <c r="O20"/>
  <c r="O21"/>
  <c r="N8"/>
  <c r="N9"/>
  <c r="N10"/>
  <c r="N11"/>
  <c r="N12"/>
  <c r="N13"/>
  <c r="N14"/>
  <c r="N15"/>
  <c r="N16"/>
  <c r="N17"/>
  <c r="N18"/>
  <c r="N19"/>
  <c r="N20"/>
  <c r="N21"/>
  <c r="J8"/>
  <c r="J9"/>
  <c r="J10"/>
  <c r="J11"/>
  <c r="J12"/>
  <c r="J13"/>
  <c r="J14"/>
  <c r="J15"/>
  <c r="J16"/>
  <c r="J17"/>
  <c r="J18"/>
  <c r="J19"/>
  <c r="J20"/>
  <c r="J21"/>
  <c r="E7" i="310"/>
  <c r="E13" s="1"/>
  <c r="G7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10" i="308"/>
  <c r="G10"/>
  <c r="H10"/>
  <c r="I10"/>
  <c r="D10"/>
  <c r="E7"/>
  <c r="G7"/>
  <c r="H7"/>
  <c r="I7"/>
  <c r="D7"/>
  <c r="L8"/>
  <c r="L9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K8"/>
  <c r="K9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J8"/>
  <c r="J9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F8"/>
  <c r="F9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E6" i="30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307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306"/>
  <c r="E12" s="1"/>
  <c r="G7"/>
  <c r="G12" s="1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7" i="304"/>
  <c r="G7"/>
  <c r="H7"/>
  <c r="I7"/>
  <c r="D7"/>
  <c r="L8"/>
  <c r="L9"/>
  <c r="L10"/>
  <c r="L11"/>
  <c r="L12"/>
  <c r="L14"/>
  <c r="K8"/>
  <c r="K9"/>
  <c r="K10"/>
  <c r="K11"/>
  <c r="K12"/>
  <c r="K14"/>
  <c r="J8"/>
  <c r="J9"/>
  <c r="J10"/>
  <c r="J11"/>
  <c r="J12"/>
  <c r="J14"/>
  <c r="F8"/>
  <c r="F9"/>
  <c r="F10"/>
  <c r="F11"/>
  <c r="F12"/>
  <c r="F14"/>
  <c r="E6" i="305"/>
  <c r="G6"/>
  <c r="H6"/>
  <c r="I6"/>
  <c r="D6"/>
  <c r="L7"/>
  <c r="L8"/>
  <c r="L9"/>
  <c r="L10"/>
  <c r="L11"/>
  <c r="L12"/>
  <c r="L13"/>
  <c r="L14"/>
  <c r="L15"/>
  <c r="L16"/>
  <c r="L17"/>
  <c r="L18"/>
  <c r="L19"/>
  <c r="L20"/>
  <c r="K7"/>
  <c r="K8"/>
  <c r="K9"/>
  <c r="K10"/>
  <c r="K11"/>
  <c r="K12"/>
  <c r="K13"/>
  <c r="K14"/>
  <c r="K15"/>
  <c r="K16"/>
  <c r="K17"/>
  <c r="K18"/>
  <c r="K19"/>
  <c r="K20"/>
  <c r="J7"/>
  <c r="J8"/>
  <c r="J9"/>
  <c r="J10"/>
  <c r="J11"/>
  <c r="J12"/>
  <c r="J13"/>
  <c r="J14"/>
  <c r="J15"/>
  <c r="J16"/>
  <c r="J17"/>
  <c r="J18"/>
  <c r="J19"/>
  <c r="J20"/>
  <c r="F7"/>
  <c r="F8"/>
  <c r="F9"/>
  <c r="F10"/>
  <c r="F11"/>
  <c r="F12"/>
  <c r="F13"/>
  <c r="F14"/>
  <c r="F15"/>
  <c r="F16"/>
  <c r="F17"/>
  <c r="F18"/>
  <c r="F19"/>
  <c r="F20"/>
  <c r="S9" i="303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302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11" i="300"/>
  <c r="G11"/>
  <c r="H11"/>
  <c r="I11"/>
  <c r="D11"/>
  <c r="E7"/>
  <c r="G7"/>
  <c r="H7"/>
  <c r="I7"/>
  <c r="D7"/>
  <c r="L8"/>
  <c r="L9"/>
  <c r="L10"/>
  <c r="L12"/>
  <c r="L13"/>
  <c r="L14"/>
  <c r="L15"/>
  <c r="L16"/>
  <c r="L17"/>
  <c r="L18"/>
  <c r="L19"/>
  <c r="L20"/>
  <c r="L21"/>
  <c r="L22"/>
  <c r="L23"/>
  <c r="L24"/>
  <c r="L25"/>
  <c r="L26"/>
  <c r="L27"/>
  <c r="K8"/>
  <c r="K9"/>
  <c r="K10"/>
  <c r="K12"/>
  <c r="K13"/>
  <c r="K14"/>
  <c r="K15"/>
  <c r="K16"/>
  <c r="K17"/>
  <c r="K18"/>
  <c r="K19"/>
  <c r="K20"/>
  <c r="K21"/>
  <c r="K22"/>
  <c r="K23"/>
  <c r="K24"/>
  <c r="K25"/>
  <c r="K26"/>
  <c r="K27"/>
  <c r="J8"/>
  <c r="J9"/>
  <c r="J10"/>
  <c r="J12"/>
  <c r="J13"/>
  <c r="J14"/>
  <c r="J15"/>
  <c r="J16"/>
  <c r="J17"/>
  <c r="J18"/>
  <c r="J19"/>
  <c r="J20"/>
  <c r="J21"/>
  <c r="J22"/>
  <c r="J23"/>
  <c r="J24"/>
  <c r="J25"/>
  <c r="J26"/>
  <c r="J27"/>
  <c r="F8"/>
  <c r="F9"/>
  <c r="F10"/>
  <c r="F12"/>
  <c r="F13"/>
  <c r="F14"/>
  <c r="F15"/>
  <c r="F16"/>
  <c r="F17"/>
  <c r="F18"/>
  <c r="F19"/>
  <c r="F20"/>
  <c r="F21"/>
  <c r="F22"/>
  <c r="F23"/>
  <c r="F24"/>
  <c r="F25"/>
  <c r="F26"/>
  <c r="F27"/>
  <c r="E6" i="30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S9" i="299"/>
  <c r="S10"/>
  <c r="S8"/>
  <c r="P8"/>
  <c r="P9"/>
  <c r="P10"/>
  <c r="O8"/>
  <c r="O9"/>
  <c r="O10"/>
  <c r="N8"/>
  <c r="N9"/>
  <c r="N10"/>
  <c r="J8"/>
  <c r="J9"/>
  <c r="J10"/>
  <c r="E7" i="298"/>
  <c r="E10" s="1"/>
  <c r="G7"/>
  <c r="G10" s="1"/>
  <c r="H7"/>
  <c r="H10" s="1"/>
  <c r="I7"/>
  <c r="I10" s="1"/>
  <c r="D7"/>
  <c r="D10" s="1"/>
  <c r="L8"/>
  <c r="L9"/>
  <c r="K8"/>
  <c r="K9"/>
  <c r="J8"/>
  <c r="J9"/>
  <c r="F8"/>
  <c r="F9"/>
  <c r="F7" s="1"/>
  <c r="F10" s="1"/>
  <c r="E7" i="296"/>
  <c r="G7"/>
  <c r="H7"/>
  <c r="I7"/>
  <c r="D7"/>
  <c r="L8"/>
  <c r="L10"/>
  <c r="K8"/>
  <c r="K10"/>
  <c r="J8"/>
  <c r="J10"/>
  <c r="F8"/>
  <c r="F7" s="1"/>
  <c r="F10"/>
  <c r="E6" i="297"/>
  <c r="G6"/>
  <c r="H6"/>
  <c r="I6"/>
  <c r="D6"/>
  <c r="L7"/>
  <c r="K7"/>
  <c r="J7"/>
  <c r="F7"/>
  <c r="F6" s="1"/>
  <c r="S9" i="295"/>
  <c r="S10"/>
  <c r="S11"/>
  <c r="S12"/>
  <c r="S13"/>
  <c r="S14"/>
  <c r="S15"/>
  <c r="S16"/>
  <c r="S17"/>
  <c r="S18"/>
  <c r="S8"/>
  <c r="P8"/>
  <c r="P9"/>
  <c r="P10"/>
  <c r="P11"/>
  <c r="P12"/>
  <c r="P13"/>
  <c r="P14"/>
  <c r="P15"/>
  <c r="P16"/>
  <c r="P17"/>
  <c r="P18"/>
  <c r="O8"/>
  <c r="O9"/>
  <c r="O10"/>
  <c r="O11"/>
  <c r="O12"/>
  <c r="O13"/>
  <c r="O14"/>
  <c r="O15"/>
  <c r="O16"/>
  <c r="O17"/>
  <c r="O18"/>
  <c r="N8"/>
  <c r="N9"/>
  <c r="N10"/>
  <c r="N11"/>
  <c r="N12"/>
  <c r="N13"/>
  <c r="N14"/>
  <c r="N15"/>
  <c r="N16"/>
  <c r="N17"/>
  <c r="N18"/>
  <c r="J8"/>
  <c r="J7" s="1"/>
  <c r="J19" s="1"/>
  <c r="J9"/>
  <c r="J10"/>
  <c r="J11"/>
  <c r="J12"/>
  <c r="J13"/>
  <c r="J14"/>
  <c r="J15"/>
  <c r="J16"/>
  <c r="J17"/>
  <c r="J18"/>
  <c r="E7" i="294"/>
  <c r="E13" s="1"/>
  <c r="G7"/>
  <c r="G13" s="1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7" i="292"/>
  <c r="G7"/>
  <c r="H7"/>
  <c r="I7"/>
  <c r="D7"/>
  <c r="L8"/>
  <c r="L10"/>
  <c r="K8"/>
  <c r="K10"/>
  <c r="J8"/>
  <c r="J10"/>
  <c r="F8"/>
  <c r="F7" s="1"/>
  <c r="F10"/>
  <c r="E6" i="293"/>
  <c r="G6"/>
  <c r="H6"/>
  <c r="I6"/>
  <c r="D6"/>
  <c r="L7"/>
  <c r="K7"/>
  <c r="J7"/>
  <c r="F7"/>
  <c r="F6" s="1"/>
  <c r="K18" i="291"/>
  <c r="L18"/>
  <c r="M18"/>
  <c r="S9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290"/>
  <c r="E12" s="1"/>
  <c r="G7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7" i="288"/>
  <c r="G7"/>
  <c r="H7"/>
  <c r="I7"/>
  <c r="D7"/>
  <c r="L8"/>
  <c r="L10"/>
  <c r="K8"/>
  <c r="K10"/>
  <c r="J8"/>
  <c r="J10"/>
  <c r="F8"/>
  <c r="F7" s="1"/>
  <c r="F10"/>
  <c r="E6" i="289"/>
  <c r="G6"/>
  <c r="H6"/>
  <c r="I6"/>
  <c r="D6"/>
  <c r="L7"/>
  <c r="K7"/>
  <c r="J7"/>
  <c r="F7"/>
  <c r="F6" s="1"/>
  <c r="S9" i="287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E7" i="286"/>
  <c r="E14" s="1"/>
  <c r="G7"/>
  <c r="G14" s="1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7" i="284"/>
  <c r="G7"/>
  <c r="H7"/>
  <c r="I7"/>
  <c r="D7"/>
  <c r="L8"/>
  <c r="L9"/>
  <c r="L11"/>
  <c r="K8"/>
  <c r="K9"/>
  <c r="K11"/>
  <c r="J8"/>
  <c r="J9"/>
  <c r="J11"/>
  <c r="F8"/>
  <c r="F9"/>
  <c r="F11"/>
  <c r="E6" i="28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283"/>
  <c r="S10"/>
  <c r="S11"/>
  <c r="S12"/>
  <c r="S13"/>
  <c r="S14"/>
  <c r="S15"/>
  <c r="S16"/>
  <c r="S17"/>
  <c r="S18"/>
  <c r="S8"/>
  <c r="P8"/>
  <c r="P9"/>
  <c r="P10"/>
  <c r="P11"/>
  <c r="P12"/>
  <c r="P13"/>
  <c r="P14"/>
  <c r="P15"/>
  <c r="P16"/>
  <c r="P17"/>
  <c r="P18"/>
  <c r="O8"/>
  <c r="O9"/>
  <c r="O10"/>
  <c r="O11"/>
  <c r="O12"/>
  <c r="O13"/>
  <c r="O14"/>
  <c r="O15"/>
  <c r="O16"/>
  <c r="O17"/>
  <c r="O18"/>
  <c r="N8"/>
  <c r="N9"/>
  <c r="N10"/>
  <c r="N11"/>
  <c r="N12"/>
  <c r="N13"/>
  <c r="N14"/>
  <c r="N15"/>
  <c r="N16"/>
  <c r="N17"/>
  <c r="N18"/>
  <c r="J8"/>
  <c r="J7" s="1"/>
  <c r="J19" s="1"/>
  <c r="J9"/>
  <c r="J10"/>
  <c r="J11"/>
  <c r="J12"/>
  <c r="J13"/>
  <c r="J14"/>
  <c r="J15"/>
  <c r="J16"/>
  <c r="J17"/>
  <c r="J18"/>
  <c r="E7" i="282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280"/>
  <c r="G7"/>
  <c r="H7"/>
  <c r="I7"/>
  <c r="D7"/>
  <c r="L8"/>
  <c r="L10"/>
  <c r="K8"/>
  <c r="K10"/>
  <c r="J8"/>
  <c r="J10"/>
  <c r="F8"/>
  <c r="F7" s="1"/>
  <c r="F10"/>
  <c r="E6" i="28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27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E7" i="278"/>
  <c r="E15" s="1"/>
  <c r="G7"/>
  <c r="G15" s="1"/>
  <c r="H7"/>
  <c r="H15" s="1"/>
  <c r="I7"/>
  <c r="I15" s="1"/>
  <c r="D7"/>
  <c r="D15" s="1"/>
  <c r="L8"/>
  <c r="L9"/>
  <c r="L10"/>
  <c r="L11"/>
  <c r="L12"/>
  <c r="L13"/>
  <c r="L14"/>
  <c r="K8"/>
  <c r="K9"/>
  <c r="K10"/>
  <c r="K11"/>
  <c r="K12"/>
  <c r="K13"/>
  <c r="K14"/>
  <c r="J8"/>
  <c r="J9"/>
  <c r="J10"/>
  <c r="J11"/>
  <c r="J12"/>
  <c r="J13"/>
  <c r="J14"/>
  <c r="F8"/>
  <c r="F9"/>
  <c r="F10"/>
  <c r="F11"/>
  <c r="F12"/>
  <c r="F13"/>
  <c r="F14"/>
  <c r="E10" i="276"/>
  <c r="G10"/>
  <c r="H10"/>
  <c r="I10"/>
  <c r="D10"/>
  <c r="E7"/>
  <c r="G7"/>
  <c r="H7"/>
  <c r="I7"/>
  <c r="D7"/>
  <c r="L8"/>
  <c r="L9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K8"/>
  <c r="K9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J8"/>
  <c r="J9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F8"/>
  <c r="F9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E6" i="27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275"/>
  <c r="S10"/>
  <c r="S11"/>
  <c r="S12"/>
  <c r="S13"/>
  <c r="S8"/>
  <c r="P8"/>
  <c r="P9"/>
  <c r="P10"/>
  <c r="P11"/>
  <c r="P12"/>
  <c r="P13"/>
  <c r="O8"/>
  <c r="O9"/>
  <c r="O10"/>
  <c r="O11"/>
  <c r="O12"/>
  <c r="O13"/>
  <c r="N8"/>
  <c r="N9"/>
  <c r="N10"/>
  <c r="N11"/>
  <c r="N12"/>
  <c r="N13"/>
  <c r="J8"/>
  <c r="J9"/>
  <c r="J10"/>
  <c r="J11"/>
  <c r="J12"/>
  <c r="J13"/>
  <c r="E7" i="274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272"/>
  <c r="G7"/>
  <c r="H7"/>
  <c r="I7"/>
  <c r="D7"/>
  <c r="L8"/>
  <c r="L10"/>
  <c r="K8"/>
  <c r="K10"/>
  <c r="J8"/>
  <c r="J10"/>
  <c r="F8"/>
  <c r="F7" s="1"/>
  <c r="F10"/>
  <c r="E6" i="273"/>
  <c r="G6"/>
  <c r="H6"/>
  <c r="I6"/>
  <c r="D6"/>
  <c r="L7"/>
  <c r="L8"/>
  <c r="L9"/>
  <c r="L10"/>
  <c r="L11"/>
  <c r="K7"/>
  <c r="K8"/>
  <c r="K9"/>
  <c r="K10"/>
  <c r="K11"/>
  <c r="J7"/>
  <c r="J8"/>
  <c r="J9"/>
  <c r="J10"/>
  <c r="J11"/>
  <c r="F7"/>
  <c r="F8"/>
  <c r="F9"/>
  <c r="F10"/>
  <c r="F11"/>
  <c r="K18" i="271"/>
  <c r="L18"/>
  <c r="M18"/>
  <c r="S9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270"/>
  <c r="E13" s="1"/>
  <c r="G7"/>
  <c r="G13" s="1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7" i="268"/>
  <c r="G7"/>
  <c r="H7"/>
  <c r="I7"/>
  <c r="D7"/>
  <c r="L8"/>
  <c r="L10"/>
  <c r="K8"/>
  <c r="K10"/>
  <c r="J8"/>
  <c r="J10"/>
  <c r="F8"/>
  <c r="F7" s="1"/>
  <c r="F10"/>
  <c r="E6" i="269"/>
  <c r="G6"/>
  <c r="H6"/>
  <c r="I6"/>
  <c r="D6"/>
  <c r="L7"/>
  <c r="K7"/>
  <c r="J7"/>
  <c r="F7"/>
  <c r="F6" s="1"/>
  <c r="S9" i="267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266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264"/>
  <c r="G7"/>
  <c r="H7"/>
  <c r="I7"/>
  <c r="D7"/>
  <c r="L8"/>
  <c r="L10"/>
  <c r="K8"/>
  <c r="K10"/>
  <c r="J8"/>
  <c r="J10"/>
  <c r="F8"/>
  <c r="F7" s="1"/>
  <c r="F10"/>
  <c r="E6" i="26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S9" i="263"/>
  <c r="S10"/>
  <c r="S11"/>
  <c r="S12"/>
  <c r="S13"/>
  <c r="S14"/>
  <c r="S15"/>
  <c r="S16"/>
  <c r="S17"/>
  <c r="S18"/>
  <c r="S8"/>
  <c r="P8"/>
  <c r="P9"/>
  <c r="P10"/>
  <c r="P11"/>
  <c r="P12"/>
  <c r="P13"/>
  <c r="P14"/>
  <c r="P15"/>
  <c r="P16"/>
  <c r="P17"/>
  <c r="P18"/>
  <c r="O8"/>
  <c r="O9"/>
  <c r="O10"/>
  <c r="O11"/>
  <c r="O12"/>
  <c r="O13"/>
  <c r="O14"/>
  <c r="O15"/>
  <c r="O16"/>
  <c r="O17"/>
  <c r="O18"/>
  <c r="N8"/>
  <c r="N9"/>
  <c r="N10"/>
  <c r="N11"/>
  <c r="N12"/>
  <c r="N13"/>
  <c r="N14"/>
  <c r="N15"/>
  <c r="N16"/>
  <c r="N17"/>
  <c r="N18"/>
  <c r="J8"/>
  <c r="J9"/>
  <c r="J10"/>
  <c r="J11"/>
  <c r="J12"/>
  <c r="J13"/>
  <c r="J14"/>
  <c r="J15"/>
  <c r="J16"/>
  <c r="J17"/>
  <c r="J18"/>
  <c r="E7" i="262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9" i="260"/>
  <c r="G9"/>
  <c r="H9"/>
  <c r="I9"/>
  <c r="D9"/>
  <c r="E7"/>
  <c r="G7"/>
  <c r="H7"/>
  <c r="I7"/>
  <c r="D7"/>
  <c r="L8"/>
  <c r="L10"/>
  <c r="L11"/>
  <c r="K8"/>
  <c r="K10"/>
  <c r="K11"/>
  <c r="J8"/>
  <c r="J10"/>
  <c r="J11"/>
  <c r="F8"/>
  <c r="F7" s="1"/>
  <c r="F10"/>
  <c r="F9" s="1"/>
  <c r="F11"/>
  <c r="E6" i="26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S9" i="259"/>
  <c r="S10"/>
  <c r="S11"/>
  <c r="S12"/>
  <c r="S13"/>
  <c r="S8"/>
  <c r="P8"/>
  <c r="P9"/>
  <c r="P10"/>
  <c r="P11"/>
  <c r="P12"/>
  <c r="P13"/>
  <c r="O8"/>
  <c r="O9"/>
  <c r="O10"/>
  <c r="O11"/>
  <c r="O12"/>
  <c r="O13"/>
  <c r="N8"/>
  <c r="N9"/>
  <c r="N10"/>
  <c r="N11"/>
  <c r="N12"/>
  <c r="N13"/>
  <c r="J8"/>
  <c r="J9"/>
  <c r="J10"/>
  <c r="J11"/>
  <c r="J12"/>
  <c r="J13"/>
  <c r="E7" i="258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9" i="256"/>
  <c r="G9"/>
  <c r="H9"/>
  <c r="I9"/>
  <c r="D9"/>
  <c r="E7"/>
  <c r="G7"/>
  <c r="H7"/>
  <c r="I7"/>
  <c r="D7"/>
  <c r="L8"/>
  <c r="L10"/>
  <c r="L11"/>
  <c r="K8"/>
  <c r="K10"/>
  <c r="K11"/>
  <c r="J8"/>
  <c r="J10"/>
  <c r="J11"/>
  <c r="F8"/>
  <c r="F7" s="1"/>
  <c r="F10"/>
  <c r="F9" s="1"/>
  <c r="F11"/>
  <c r="E6" i="25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S9" i="255"/>
  <c r="S10"/>
  <c r="S11"/>
  <c r="S12"/>
  <c r="S13"/>
  <c r="S14"/>
  <c r="S15"/>
  <c r="S16"/>
  <c r="S17"/>
  <c r="S18"/>
  <c r="S19"/>
  <c r="S8"/>
  <c r="P8"/>
  <c r="P9"/>
  <c r="P10"/>
  <c r="P11"/>
  <c r="P12"/>
  <c r="P13"/>
  <c r="P14"/>
  <c r="P15"/>
  <c r="P16"/>
  <c r="P17"/>
  <c r="P18"/>
  <c r="P19"/>
  <c r="O8"/>
  <c r="O9"/>
  <c r="O10"/>
  <c r="O11"/>
  <c r="O12"/>
  <c r="O13"/>
  <c r="O14"/>
  <c r="O15"/>
  <c r="O16"/>
  <c r="O17"/>
  <c r="O18"/>
  <c r="O19"/>
  <c r="N8"/>
  <c r="N9"/>
  <c r="N10"/>
  <c r="N11"/>
  <c r="N12"/>
  <c r="N13"/>
  <c r="N14"/>
  <c r="N15"/>
  <c r="N16"/>
  <c r="N17"/>
  <c r="N18"/>
  <c r="N19"/>
  <c r="J8"/>
  <c r="J9"/>
  <c r="J10"/>
  <c r="J11"/>
  <c r="J12"/>
  <c r="J13"/>
  <c r="J14"/>
  <c r="J15"/>
  <c r="J16"/>
  <c r="J17"/>
  <c r="J18"/>
  <c r="J19"/>
  <c r="E7" i="254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252"/>
  <c r="G7"/>
  <c r="H7"/>
  <c r="I7"/>
  <c r="D7"/>
  <c r="L8"/>
  <c r="L10"/>
  <c r="K8"/>
  <c r="K10"/>
  <c r="J8"/>
  <c r="J10"/>
  <c r="F8"/>
  <c r="F7" s="1"/>
  <c r="F10"/>
  <c r="E6" i="25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S9" i="251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250"/>
  <c r="E12" s="1"/>
  <c r="G7"/>
  <c r="G12" s="1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7" i="248"/>
  <c r="G7"/>
  <c r="H7"/>
  <c r="I7"/>
  <c r="D7"/>
  <c r="L8"/>
  <c r="L10"/>
  <c r="K8"/>
  <c r="K10"/>
  <c r="J8"/>
  <c r="J10"/>
  <c r="F8"/>
  <c r="F7" s="1"/>
  <c r="F10"/>
  <c r="E6" i="249"/>
  <c r="G6"/>
  <c r="H6"/>
  <c r="I6"/>
  <c r="D6"/>
  <c r="L7"/>
  <c r="K7"/>
  <c r="J7"/>
  <c r="F7"/>
  <c r="F6" s="1"/>
  <c r="S9" i="247"/>
  <c r="S10"/>
  <c r="S11"/>
  <c r="S12"/>
  <c r="S8"/>
  <c r="P8"/>
  <c r="P9"/>
  <c r="P10"/>
  <c r="P11"/>
  <c r="P12"/>
  <c r="O8"/>
  <c r="O9"/>
  <c r="O10"/>
  <c r="O11"/>
  <c r="O12"/>
  <c r="N8"/>
  <c r="N9"/>
  <c r="N10"/>
  <c r="N11"/>
  <c r="N12"/>
  <c r="J8"/>
  <c r="J7" s="1"/>
  <c r="J13" s="1"/>
  <c r="J9"/>
  <c r="J10"/>
  <c r="J11"/>
  <c r="J12"/>
  <c r="E7" i="246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244"/>
  <c r="G7"/>
  <c r="H7"/>
  <c r="I7"/>
  <c r="D7"/>
  <c r="L8"/>
  <c r="L10"/>
  <c r="K8"/>
  <c r="K10"/>
  <c r="J8"/>
  <c r="J10"/>
  <c r="F8"/>
  <c r="F7" s="1"/>
  <c r="F10"/>
  <c r="E6" i="24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K7"/>
  <c r="K8"/>
  <c r="K9"/>
  <c r="K10"/>
  <c r="K11"/>
  <c r="K12"/>
  <c r="K13"/>
  <c r="K14"/>
  <c r="K15"/>
  <c r="K16"/>
  <c r="K17"/>
  <c r="K18"/>
  <c r="K19"/>
  <c r="K20"/>
  <c r="K21"/>
  <c r="K22"/>
  <c r="J7"/>
  <c r="J8"/>
  <c r="J9"/>
  <c r="J10"/>
  <c r="J11"/>
  <c r="J12"/>
  <c r="J13"/>
  <c r="J14"/>
  <c r="J15"/>
  <c r="J16"/>
  <c r="J17"/>
  <c r="J18"/>
  <c r="J19"/>
  <c r="J20"/>
  <c r="J21"/>
  <c r="J22"/>
  <c r="F7"/>
  <c r="F8"/>
  <c r="F9"/>
  <c r="F10"/>
  <c r="F11"/>
  <c r="F12"/>
  <c r="F13"/>
  <c r="F14"/>
  <c r="F15"/>
  <c r="F16"/>
  <c r="F17"/>
  <c r="F18"/>
  <c r="F19"/>
  <c r="F20"/>
  <c r="F21"/>
  <c r="F22"/>
  <c r="S9" i="243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242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240"/>
  <c r="G7"/>
  <c r="H7"/>
  <c r="I7"/>
  <c r="D7"/>
  <c r="L8"/>
  <c r="L10"/>
  <c r="K8"/>
  <c r="K10"/>
  <c r="J8"/>
  <c r="J10"/>
  <c r="F8"/>
  <c r="F7" s="1"/>
  <c r="F10"/>
  <c r="E6" i="24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S9" i="239"/>
  <c r="S10"/>
  <c r="S11"/>
  <c r="S12"/>
  <c r="S13"/>
  <c r="S14"/>
  <c r="S15"/>
  <c r="S8"/>
  <c r="P8"/>
  <c r="P9"/>
  <c r="P10"/>
  <c r="P11"/>
  <c r="P12"/>
  <c r="P13"/>
  <c r="P14"/>
  <c r="P15"/>
  <c r="O8"/>
  <c r="O9"/>
  <c r="O10"/>
  <c r="O11"/>
  <c r="O12"/>
  <c r="O13"/>
  <c r="O14"/>
  <c r="O15"/>
  <c r="N8"/>
  <c r="N9"/>
  <c r="N10"/>
  <c r="N11"/>
  <c r="N12"/>
  <c r="N13"/>
  <c r="N14"/>
  <c r="N15"/>
  <c r="J8"/>
  <c r="J9"/>
  <c r="J10"/>
  <c r="J11"/>
  <c r="J12"/>
  <c r="J13"/>
  <c r="J14"/>
  <c r="J15"/>
  <c r="E7" i="238"/>
  <c r="E12" s="1"/>
  <c r="G7"/>
  <c r="G12" s="1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7" i="236"/>
  <c r="G7"/>
  <c r="H7"/>
  <c r="I7"/>
  <c r="D7"/>
  <c r="L8"/>
  <c r="L10"/>
  <c r="K8"/>
  <c r="K10"/>
  <c r="J8"/>
  <c r="J10"/>
  <c r="F8"/>
  <c r="F7" s="1"/>
  <c r="F10"/>
  <c r="E6" i="237"/>
  <c r="G6"/>
  <c r="H6"/>
  <c r="I6"/>
  <c r="D6"/>
  <c r="L7"/>
  <c r="K7"/>
  <c r="J7"/>
  <c r="F7"/>
  <c r="F6" s="1"/>
  <c r="I15" i="235"/>
  <c r="S9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234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232"/>
  <c r="G7"/>
  <c r="H7"/>
  <c r="I7"/>
  <c r="D7"/>
  <c r="L8"/>
  <c r="L10"/>
  <c r="K8"/>
  <c r="K10"/>
  <c r="J8"/>
  <c r="J10"/>
  <c r="F8"/>
  <c r="F7" s="1"/>
  <c r="F10"/>
  <c r="E6" i="23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S9" i="231"/>
  <c r="S10"/>
  <c r="S11"/>
  <c r="S8"/>
  <c r="P8"/>
  <c r="P9"/>
  <c r="P10"/>
  <c r="P11"/>
  <c r="O8"/>
  <c r="O9"/>
  <c r="O10"/>
  <c r="O11"/>
  <c r="N8"/>
  <c r="N9"/>
  <c r="N10"/>
  <c r="N11"/>
  <c r="J8"/>
  <c r="J9"/>
  <c r="J10"/>
  <c r="J11"/>
  <c r="E7" i="230"/>
  <c r="E10" s="1"/>
  <c r="G7"/>
  <c r="G10" s="1"/>
  <c r="H7"/>
  <c r="H10" s="1"/>
  <c r="I7"/>
  <c r="I10" s="1"/>
  <c r="D7"/>
  <c r="D10" s="1"/>
  <c r="L8"/>
  <c r="L9"/>
  <c r="K8"/>
  <c r="K9"/>
  <c r="J8"/>
  <c r="J9"/>
  <c r="F8"/>
  <c r="F9"/>
  <c r="E9" i="228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K8"/>
  <c r="K10"/>
  <c r="K11"/>
  <c r="K12"/>
  <c r="K13"/>
  <c r="K14"/>
  <c r="K15"/>
  <c r="K16"/>
  <c r="K17"/>
  <c r="K18"/>
  <c r="J8"/>
  <c r="J10"/>
  <c r="J11"/>
  <c r="J12"/>
  <c r="J13"/>
  <c r="J14"/>
  <c r="J15"/>
  <c r="J16"/>
  <c r="J17"/>
  <c r="J18"/>
  <c r="F8"/>
  <c r="F7" s="1"/>
  <c r="F10"/>
  <c r="F11"/>
  <c r="F12"/>
  <c r="F13"/>
  <c r="F14"/>
  <c r="F15"/>
  <c r="F16"/>
  <c r="F17"/>
  <c r="F18"/>
  <c r="E6" i="22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227"/>
  <c r="S10"/>
  <c r="S11"/>
  <c r="S12"/>
  <c r="S13"/>
  <c r="S14"/>
  <c r="S15"/>
  <c r="S16"/>
  <c r="S17"/>
  <c r="S18"/>
  <c r="S19"/>
  <c r="S20"/>
  <c r="S8"/>
  <c r="P8"/>
  <c r="P9"/>
  <c r="P10"/>
  <c r="P11"/>
  <c r="P12"/>
  <c r="P13"/>
  <c r="P14"/>
  <c r="P15"/>
  <c r="P16"/>
  <c r="P17"/>
  <c r="P18"/>
  <c r="P19"/>
  <c r="P20"/>
  <c r="O8"/>
  <c r="O9"/>
  <c r="O10"/>
  <c r="O11"/>
  <c r="O12"/>
  <c r="O13"/>
  <c r="O14"/>
  <c r="O15"/>
  <c r="O16"/>
  <c r="O17"/>
  <c r="O18"/>
  <c r="O19"/>
  <c r="O20"/>
  <c r="N8"/>
  <c r="N9"/>
  <c r="N10"/>
  <c r="N11"/>
  <c r="N12"/>
  <c r="N13"/>
  <c r="N14"/>
  <c r="N15"/>
  <c r="N16"/>
  <c r="N17"/>
  <c r="N18"/>
  <c r="N19"/>
  <c r="N20"/>
  <c r="J8"/>
  <c r="J9"/>
  <c r="J10"/>
  <c r="J11"/>
  <c r="J12"/>
  <c r="J13"/>
  <c r="J14"/>
  <c r="J15"/>
  <c r="J16"/>
  <c r="J17"/>
  <c r="J18"/>
  <c r="J19"/>
  <c r="J20"/>
  <c r="E7" i="226"/>
  <c r="E14" s="1"/>
  <c r="G7"/>
  <c r="G14" s="1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9" i="224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K8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J8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F8"/>
  <c r="F7" s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E6" i="22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223"/>
  <c r="S10"/>
  <c r="S11"/>
  <c r="S12"/>
  <c r="S13"/>
  <c r="S14"/>
  <c r="S15"/>
  <c r="S16"/>
  <c r="S17"/>
  <c r="S18"/>
  <c r="S19"/>
  <c r="S20"/>
  <c r="S21"/>
  <c r="S22"/>
  <c r="S8"/>
  <c r="P8"/>
  <c r="P9"/>
  <c r="P10"/>
  <c r="P11"/>
  <c r="P12"/>
  <c r="P13"/>
  <c r="P14"/>
  <c r="P15"/>
  <c r="P16"/>
  <c r="P17"/>
  <c r="P18"/>
  <c r="P19"/>
  <c r="P20"/>
  <c r="P21"/>
  <c r="P22"/>
  <c r="O8"/>
  <c r="O9"/>
  <c r="O10"/>
  <c r="O11"/>
  <c r="O12"/>
  <c r="O13"/>
  <c r="O14"/>
  <c r="O15"/>
  <c r="O16"/>
  <c r="O17"/>
  <c r="O18"/>
  <c r="O19"/>
  <c r="O20"/>
  <c r="O21"/>
  <c r="O22"/>
  <c r="N8"/>
  <c r="N9"/>
  <c r="N10"/>
  <c r="N11"/>
  <c r="N12"/>
  <c r="N13"/>
  <c r="N14"/>
  <c r="N15"/>
  <c r="N16"/>
  <c r="N17"/>
  <c r="N18"/>
  <c r="N19"/>
  <c r="N20"/>
  <c r="N21"/>
  <c r="N22"/>
  <c r="J8"/>
  <c r="J9"/>
  <c r="J10"/>
  <c r="J11"/>
  <c r="J12"/>
  <c r="J13"/>
  <c r="J14"/>
  <c r="J15"/>
  <c r="J16"/>
  <c r="J17"/>
  <c r="J18"/>
  <c r="J19"/>
  <c r="J20"/>
  <c r="J21"/>
  <c r="J22"/>
  <c r="E7" i="222"/>
  <c r="E12" s="1"/>
  <c r="G7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9" i="220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K8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J8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F8"/>
  <c r="F7" s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E6" i="22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219"/>
  <c r="S10"/>
  <c r="S11"/>
  <c r="S12"/>
  <c r="S13"/>
  <c r="S14"/>
  <c r="S15"/>
  <c r="S16"/>
  <c r="S17"/>
  <c r="S18"/>
  <c r="S8"/>
  <c r="P8"/>
  <c r="P9"/>
  <c r="P10"/>
  <c r="P11"/>
  <c r="P12"/>
  <c r="P13"/>
  <c r="P14"/>
  <c r="P15"/>
  <c r="P16"/>
  <c r="P17"/>
  <c r="P18"/>
  <c r="O8"/>
  <c r="O9"/>
  <c r="O10"/>
  <c r="O11"/>
  <c r="O12"/>
  <c r="O13"/>
  <c r="O14"/>
  <c r="O15"/>
  <c r="O16"/>
  <c r="O17"/>
  <c r="O18"/>
  <c r="N8"/>
  <c r="N9"/>
  <c r="N10"/>
  <c r="N11"/>
  <c r="N12"/>
  <c r="N13"/>
  <c r="N14"/>
  <c r="N15"/>
  <c r="N16"/>
  <c r="N17"/>
  <c r="N18"/>
  <c r="J8"/>
  <c r="J9"/>
  <c r="J10"/>
  <c r="J11"/>
  <c r="J12"/>
  <c r="J13"/>
  <c r="J14"/>
  <c r="J15"/>
  <c r="J16"/>
  <c r="J17"/>
  <c r="J18"/>
  <c r="E7" i="218"/>
  <c r="E18" s="1"/>
  <c r="G7"/>
  <c r="H7"/>
  <c r="H18" s="1"/>
  <c r="I7"/>
  <c r="I18" s="1"/>
  <c r="D7"/>
  <c r="D18" s="1"/>
  <c r="L8"/>
  <c r="L9"/>
  <c r="L10"/>
  <c r="L11"/>
  <c r="L12"/>
  <c r="L13"/>
  <c r="L14"/>
  <c r="L15"/>
  <c r="L16"/>
  <c r="L17"/>
  <c r="K8"/>
  <c r="K9"/>
  <c r="K10"/>
  <c r="K11"/>
  <c r="K12"/>
  <c r="K13"/>
  <c r="K14"/>
  <c r="K15"/>
  <c r="K16"/>
  <c r="K17"/>
  <c r="J8"/>
  <c r="J9"/>
  <c r="J10"/>
  <c r="J11"/>
  <c r="J12"/>
  <c r="J13"/>
  <c r="J14"/>
  <c r="J15"/>
  <c r="J16"/>
  <c r="J17"/>
  <c r="F8"/>
  <c r="F9"/>
  <c r="F10"/>
  <c r="F11"/>
  <c r="F12"/>
  <c r="F13"/>
  <c r="F14"/>
  <c r="F15"/>
  <c r="F16"/>
  <c r="F17"/>
  <c r="E10" i="216"/>
  <c r="G10"/>
  <c r="H10"/>
  <c r="I10"/>
  <c r="D10"/>
  <c r="E7"/>
  <c r="G7"/>
  <c r="H7"/>
  <c r="I7"/>
  <c r="D7"/>
  <c r="L8"/>
  <c r="L9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K8"/>
  <c r="K9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J8"/>
  <c r="J9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F8"/>
  <c r="F9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E6" i="21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215"/>
  <c r="S10"/>
  <c r="S11"/>
  <c r="S12"/>
  <c r="S8"/>
  <c r="P8"/>
  <c r="P9"/>
  <c r="P10"/>
  <c r="P11"/>
  <c r="P12"/>
  <c r="O8"/>
  <c r="O9"/>
  <c r="O10"/>
  <c r="O11"/>
  <c r="O12"/>
  <c r="N8"/>
  <c r="N9"/>
  <c r="N10"/>
  <c r="N11"/>
  <c r="N12"/>
  <c r="J8"/>
  <c r="J7" s="1"/>
  <c r="J13" s="1"/>
  <c r="J9"/>
  <c r="J10"/>
  <c r="J11"/>
  <c r="J12"/>
  <c r="E7" i="214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10" i="212"/>
  <c r="G10"/>
  <c r="H10"/>
  <c r="I10"/>
  <c r="D10"/>
  <c r="E7"/>
  <c r="G7"/>
  <c r="H7"/>
  <c r="I7"/>
  <c r="D7"/>
  <c r="L8"/>
  <c r="L9"/>
  <c r="L11"/>
  <c r="L12"/>
  <c r="L13"/>
  <c r="K8"/>
  <c r="K9"/>
  <c r="K11"/>
  <c r="K12"/>
  <c r="K13"/>
  <c r="J8"/>
  <c r="J9"/>
  <c r="J11"/>
  <c r="J12"/>
  <c r="J13"/>
  <c r="F8"/>
  <c r="F9"/>
  <c r="F11"/>
  <c r="F12"/>
  <c r="F13"/>
  <c r="E6" i="213"/>
  <c r="G6"/>
  <c r="H6"/>
  <c r="I6"/>
  <c r="D6"/>
  <c r="L7"/>
  <c r="L8"/>
  <c r="L9"/>
  <c r="L10"/>
  <c r="L11"/>
  <c r="L12"/>
  <c r="L13"/>
  <c r="L14"/>
  <c r="L15"/>
  <c r="L16"/>
  <c r="K7"/>
  <c r="K8"/>
  <c r="K9"/>
  <c r="K10"/>
  <c r="K11"/>
  <c r="K12"/>
  <c r="K13"/>
  <c r="K14"/>
  <c r="K15"/>
  <c r="K16"/>
  <c r="J7"/>
  <c r="J8"/>
  <c r="J9"/>
  <c r="J10"/>
  <c r="J11"/>
  <c r="J12"/>
  <c r="J13"/>
  <c r="J14"/>
  <c r="J15"/>
  <c r="J16"/>
  <c r="F7"/>
  <c r="F8"/>
  <c r="F9"/>
  <c r="F10"/>
  <c r="F11"/>
  <c r="F12"/>
  <c r="F13"/>
  <c r="F14"/>
  <c r="F15"/>
  <c r="F16"/>
  <c r="S9" i="211"/>
  <c r="S10"/>
  <c r="S11"/>
  <c r="S12"/>
  <c r="S13"/>
  <c r="S14"/>
  <c r="S15"/>
  <c r="S16"/>
  <c r="S17"/>
  <c r="S18"/>
  <c r="S19"/>
  <c r="S20"/>
  <c r="S21"/>
  <c r="S8"/>
  <c r="P8"/>
  <c r="P9"/>
  <c r="P10"/>
  <c r="P11"/>
  <c r="P12"/>
  <c r="P13"/>
  <c r="P14"/>
  <c r="P15"/>
  <c r="P16"/>
  <c r="P17"/>
  <c r="P18"/>
  <c r="P19"/>
  <c r="P20"/>
  <c r="P21"/>
  <c r="O8"/>
  <c r="O9"/>
  <c r="O10"/>
  <c r="O11"/>
  <c r="O12"/>
  <c r="O13"/>
  <c r="O14"/>
  <c r="O15"/>
  <c r="O16"/>
  <c r="O17"/>
  <c r="O18"/>
  <c r="O19"/>
  <c r="O20"/>
  <c r="O21"/>
  <c r="N8"/>
  <c r="N9"/>
  <c r="N10"/>
  <c r="N11"/>
  <c r="N12"/>
  <c r="N13"/>
  <c r="N14"/>
  <c r="N15"/>
  <c r="N16"/>
  <c r="N17"/>
  <c r="N18"/>
  <c r="N19"/>
  <c r="N20"/>
  <c r="N21"/>
  <c r="J8"/>
  <c r="J9"/>
  <c r="J10"/>
  <c r="J11"/>
  <c r="J12"/>
  <c r="J13"/>
  <c r="J14"/>
  <c r="J15"/>
  <c r="J16"/>
  <c r="J17"/>
  <c r="J18"/>
  <c r="J19"/>
  <c r="J20"/>
  <c r="J21"/>
  <c r="E7" i="210"/>
  <c r="E12" s="1"/>
  <c r="G7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9" i="208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K8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J8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F8"/>
  <c r="F7" s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E6" i="20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207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206"/>
  <c r="E12" s="1"/>
  <c r="G7"/>
  <c r="G12" s="1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7" i="204"/>
  <c r="G7"/>
  <c r="H7"/>
  <c r="I7"/>
  <c r="D7"/>
  <c r="L8"/>
  <c r="L10"/>
  <c r="K8"/>
  <c r="K10"/>
  <c r="J8"/>
  <c r="J10"/>
  <c r="F8"/>
  <c r="F7" s="1"/>
  <c r="F10"/>
  <c r="E6" i="205"/>
  <c r="G6"/>
  <c r="H6"/>
  <c r="I6"/>
  <c r="D6"/>
  <c r="L7"/>
  <c r="L8"/>
  <c r="L9"/>
  <c r="L10"/>
  <c r="L11"/>
  <c r="L12"/>
  <c r="L13"/>
  <c r="L14"/>
  <c r="L15"/>
  <c r="L16"/>
  <c r="L17"/>
  <c r="L18"/>
  <c r="K7"/>
  <c r="K8"/>
  <c r="K9"/>
  <c r="K10"/>
  <c r="K11"/>
  <c r="K12"/>
  <c r="K13"/>
  <c r="K14"/>
  <c r="K15"/>
  <c r="K16"/>
  <c r="K17"/>
  <c r="K18"/>
  <c r="J7"/>
  <c r="J8"/>
  <c r="J9"/>
  <c r="J10"/>
  <c r="J11"/>
  <c r="J12"/>
  <c r="J13"/>
  <c r="J14"/>
  <c r="J15"/>
  <c r="J16"/>
  <c r="J17"/>
  <c r="J18"/>
  <c r="F7"/>
  <c r="F8"/>
  <c r="F9"/>
  <c r="F10"/>
  <c r="F11"/>
  <c r="F12"/>
  <c r="F13"/>
  <c r="F14"/>
  <c r="F15"/>
  <c r="F16"/>
  <c r="F17"/>
  <c r="F18"/>
  <c r="S9" i="203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202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200"/>
  <c r="G7"/>
  <c r="H7"/>
  <c r="I7"/>
  <c r="D7"/>
  <c r="L8"/>
  <c r="L10"/>
  <c r="K8"/>
  <c r="K10"/>
  <c r="J8"/>
  <c r="J10"/>
  <c r="F8"/>
  <c r="F7" s="1"/>
  <c r="F10"/>
  <c r="E6" i="20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99"/>
  <c r="S10"/>
  <c r="S11"/>
  <c r="S8"/>
  <c r="P8"/>
  <c r="P9"/>
  <c r="P10"/>
  <c r="P11"/>
  <c r="O8"/>
  <c r="O9"/>
  <c r="O10"/>
  <c r="O11"/>
  <c r="N8"/>
  <c r="N9"/>
  <c r="N10"/>
  <c r="N11"/>
  <c r="J8"/>
  <c r="J9"/>
  <c r="J10"/>
  <c r="J11"/>
  <c r="E7" i="198"/>
  <c r="E10" s="1"/>
  <c r="G7"/>
  <c r="H7"/>
  <c r="H10" s="1"/>
  <c r="I7"/>
  <c r="I10" s="1"/>
  <c r="D7"/>
  <c r="D10" s="1"/>
  <c r="L8"/>
  <c r="L9"/>
  <c r="K8"/>
  <c r="K9"/>
  <c r="J8"/>
  <c r="J9"/>
  <c r="F8"/>
  <c r="F9"/>
  <c r="E7" i="196"/>
  <c r="G7"/>
  <c r="H7"/>
  <c r="I7"/>
  <c r="D7"/>
  <c r="L8"/>
  <c r="L10"/>
  <c r="K8"/>
  <c r="K10"/>
  <c r="J8"/>
  <c r="J10"/>
  <c r="F8"/>
  <c r="F7" s="1"/>
  <c r="F10"/>
  <c r="E6" i="19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95"/>
  <c r="S10"/>
  <c r="S11"/>
  <c r="S12"/>
  <c r="S13"/>
  <c r="S14"/>
  <c r="S15"/>
  <c r="S16"/>
  <c r="S17"/>
  <c r="S18"/>
  <c r="S8"/>
  <c r="P8"/>
  <c r="P9"/>
  <c r="P10"/>
  <c r="P11"/>
  <c r="P12"/>
  <c r="P13"/>
  <c r="P14"/>
  <c r="P15"/>
  <c r="P16"/>
  <c r="P17"/>
  <c r="P18"/>
  <c r="O8"/>
  <c r="O9"/>
  <c r="O10"/>
  <c r="O11"/>
  <c r="O12"/>
  <c r="O13"/>
  <c r="O14"/>
  <c r="O15"/>
  <c r="O16"/>
  <c r="O17"/>
  <c r="O18"/>
  <c r="N8"/>
  <c r="N9"/>
  <c r="N10"/>
  <c r="N11"/>
  <c r="N12"/>
  <c r="N13"/>
  <c r="N14"/>
  <c r="N15"/>
  <c r="N16"/>
  <c r="N17"/>
  <c r="N18"/>
  <c r="J8"/>
  <c r="J9"/>
  <c r="J10"/>
  <c r="J11"/>
  <c r="J12"/>
  <c r="J13"/>
  <c r="J14"/>
  <c r="J15"/>
  <c r="J16"/>
  <c r="J17"/>
  <c r="J18"/>
  <c r="E7" i="194"/>
  <c r="E14" s="1"/>
  <c r="G7"/>
  <c r="G14" s="1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7" i="192"/>
  <c r="G7"/>
  <c r="H7"/>
  <c r="I7"/>
  <c r="D7"/>
  <c r="L8"/>
  <c r="L9"/>
  <c r="L10"/>
  <c r="L12"/>
  <c r="K8"/>
  <c r="K9"/>
  <c r="K10"/>
  <c r="K12"/>
  <c r="J8"/>
  <c r="J9"/>
  <c r="J10"/>
  <c r="J12"/>
  <c r="F8"/>
  <c r="F9"/>
  <c r="F10"/>
  <c r="F12"/>
  <c r="E6" i="193"/>
  <c r="G6"/>
  <c r="H6"/>
  <c r="I6"/>
  <c r="D6"/>
  <c r="L7"/>
  <c r="L8"/>
  <c r="L9"/>
  <c r="L10"/>
  <c r="L11"/>
  <c r="K7"/>
  <c r="K8"/>
  <c r="K9"/>
  <c r="K10"/>
  <c r="K11"/>
  <c r="J7"/>
  <c r="J8"/>
  <c r="J9"/>
  <c r="J10"/>
  <c r="J11"/>
  <c r="F7"/>
  <c r="F8"/>
  <c r="F9"/>
  <c r="F10"/>
  <c r="F11"/>
  <c r="S9" i="191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190"/>
  <c r="E12" s="1"/>
  <c r="G7"/>
  <c r="G12" s="1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13" i="188"/>
  <c r="G13"/>
  <c r="H13"/>
  <c r="I13"/>
  <c r="D13"/>
  <c r="E7"/>
  <c r="G7"/>
  <c r="H7"/>
  <c r="I7"/>
  <c r="D7"/>
  <c r="L8"/>
  <c r="L9"/>
  <c r="L10"/>
  <c r="L11"/>
  <c r="L12"/>
  <c r="L14"/>
  <c r="L15"/>
  <c r="L16"/>
  <c r="L17"/>
  <c r="L18"/>
  <c r="K8"/>
  <c r="K9"/>
  <c r="K10"/>
  <c r="K11"/>
  <c r="K12"/>
  <c r="K14"/>
  <c r="K15"/>
  <c r="K16"/>
  <c r="K17"/>
  <c r="K18"/>
  <c r="J8"/>
  <c r="J9"/>
  <c r="J10"/>
  <c r="J11"/>
  <c r="J12"/>
  <c r="J14"/>
  <c r="J15"/>
  <c r="J16"/>
  <c r="J17"/>
  <c r="J18"/>
  <c r="F8"/>
  <c r="F9"/>
  <c r="F10"/>
  <c r="F11"/>
  <c r="F12"/>
  <c r="F14"/>
  <c r="F15"/>
  <c r="F16"/>
  <c r="F17"/>
  <c r="F18"/>
  <c r="E6" i="189"/>
  <c r="G6"/>
  <c r="H6"/>
  <c r="I6"/>
  <c r="D6"/>
  <c r="L7"/>
  <c r="L8"/>
  <c r="L9"/>
  <c r="L10"/>
  <c r="L11"/>
  <c r="L12"/>
  <c r="L13"/>
  <c r="L14"/>
  <c r="L15"/>
  <c r="L16"/>
  <c r="L17"/>
  <c r="L18"/>
  <c r="K7"/>
  <c r="K8"/>
  <c r="K9"/>
  <c r="K10"/>
  <c r="K11"/>
  <c r="K12"/>
  <c r="K13"/>
  <c r="K14"/>
  <c r="K15"/>
  <c r="K16"/>
  <c r="K17"/>
  <c r="K18"/>
  <c r="J7"/>
  <c r="J8"/>
  <c r="J9"/>
  <c r="J10"/>
  <c r="J11"/>
  <c r="J12"/>
  <c r="J13"/>
  <c r="J14"/>
  <c r="J15"/>
  <c r="J16"/>
  <c r="J17"/>
  <c r="J18"/>
  <c r="F7"/>
  <c r="F8"/>
  <c r="F9"/>
  <c r="F10"/>
  <c r="F11"/>
  <c r="F12"/>
  <c r="F13"/>
  <c r="F14"/>
  <c r="F15"/>
  <c r="F16"/>
  <c r="F17"/>
  <c r="F18"/>
  <c r="S9" i="187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186"/>
  <c r="E12" s="1"/>
  <c r="G7"/>
  <c r="G12" s="1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12" i="184"/>
  <c r="G12"/>
  <c r="H12"/>
  <c r="I12"/>
  <c r="D12"/>
  <c r="E7"/>
  <c r="G7"/>
  <c r="H7"/>
  <c r="I7"/>
  <c r="D7"/>
  <c r="L8"/>
  <c r="L9"/>
  <c r="L10"/>
  <c r="L11"/>
  <c r="L13"/>
  <c r="L14"/>
  <c r="L15"/>
  <c r="L16"/>
  <c r="K8"/>
  <c r="K9"/>
  <c r="K10"/>
  <c r="K11"/>
  <c r="K13"/>
  <c r="K14"/>
  <c r="K15"/>
  <c r="K16"/>
  <c r="J8"/>
  <c r="J9"/>
  <c r="J10"/>
  <c r="J11"/>
  <c r="J13"/>
  <c r="J14"/>
  <c r="J15"/>
  <c r="J16"/>
  <c r="F8"/>
  <c r="F9"/>
  <c r="F10"/>
  <c r="F11"/>
  <c r="F13"/>
  <c r="F14"/>
  <c r="F15"/>
  <c r="F16"/>
  <c r="E6" i="18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S9" i="183"/>
  <c r="S10"/>
  <c r="S11"/>
  <c r="S12"/>
  <c r="S13"/>
  <c r="S14"/>
  <c r="S15"/>
  <c r="S16"/>
  <c r="S17"/>
  <c r="S18"/>
  <c r="S19"/>
  <c r="S20"/>
  <c r="S21"/>
  <c r="S22"/>
  <c r="S23"/>
  <c r="S24"/>
  <c r="S8"/>
  <c r="P8"/>
  <c r="P9"/>
  <c r="P10"/>
  <c r="P11"/>
  <c r="P12"/>
  <c r="P13"/>
  <c r="P14"/>
  <c r="P15"/>
  <c r="P16"/>
  <c r="P17"/>
  <c r="P18"/>
  <c r="P19"/>
  <c r="P20"/>
  <c r="P21"/>
  <c r="P22"/>
  <c r="P23"/>
  <c r="P24"/>
  <c r="O8"/>
  <c r="O9"/>
  <c r="O10"/>
  <c r="O11"/>
  <c r="O12"/>
  <c r="O13"/>
  <c r="O14"/>
  <c r="O15"/>
  <c r="O16"/>
  <c r="O17"/>
  <c r="O18"/>
  <c r="O19"/>
  <c r="O20"/>
  <c r="O21"/>
  <c r="O22"/>
  <c r="O23"/>
  <c r="O24"/>
  <c r="N8"/>
  <c r="N9"/>
  <c r="N10"/>
  <c r="N11"/>
  <c r="N12"/>
  <c r="N13"/>
  <c r="N14"/>
  <c r="N15"/>
  <c r="N16"/>
  <c r="N17"/>
  <c r="N18"/>
  <c r="N19"/>
  <c r="N20"/>
  <c r="N21"/>
  <c r="N22"/>
  <c r="N23"/>
  <c r="N24"/>
  <c r="J8"/>
  <c r="J9"/>
  <c r="J10"/>
  <c r="J11"/>
  <c r="J12"/>
  <c r="J13"/>
  <c r="J14"/>
  <c r="J15"/>
  <c r="J16"/>
  <c r="J17"/>
  <c r="J18"/>
  <c r="J19"/>
  <c r="J20"/>
  <c r="J21"/>
  <c r="J22"/>
  <c r="J23"/>
  <c r="J24"/>
  <c r="E7" i="182"/>
  <c r="E13" s="1"/>
  <c r="G7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10" i="180"/>
  <c r="G10"/>
  <c r="H10"/>
  <c r="I10"/>
  <c r="D10"/>
  <c r="E7"/>
  <c r="G7"/>
  <c r="H7"/>
  <c r="I7"/>
  <c r="D7"/>
  <c r="L8"/>
  <c r="L9"/>
  <c r="L11"/>
  <c r="L12"/>
  <c r="K8"/>
  <c r="K9"/>
  <c r="K11"/>
  <c r="K12"/>
  <c r="J8"/>
  <c r="J9"/>
  <c r="J11"/>
  <c r="J12"/>
  <c r="F8"/>
  <c r="F9"/>
  <c r="F11"/>
  <c r="F10" s="1"/>
  <c r="F12"/>
  <c r="E6" i="18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S9" i="179"/>
  <c r="S10"/>
  <c r="S11"/>
  <c r="S12"/>
  <c r="S13"/>
  <c r="S14"/>
  <c r="S15"/>
  <c r="S16"/>
  <c r="S17"/>
  <c r="S18"/>
  <c r="S19"/>
  <c r="S20"/>
  <c r="S21"/>
  <c r="S22"/>
  <c r="S23"/>
  <c r="S8"/>
  <c r="P8"/>
  <c r="P9"/>
  <c r="P10"/>
  <c r="P11"/>
  <c r="P12"/>
  <c r="P13"/>
  <c r="P14"/>
  <c r="P15"/>
  <c r="P16"/>
  <c r="P17"/>
  <c r="P18"/>
  <c r="P19"/>
  <c r="P20"/>
  <c r="P21"/>
  <c r="P22"/>
  <c r="P23"/>
  <c r="O8"/>
  <c r="O9"/>
  <c r="O10"/>
  <c r="O11"/>
  <c r="O12"/>
  <c r="O13"/>
  <c r="O14"/>
  <c r="O15"/>
  <c r="O16"/>
  <c r="O17"/>
  <c r="O18"/>
  <c r="O19"/>
  <c r="O20"/>
  <c r="O21"/>
  <c r="O22"/>
  <c r="O23"/>
  <c r="N8"/>
  <c r="N9"/>
  <c r="N10"/>
  <c r="N11"/>
  <c r="N12"/>
  <c r="N13"/>
  <c r="N14"/>
  <c r="N15"/>
  <c r="N16"/>
  <c r="N17"/>
  <c r="N18"/>
  <c r="N19"/>
  <c r="N20"/>
  <c r="N21"/>
  <c r="N22"/>
  <c r="N23"/>
  <c r="J8"/>
  <c r="J7" s="1"/>
  <c r="J24" s="1"/>
  <c r="J9"/>
  <c r="J10"/>
  <c r="J11"/>
  <c r="J12"/>
  <c r="J13"/>
  <c r="J14"/>
  <c r="J15"/>
  <c r="J16"/>
  <c r="J17"/>
  <c r="J18"/>
  <c r="J19"/>
  <c r="J20"/>
  <c r="J21"/>
  <c r="J22"/>
  <c r="J23"/>
  <c r="E7" i="178"/>
  <c r="E12" s="1"/>
  <c r="G7"/>
  <c r="G12" s="1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9" i="176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K8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J8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F8"/>
  <c r="F7" s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E6" i="17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75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E7" i="174"/>
  <c r="E13" s="1"/>
  <c r="G7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10" i="172"/>
  <c r="G10"/>
  <c r="H10"/>
  <c r="I10"/>
  <c r="D10"/>
  <c r="E7"/>
  <c r="G7"/>
  <c r="H7"/>
  <c r="I7"/>
  <c r="D7"/>
  <c r="L8"/>
  <c r="L9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K8"/>
  <c r="K9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J8"/>
  <c r="J9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F8"/>
  <c r="F9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E6" i="17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71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170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11" i="168"/>
  <c r="G11"/>
  <c r="H11"/>
  <c r="I11"/>
  <c r="D11"/>
  <c r="E7"/>
  <c r="G7"/>
  <c r="H7"/>
  <c r="I7"/>
  <c r="D7"/>
  <c r="L8"/>
  <c r="L9"/>
  <c r="L10"/>
  <c r="L12"/>
  <c r="L13"/>
  <c r="L14"/>
  <c r="K8"/>
  <c r="K9"/>
  <c r="K10"/>
  <c r="K12"/>
  <c r="K13"/>
  <c r="K14"/>
  <c r="J8"/>
  <c r="J9"/>
  <c r="J10"/>
  <c r="J12"/>
  <c r="J13"/>
  <c r="J14"/>
  <c r="F8"/>
  <c r="F9"/>
  <c r="F10"/>
  <c r="F12"/>
  <c r="F13"/>
  <c r="F14"/>
  <c r="E6" i="16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S9" i="167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166"/>
  <c r="E13" s="1"/>
  <c r="G7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9" i="164"/>
  <c r="G9"/>
  <c r="H9"/>
  <c r="I9"/>
  <c r="D9"/>
  <c r="E7"/>
  <c r="G7"/>
  <c r="H7"/>
  <c r="I7"/>
  <c r="D7"/>
  <c r="L8"/>
  <c r="L10"/>
  <c r="L11"/>
  <c r="L12"/>
  <c r="L13"/>
  <c r="K8"/>
  <c r="K10"/>
  <c r="K11"/>
  <c r="K12"/>
  <c r="K13"/>
  <c r="J8"/>
  <c r="J10"/>
  <c r="J11"/>
  <c r="J12"/>
  <c r="J13"/>
  <c r="F8"/>
  <c r="F7" s="1"/>
  <c r="F10"/>
  <c r="F11"/>
  <c r="F12"/>
  <c r="F13"/>
  <c r="E6" i="165"/>
  <c r="G6"/>
  <c r="H6"/>
  <c r="I6"/>
  <c r="D6"/>
  <c r="L7"/>
  <c r="L8"/>
  <c r="L9"/>
  <c r="L10"/>
  <c r="K7"/>
  <c r="K8"/>
  <c r="K9"/>
  <c r="K10"/>
  <c r="J7"/>
  <c r="J8"/>
  <c r="J9"/>
  <c r="J10"/>
  <c r="F7"/>
  <c r="F8"/>
  <c r="F9"/>
  <c r="F10"/>
  <c r="S9" i="163"/>
  <c r="S10"/>
  <c r="S11"/>
  <c r="S12"/>
  <c r="S13"/>
  <c r="S14"/>
  <c r="S15"/>
  <c r="S16"/>
  <c r="S17"/>
  <c r="S18"/>
  <c r="S8"/>
  <c r="P8"/>
  <c r="P9"/>
  <c r="P10"/>
  <c r="P11"/>
  <c r="P12"/>
  <c r="P13"/>
  <c r="P14"/>
  <c r="P15"/>
  <c r="P16"/>
  <c r="P17"/>
  <c r="P18"/>
  <c r="O8"/>
  <c r="O9"/>
  <c r="O10"/>
  <c r="O11"/>
  <c r="O12"/>
  <c r="O13"/>
  <c r="O14"/>
  <c r="O15"/>
  <c r="O16"/>
  <c r="O17"/>
  <c r="O18"/>
  <c r="N8"/>
  <c r="N9"/>
  <c r="N10"/>
  <c r="N11"/>
  <c r="N12"/>
  <c r="N13"/>
  <c r="N14"/>
  <c r="N15"/>
  <c r="N16"/>
  <c r="N17"/>
  <c r="N18"/>
  <c r="J8"/>
  <c r="J9"/>
  <c r="J10"/>
  <c r="J11"/>
  <c r="J12"/>
  <c r="J13"/>
  <c r="J14"/>
  <c r="J15"/>
  <c r="J16"/>
  <c r="J17"/>
  <c r="J18"/>
  <c r="E7" i="162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9" i="160"/>
  <c r="G9"/>
  <c r="H9"/>
  <c r="I9"/>
  <c r="D9"/>
  <c r="E7"/>
  <c r="G7"/>
  <c r="H7"/>
  <c r="I7"/>
  <c r="D7"/>
  <c r="L8"/>
  <c r="L10"/>
  <c r="L11"/>
  <c r="L12"/>
  <c r="K8"/>
  <c r="K10"/>
  <c r="K11"/>
  <c r="K12"/>
  <c r="J8"/>
  <c r="J10"/>
  <c r="J11"/>
  <c r="J12"/>
  <c r="F8"/>
  <c r="F7" s="1"/>
  <c r="F10"/>
  <c r="F11"/>
  <c r="F12"/>
  <c r="E6" i="161"/>
  <c r="G6"/>
  <c r="H6"/>
  <c r="I6"/>
  <c r="D6"/>
  <c r="L7"/>
  <c r="L8"/>
  <c r="L9"/>
  <c r="K7"/>
  <c r="K8"/>
  <c r="K9"/>
  <c r="J7"/>
  <c r="J8"/>
  <c r="J9"/>
  <c r="F7"/>
  <c r="F8"/>
  <c r="F9"/>
  <c r="S9" i="159"/>
  <c r="S10"/>
  <c r="S11"/>
  <c r="S12"/>
  <c r="S13"/>
  <c r="S14"/>
  <c r="S15"/>
  <c r="S16"/>
  <c r="S17"/>
  <c r="S18"/>
  <c r="S19"/>
  <c r="S20"/>
  <c r="S21"/>
  <c r="S22"/>
  <c r="S23"/>
  <c r="S24"/>
  <c r="S25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E7" i="158"/>
  <c r="E15" s="1"/>
  <c r="G7"/>
  <c r="G15" s="1"/>
  <c r="H7"/>
  <c r="H15" s="1"/>
  <c r="I7"/>
  <c r="I15" s="1"/>
  <c r="D7"/>
  <c r="D15" s="1"/>
  <c r="L8"/>
  <c r="L9"/>
  <c r="L10"/>
  <c r="L11"/>
  <c r="L12"/>
  <c r="L13"/>
  <c r="L14"/>
  <c r="K8"/>
  <c r="K9"/>
  <c r="K10"/>
  <c r="K11"/>
  <c r="K12"/>
  <c r="K13"/>
  <c r="K14"/>
  <c r="J8"/>
  <c r="J9"/>
  <c r="J10"/>
  <c r="J11"/>
  <c r="J12"/>
  <c r="J13"/>
  <c r="J14"/>
  <c r="F8"/>
  <c r="F9"/>
  <c r="F10"/>
  <c r="F11"/>
  <c r="F12"/>
  <c r="F13"/>
  <c r="F14"/>
  <c r="E12" i="156"/>
  <c r="G12"/>
  <c r="H12"/>
  <c r="I12"/>
  <c r="D12"/>
  <c r="E7"/>
  <c r="G7"/>
  <c r="H7"/>
  <c r="I7"/>
  <c r="D7"/>
  <c r="L8"/>
  <c r="L9"/>
  <c r="L10"/>
  <c r="L11"/>
  <c r="L13"/>
  <c r="L14"/>
  <c r="K8"/>
  <c r="K9"/>
  <c r="K10"/>
  <c r="K11"/>
  <c r="K13"/>
  <c r="K14"/>
  <c r="J8"/>
  <c r="J9"/>
  <c r="J10"/>
  <c r="J11"/>
  <c r="J13"/>
  <c r="J14"/>
  <c r="F8"/>
  <c r="F9"/>
  <c r="F10"/>
  <c r="F11"/>
  <c r="F13"/>
  <c r="F12" s="1"/>
  <c r="F14"/>
  <c r="E6" i="15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55"/>
  <c r="S10"/>
  <c r="S11"/>
  <c r="S12"/>
  <c r="S13"/>
  <c r="S14"/>
  <c r="S15"/>
  <c r="S8"/>
  <c r="P8"/>
  <c r="P9"/>
  <c r="P10"/>
  <c r="P11"/>
  <c r="P12"/>
  <c r="P13"/>
  <c r="P14"/>
  <c r="P15"/>
  <c r="O8"/>
  <c r="O9"/>
  <c r="O10"/>
  <c r="O11"/>
  <c r="O12"/>
  <c r="O13"/>
  <c r="O14"/>
  <c r="O15"/>
  <c r="N8"/>
  <c r="N9"/>
  <c r="N10"/>
  <c r="N11"/>
  <c r="N12"/>
  <c r="N13"/>
  <c r="N14"/>
  <c r="N15"/>
  <c r="J8"/>
  <c r="J9"/>
  <c r="J10"/>
  <c r="J11"/>
  <c r="J12"/>
  <c r="J13"/>
  <c r="J14"/>
  <c r="J15"/>
  <c r="E7" i="154"/>
  <c r="E10" s="1"/>
  <c r="G7"/>
  <c r="H7"/>
  <c r="H10" s="1"/>
  <c r="I7"/>
  <c r="I10" s="1"/>
  <c r="D7"/>
  <c r="D10" s="1"/>
  <c r="L8"/>
  <c r="L9"/>
  <c r="K8"/>
  <c r="K9"/>
  <c r="J8"/>
  <c r="J9"/>
  <c r="F8"/>
  <c r="F9"/>
  <c r="E9" i="152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K8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J8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F8"/>
  <c r="F7" s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E6" i="15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S9" i="151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150"/>
  <c r="E12" s="1"/>
  <c r="G7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9" i="148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K8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J8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F8"/>
  <c r="F7" s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E6" i="14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47"/>
  <c r="S10"/>
  <c r="S11"/>
  <c r="S12"/>
  <c r="S13"/>
  <c r="S14"/>
  <c r="S15"/>
  <c r="S16"/>
  <c r="S17"/>
  <c r="S18"/>
  <c r="S19"/>
  <c r="S20"/>
  <c r="S21"/>
  <c r="S22"/>
  <c r="S8"/>
  <c r="P8"/>
  <c r="P9"/>
  <c r="P10"/>
  <c r="P11"/>
  <c r="P12"/>
  <c r="P13"/>
  <c r="P14"/>
  <c r="P15"/>
  <c r="P16"/>
  <c r="P17"/>
  <c r="P18"/>
  <c r="P19"/>
  <c r="P20"/>
  <c r="P21"/>
  <c r="P22"/>
  <c r="O8"/>
  <c r="O9"/>
  <c r="O10"/>
  <c r="O11"/>
  <c r="O12"/>
  <c r="O13"/>
  <c r="O14"/>
  <c r="O15"/>
  <c r="O16"/>
  <c r="O17"/>
  <c r="O18"/>
  <c r="O19"/>
  <c r="O20"/>
  <c r="O21"/>
  <c r="O22"/>
  <c r="N8"/>
  <c r="N9"/>
  <c r="N10"/>
  <c r="N11"/>
  <c r="N12"/>
  <c r="N13"/>
  <c r="N14"/>
  <c r="N15"/>
  <c r="N16"/>
  <c r="N17"/>
  <c r="N18"/>
  <c r="N19"/>
  <c r="N20"/>
  <c r="N21"/>
  <c r="N22"/>
  <c r="J8"/>
  <c r="J9"/>
  <c r="J10"/>
  <c r="J11"/>
  <c r="J12"/>
  <c r="J13"/>
  <c r="J14"/>
  <c r="J15"/>
  <c r="J16"/>
  <c r="J17"/>
  <c r="J18"/>
  <c r="J19"/>
  <c r="J20"/>
  <c r="J21"/>
  <c r="J22"/>
  <c r="E7" i="146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9" i="144"/>
  <c r="G9"/>
  <c r="H9"/>
  <c r="I9"/>
  <c r="D9"/>
  <c r="E7"/>
  <c r="G7"/>
  <c r="H7"/>
  <c r="I7"/>
  <c r="D7"/>
  <c r="L8"/>
  <c r="L10"/>
  <c r="L11"/>
  <c r="K8"/>
  <c r="K10"/>
  <c r="K11"/>
  <c r="J8"/>
  <c r="J10"/>
  <c r="J11"/>
  <c r="F8"/>
  <c r="F7" s="1"/>
  <c r="F10"/>
  <c r="F9" s="1"/>
  <c r="F11"/>
  <c r="E6" i="145"/>
  <c r="G6"/>
  <c r="H6"/>
  <c r="I6"/>
  <c r="D6"/>
  <c r="L7"/>
  <c r="L8"/>
  <c r="L9"/>
  <c r="K7"/>
  <c r="K8"/>
  <c r="K9"/>
  <c r="J7"/>
  <c r="J8"/>
  <c r="J9"/>
  <c r="F7"/>
  <c r="F8"/>
  <c r="F9"/>
  <c r="S9" i="143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142"/>
  <c r="E17" s="1"/>
  <c r="G7"/>
  <c r="H7"/>
  <c r="H17" s="1"/>
  <c r="I7"/>
  <c r="I17" s="1"/>
  <c r="D7"/>
  <c r="D17" s="1"/>
  <c r="L8"/>
  <c r="L9"/>
  <c r="L10"/>
  <c r="L11"/>
  <c r="L12"/>
  <c r="L13"/>
  <c r="L14"/>
  <c r="L15"/>
  <c r="L16"/>
  <c r="K8"/>
  <c r="K9"/>
  <c r="K10"/>
  <c r="K11"/>
  <c r="K12"/>
  <c r="K13"/>
  <c r="K14"/>
  <c r="K15"/>
  <c r="K16"/>
  <c r="J8"/>
  <c r="J9"/>
  <c r="J10"/>
  <c r="J11"/>
  <c r="J12"/>
  <c r="J13"/>
  <c r="J14"/>
  <c r="J15"/>
  <c r="J16"/>
  <c r="F8"/>
  <c r="F9"/>
  <c r="F10"/>
  <c r="F11"/>
  <c r="F12"/>
  <c r="F13"/>
  <c r="F14"/>
  <c r="F15"/>
  <c r="F16"/>
  <c r="E7" i="140"/>
  <c r="G7"/>
  <c r="H7"/>
  <c r="I7"/>
  <c r="D7"/>
  <c r="L8"/>
  <c r="L10"/>
  <c r="K8"/>
  <c r="K10"/>
  <c r="J8"/>
  <c r="J10"/>
  <c r="F8"/>
  <c r="F7" s="1"/>
  <c r="F10"/>
  <c r="E6" i="14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39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138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14" i="136"/>
  <c r="G14"/>
  <c r="H14"/>
  <c r="I14"/>
  <c r="D14"/>
  <c r="E7"/>
  <c r="G7"/>
  <c r="H7"/>
  <c r="I7"/>
  <c r="D7"/>
  <c r="L8"/>
  <c r="L9"/>
  <c r="L10"/>
  <c r="L11"/>
  <c r="L12"/>
  <c r="L13"/>
  <c r="L15"/>
  <c r="L16"/>
  <c r="L17"/>
  <c r="L18"/>
  <c r="K8"/>
  <c r="K9"/>
  <c r="K10"/>
  <c r="K11"/>
  <c r="K12"/>
  <c r="K13"/>
  <c r="K15"/>
  <c r="K16"/>
  <c r="K17"/>
  <c r="K18"/>
  <c r="J8"/>
  <c r="J9"/>
  <c r="J10"/>
  <c r="J11"/>
  <c r="J12"/>
  <c r="J13"/>
  <c r="J15"/>
  <c r="J16"/>
  <c r="J17"/>
  <c r="J18"/>
  <c r="F8"/>
  <c r="F9"/>
  <c r="F10"/>
  <c r="F11"/>
  <c r="F12"/>
  <c r="F13"/>
  <c r="F15"/>
  <c r="F16"/>
  <c r="F17"/>
  <c r="F18"/>
  <c r="E6" i="137"/>
  <c r="G6"/>
  <c r="H6"/>
  <c r="I6"/>
  <c r="D6"/>
  <c r="L7"/>
  <c r="L8"/>
  <c r="L9"/>
  <c r="L10"/>
  <c r="L11"/>
  <c r="L12"/>
  <c r="K7"/>
  <c r="K8"/>
  <c r="K9"/>
  <c r="K10"/>
  <c r="K11"/>
  <c r="K12"/>
  <c r="J7"/>
  <c r="J8"/>
  <c r="J9"/>
  <c r="J10"/>
  <c r="J11"/>
  <c r="J12"/>
  <c r="F7"/>
  <c r="F8"/>
  <c r="F9"/>
  <c r="F10"/>
  <c r="F11"/>
  <c r="F12"/>
  <c r="S9" i="135"/>
  <c r="S10"/>
  <c r="S8"/>
  <c r="P8"/>
  <c r="P9"/>
  <c r="P10"/>
  <c r="O8"/>
  <c r="O9"/>
  <c r="O10"/>
  <c r="N8"/>
  <c r="N9"/>
  <c r="N10"/>
  <c r="J8"/>
  <c r="J9"/>
  <c r="J10"/>
  <c r="E7" i="134"/>
  <c r="E9" s="1"/>
  <c r="G7"/>
  <c r="H7"/>
  <c r="H9" s="1"/>
  <c r="I7"/>
  <c r="I9" s="1"/>
  <c r="D7"/>
  <c r="D9" s="1"/>
  <c r="L8"/>
  <c r="K8"/>
  <c r="J8"/>
  <c r="F8"/>
  <c r="F7" s="1"/>
  <c r="F9" s="1"/>
  <c r="E9" i="132"/>
  <c r="G9"/>
  <c r="H9"/>
  <c r="I9"/>
  <c r="D9"/>
  <c r="E7"/>
  <c r="G7"/>
  <c r="H7"/>
  <c r="I7"/>
  <c r="D7"/>
  <c r="L8"/>
  <c r="L10"/>
  <c r="L11"/>
  <c r="L12"/>
  <c r="K8"/>
  <c r="K10"/>
  <c r="K11"/>
  <c r="K12"/>
  <c r="J8"/>
  <c r="J10"/>
  <c r="J11"/>
  <c r="J12"/>
  <c r="F8"/>
  <c r="F7" s="1"/>
  <c r="F10"/>
  <c r="F11"/>
  <c r="F12"/>
  <c r="E6" i="13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31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130"/>
  <c r="E10" s="1"/>
  <c r="G7"/>
  <c r="H7"/>
  <c r="H10" s="1"/>
  <c r="I7"/>
  <c r="I10" s="1"/>
  <c r="D7"/>
  <c r="D10" s="1"/>
  <c r="L8"/>
  <c r="L9"/>
  <c r="K8"/>
  <c r="K9"/>
  <c r="J8"/>
  <c r="J9"/>
  <c r="F8"/>
  <c r="F9"/>
  <c r="E9" i="128"/>
  <c r="G9"/>
  <c r="H9"/>
  <c r="I9"/>
  <c r="D9"/>
  <c r="E7"/>
  <c r="G7"/>
  <c r="H7"/>
  <c r="I7"/>
  <c r="D7"/>
  <c r="L8"/>
  <c r="L10"/>
  <c r="L11"/>
  <c r="L12"/>
  <c r="L13"/>
  <c r="L14"/>
  <c r="L15"/>
  <c r="L16"/>
  <c r="L17"/>
  <c r="K8"/>
  <c r="K10"/>
  <c r="K11"/>
  <c r="K12"/>
  <c r="K13"/>
  <c r="K14"/>
  <c r="K15"/>
  <c r="K16"/>
  <c r="K17"/>
  <c r="J8"/>
  <c r="J10"/>
  <c r="J11"/>
  <c r="J12"/>
  <c r="J13"/>
  <c r="J14"/>
  <c r="J15"/>
  <c r="J16"/>
  <c r="J17"/>
  <c r="F8"/>
  <c r="F7" s="1"/>
  <c r="F10"/>
  <c r="F11"/>
  <c r="F12"/>
  <c r="F13"/>
  <c r="F14"/>
  <c r="F15"/>
  <c r="F16"/>
  <c r="F17"/>
  <c r="E6" i="12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K7"/>
  <c r="K8"/>
  <c r="K9"/>
  <c r="K10"/>
  <c r="K11"/>
  <c r="K12"/>
  <c r="K13"/>
  <c r="K14"/>
  <c r="K15"/>
  <c r="K16"/>
  <c r="K17"/>
  <c r="K18"/>
  <c r="K19"/>
  <c r="K20"/>
  <c r="K21"/>
  <c r="J7"/>
  <c r="J8"/>
  <c r="J9"/>
  <c r="J10"/>
  <c r="J11"/>
  <c r="J12"/>
  <c r="J13"/>
  <c r="J14"/>
  <c r="J15"/>
  <c r="J16"/>
  <c r="J17"/>
  <c r="J18"/>
  <c r="J19"/>
  <c r="J20"/>
  <c r="J21"/>
  <c r="F7"/>
  <c r="F8"/>
  <c r="F9"/>
  <c r="F10"/>
  <c r="F11"/>
  <c r="F12"/>
  <c r="F13"/>
  <c r="F14"/>
  <c r="F15"/>
  <c r="F16"/>
  <c r="F17"/>
  <c r="F18"/>
  <c r="F19"/>
  <c r="F20"/>
  <c r="F21"/>
  <c r="S9" i="127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E7" i="126"/>
  <c r="E26" s="1"/>
  <c r="G7"/>
  <c r="H7"/>
  <c r="H26" s="1"/>
  <c r="I7"/>
  <c r="I26" s="1"/>
  <c r="D7"/>
  <c r="D26" s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E27" i="124"/>
  <c r="F27"/>
  <c r="G27"/>
  <c r="H27"/>
  <c r="I27"/>
  <c r="D27"/>
  <c r="E7"/>
  <c r="G7"/>
  <c r="H7"/>
  <c r="I7"/>
  <c r="D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E6" i="12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23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122"/>
  <c r="E12" s="1"/>
  <c r="G7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7" i="120"/>
  <c r="G7"/>
  <c r="H7"/>
  <c r="I7"/>
  <c r="D7"/>
  <c r="L8"/>
  <c r="L10"/>
  <c r="K8"/>
  <c r="K10"/>
  <c r="J8"/>
  <c r="J10"/>
  <c r="F8"/>
  <c r="F7" s="1"/>
  <c r="F10"/>
  <c r="E6" i="12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S9" i="119"/>
  <c r="S10"/>
  <c r="S11"/>
  <c r="S12"/>
  <c r="S13"/>
  <c r="S14"/>
  <c r="S15"/>
  <c r="S16"/>
  <c r="S17"/>
  <c r="S18"/>
  <c r="S19"/>
  <c r="S20"/>
  <c r="S21"/>
  <c r="S22"/>
  <c r="S23"/>
  <c r="S24"/>
  <c r="S8"/>
  <c r="P8"/>
  <c r="P9"/>
  <c r="P10"/>
  <c r="P11"/>
  <c r="P12"/>
  <c r="P13"/>
  <c r="P14"/>
  <c r="P15"/>
  <c r="P16"/>
  <c r="P17"/>
  <c r="P18"/>
  <c r="P19"/>
  <c r="P20"/>
  <c r="P21"/>
  <c r="P22"/>
  <c r="P23"/>
  <c r="P24"/>
  <c r="O8"/>
  <c r="O9"/>
  <c r="O10"/>
  <c r="O11"/>
  <c r="O12"/>
  <c r="O13"/>
  <c r="O14"/>
  <c r="O15"/>
  <c r="O16"/>
  <c r="O17"/>
  <c r="O18"/>
  <c r="O19"/>
  <c r="O20"/>
  <c r="O21"/>
  <c r="O22"/>
  <c r="O23"/>
  <c r="O24"/>
  <c r="N8"/>
  <c r="N9"/>
  <c r="N10"/>
  <c r="N11"/>
  <c r="N12"/>
  <c r="N13"/>
  <c r="N14"/>
  <c r="N15"/>
  <c r="N16"/>
  <c r="N17"/>
  <c r="N18"/>
  <c r="N19"/>
  <c r="N20"/>
  <c r="N21"/>
  <c r="N22"/>
  <c r="N23"/>
  <c r="N24"/>
  <c r="J8"/>
  <c r="J9"/>
  <c r="J10"/>
  <c r="J11"/>
  <c r="J12"/>
  <c r="J13"/>
  <c r="J14"/>
  <c r="J15"/>
  <c r="J16"/>
  <c r="J17"/>
  <c r="J18"/>
  <c r="J19"/>
  <c r="J20"/>
  <c r="J21"/>
  <c r="J22"/>
  <c r="J23"/>
  <c r="J24"/>
  <c r="E7" i="118"/>
  <c r="E14" s="1"/>
  <c r="G7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52" i="116"/>
  <c r="F52"/>
  <c r="G52"/>
  <c r="H52"/>
  <c r="I52"/>
  <c r="D52"/>
  <c r="E7"/>
  <c r="F7"/>
  <c r="G7"/>
  <c r="H7"/>
  <c r="I7"/>
  <c r="D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3"/>
  <c r="L54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3"/>
  <c r="K54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3"/>
  <c r="J54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3"/>
  <c r="F54"/>
  <c r="E6" i="11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115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114"/>
  <c r="E12" s="1"/>
  <c r="G7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10" i="112"/>
  <c r="G10"/>
  <c r="H10"/>
  <c r="I10"/>
  <c r="D10"/>
  <c r="E7"/>
  <c r="G7"/>
  <c r="H7"/>
  <c r="I7"/>
  <c r="D7"/>
  <c r="L8"/>
  <c r="L9"/>
  <c r="L11"/>
  <c r="L12"/>
  <c r="K8"/>
  <c r="K9"/>
  <c r="K11"/>
  <c r="K12"/>
  <c r="J8"/>
  <c r="J9"/>
  <c r="J11"/>
  <c r="J12"/>
  <c r="F8"/>
  <c r="F9"/>
  <c r="F11"/>
  <c r="F10" s="1"/>
  <c r="F12"/>
  <c r="E6" i="113"/>
  <c r="G6"/>
  <c r="H6"/>
  <c r="I6"/>
  <c r="D6"/>
  <c r="L7"/>
  <c r="L8"/>
  <c r="L9"/>
  <c r="K7"/>
  <c r="K8"/>
  <c r="K9"/>
  <c r="J7"/>
  <c r="J8"/>
  <c r="J9"/>
  <c r="F7"/>
  <c r="F8"/>
  <c r="F9"/>
  <c r="S9" i="111"/>
  <c r="S10"/>
  <c r="S11"/>
  <c r="S12"/>
  <c r="S8"/>
  <c r="P8"/>
  <c r="P9"/>
  <c r="P10"/>
  <c r="P11"/>
  <c r="P12"/>
  <c r="O8"/>
  <c r="O9"/>
  <c r="O10"/>
  <c r="O11"/>
  <c r="O12"/>
  <c r="N8"/>
  <c r="N9"/>
  <c r="N10"/>
  <c r="N11"/>
  <c r="N12"/>
  <c r="J8"/>
  <c r="J9"/>
  <c r="J10"/>
  <c r="J11"/>
  <c r="J12"/>
  <c r="E7" i="110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108"/>
  <c r="G7"/>
  <c r="H7"/>
  <c r="I7"/>
  <c r="D7"/>
  <c r="L8"/>
  <c r="L10"/>
  <c r="K8"/>
  <c r="K10"/>
  <c r="J8"/>
  <c r="J10"/>
  <c r="F8"/>
  <c r="F7" s="1"/>
  <c r="F10"/>
  <c r="E6" i="109"/>
  <c r="G6"/>
  <c r="H6"/>
  <c r="I6"/>
  <c r="D6"/>
  <c r="L7"/>
  <c r="L8"/>
  <c r="K7"/>
  <c r="K8"/>
  <c r="J7"/>
  <c r="J8"/>
  <c r="F7"/>
  <c r="F8"/>
  <c r="S9" i="107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E7" i="106"/>
  <c r="E20" s="1"/>
  <c r="G7"/>
  <c r="H7"/>
  <c r="H20" s="1"/>
  <c r="I7"/>
  <c r="I20" s="1"/>
  <c r="D7"/>
  <c r="D20" s="1"/>
  <c r="L8"/>
  <c r="L9"/>
  <c r="L10"/>
  <c r="L11"/>
  <c r="L12"/>
  <c r="L13"/>
  <c r="L14"/>
  <c r="L15"/>
  <c r="L16"/>
  <c r="L17"/>
  <c r="L18"/>
  <c r="L19"/>
  <c r="K8"/>
  <c r="K9"/>
  <c r="K10"/>
  <c r="K11"/>
  <c r="K12"/>
  <c r="K13"/>
  <c r="K14"/>
  <c r="K15"/>
  <c r="K16"/>
  <c r="K17"/>
  <c r="K18"/>
  <c r="K19"/>
  <c r="J8"/>
  <c r="J9"/>
  <c r="J10"/>
  <c r="J11"/>
  <c r="J12"/>
  <c r="J13"/>
  <c r="J14"/>
  <c r="J15"/>
  <c r="J16"/>
  <c r="J17"/>
  <c r="J18"/>
  <c r="J19"/>
  <c r="F8"/>
  <c r="F9"/>
  <c r="F10"/>
  <c r="F11"/>
  <c r="F12"/>
  <c r="F13"/>
  <c r="F14"/>
  <c r="F15"/>
  <c r="F16"/>
  <c r="F17"/>
  <c r="F18"/>
  <c r="F19"/>
  <c r="E10" i="104"/>
  <c r="G10"/>
  <c r="H10"/>
  <c r="I10"/>
  <c r="D10"/>
  <c r="E7"/>
  <c r="G7"/>
  <c r="H7"/>
  <c r="I7"/>
  <c r="D7"/>
  <c r="L8"/>
  <c r="L9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K8"/>
  <c r="K9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J8"/>
  <c r="J9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F8"/>
  <c r="F9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E6" i="10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K16" i="103"/>
  <c r="L16"/>
  <c r="M16"/>
  <c r="S9"/>
  <c r="S10"/>
  <c r="S11"/>
  <c r="S12"/>
  <c r="S13"/>
  <c r="S14"/>
  <c r="S15"/>
  <c r="S8"/>
  <c r="P8"/>
  <c r="P9"/>
  <c r="P10"/>
  <c r="P11"/>
  <c r="P12"/>
  <c r="P13"/>
  <c r="P14"/>
  <c r="P15"/>
  <c r="O8"/>
  <c r="O9"/>
  <c r="O10"/>
  <c r="O11"/>
  <c r="O12"/>
  <c r="O13"/>
  <c r="O14"/>
  <c r="O15"/>
  <c r="N8"/>
  <c r="N9"/>
  <c r="N10"/>
  <c r="N11"/>
  <c r="N12"/>
  <c r="N13"/>
  <c r="N14"/>
  <c r="N15"/>
  <c r="J8"/>
  <c r="J9"/>
  <c r="J10"/>
  <c r="J11"/>
  <c r="J12"/>
  <c r="J13"/>
  <c r="J14"/>
  <c r="J15"/>
  <c r="E7" i="102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10" i="100"/>
  <c r="G10"/>
  <c r="H10"/>
  <c r="I10"/>
  <c r="D10"/>
  <c r="E7"/>
  <c r="G7"/>
  <c r="H7"/>
  <c r="I7"/>
  <c r="D7"/>
  <c r="L8"/>
  <c r="L9"/>
  <c r="L11"/>
  <c r="L12"/>
  <c r="K8"/>
  <c r="K9"/>
  <c r="K11"/>
  <c r="K12"/>
  <c r="J8"/>
  <c r="J9"/>
  <c r="J11"/>
  <c r="J12"/>
  <c r="F8"/>
  <c r="F9"/>
  <c r="F11"/>
  <c r="F10" s="1"/>
  <c r="F12"/>
  <c r="E6" i="101"/>
  <c r="G6"/>
  <c r="H6"/>
  <c r="I6"/>
  <c r="D6"/>
  <c r="L7"/>
  <c r="L8"/>
  <c r="L9"/>
  <c r="L10"/>
  <c r="L11"/>
  <c r="L12"/>
  <c r="L13"/>
  <c r="L14"/>
  <c r="K7"/>
  <c r="K8"/>
  <c r="K9"/>
  <c r="K10"/>
  <c r="K11"/>
  <c r="K12"/>
  <c r="K13"/>
  <c r="K14"/>
  <c r="J7"/>
  <c r="J8"/>
  <c r="J9"/>
  <c r="J10"/>
  <c r="J11"/>
  <c r="J12"/>
  <c r="J13"/>
  <c r="J14"/>
  <c r="F7"/>
  <c r="F8"/>
  <c r="F9"/>
  <c r="F10"/>
  <c r="F11"/>
  <c r="F12"/>
  <c r="F13"/>
  <c r="F14"/>
  <c r="K7" i="99"/>
  <c r="K14" s="1"/>
  <c r="L7"/>
  <c r="L14" s="1"/>
  <c r="M7"/>
  <c r="M14" s="1"/>
  <c r="S9"/>
  <c r="S10"/>
  <c r="S11"/>
  <c r="S12"/>
  <c r="S13"/>
  <c r="S8"/>
  <c r="P8"/>
  <c r="P9"/>
  <c r="P10"/>
  <c r="P11"/>
  <c r="P12"/>
  <c r="P13"/>
  <c r="O8"/>
  <c r="O9"/>
  <c r="O10"/>
  <c r="O11"/>
  <c r="O12"/>
  <c r="O13"/>
  <c r="N8"/>
  <c r="N9"/>
  <c r="N10"/>
  <c r="N11"/>
  <c r="N12"/>
  <c r="N13"/>
  <c r="J8"/>
  <c r="J9"/>
  <c r="J10"/>
  <c r="J11"/>
  <c r="J12"/>
  <c r="J13"/>
  <c r="E7" i="98"/>
  <c r="E10" s="1"/>
  <c r="G7"/>
  <c r="G10" s="1"/>
  <c r="H7"/>
  <c r="H10" s="1"/>
  <c r="I7"/>
  <c r="I10" s="1"/>
  <c r="D7"/>
  <c r="D10" s="1"/>
  <c r="L8"/>
  <c r="L9"/>
  <c r="K8"/>
  <c r="K9"/>
  <c r="J8"/>
  <c r="J9"/>
  <c r="F8"/>
  <c r="F9"/>
  <c r="E9" i="96"/>
  <c r="G9"/>
  <c r="H9"/>
  <c r="I9"/>
  <c r="D9"/>
  <c r="E7"/>
  <c r="G7"/>
  <c r="H7"/>
  <c r="I7"/>
  <c r="D7"/>
  <c r="L8"/>
  <c r="L10"/>
  <c r="L11"/>
  <c r="K8"/>
  <c r="K10"/>
  <c r="K11"/>
  <c r="J8"/>
  <c r="J10"/>
  <c r="J11"/>
  <c r="F8"/>
  <c r="F7" s="1"/>
  <c r="F10"/>
  <c r="F9" s="1"/>
  <c r="F11"/>
  <c r="E6" i="97"/>
  <c r="G6"/>
  <c r="H6"/>
  <c r="I6"/>
  <c r="D6"/>
  <c r="L7"/>
  <c r="L8"/>
  <c r="K7"/>
  <c r="K8"/>
  <c r="J7"/>
  <c r="J8"/>
  <c r="F7"/>
  <c r="F8"/>
  <c r="K7" i="95"/>
  <c r="L7"/>
  <c r="L17" s="1"/>
  <c r="M7"/>
  <c r="M17" s="1"/>
  <c r="S9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94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92"/>
  <c r="G7"/>
  <c r="H7"/>
  <c r="I7"/>
  <c r="D7"/>
  <c r="L8"/>
  <c r="L10"/>
  <c r="K8"/>
  <c r="K10"/>
  <c r="J8"/>
  <c r="J10"/>
  <c r="F8"/>
  <c r="F7" s="1"/>
  <c r="F10"/>
  <c r="E6" i="9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L21" i="91"/>
  <c r="M21"/>
  <c r="S9"/>
  <c r="S10"/>
  <c r="S11"/>
  <c r="S12"/>
  <c r="S13"/>
  <c r="S14"/>
  <c r="S15"/>
  <c r="S16"/>
  <c r="S17"/>
  <c r="S18"/>
  <c r="S19"/>
  <c r="S20"/>
  <c r="S8"/>
  <c r="P8"/>
  <c r="P9"/>
  <c r="P10"/>
  <c r="P11"/>
  <c r="P12"/>
  <c r="P13"/>
  <c r="P14"/>
  <c r="P15"/>
  <c r="P16"/>
  <c r="P17"/>
  <c r="P18"/>
  <c r="P19"/>
  <c r="P20"/>
  <c r="O8"/>
  <c r="O9"/>
  <c r="O10"/>
  <c r="O11"/>
  <c r="O12"/>
  <c r="O13"/>
  <c r="O14"/>
  <c r="O15"/>
  <c r="O16"/>
  <c r="O17"/>
  <c r="O18"/>
  <c r="O19"/>
  <c r="O20"/>
  <c r="N8"/>
  <c r="N9"/>
  <c r="N10"/>
  <c r="N11"/>
  <c r="N12"/>
  <c r="N13"/>
  <c r="N14"/>
  <c r="N15"/>
  <c r="N16"/>
  <c r="N17"/>
  <c r="N18"/>
  <c r="N19"/>
  <c r="N20"/>
  <c r="J8"/>
  <c r="J9"/>
  <c r="J10"/>
  <c r="J11"/>
  <c r="J12"/>
  <c r="J13"/>
  <c r="J14"/>
  <c r="J15"/>
  <c r="J16"/>
  <c r="J17"/>
  <c r="J18"/>
  <c r="J19"/>
  <c r="J20"/>
  <c r="E7" i="90"/>
  <c r="E14" s="1"/>
  <c r="G7"/>
  <c r="G14" s="1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9" i="88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K8"/>
  <c r="K10"/>
  <c r="K11"/>
  <c r="K12"/>
  <c r="K13"/>
  <c r="K14"/>
  <c r="K15"/>
  <c r="K16"/>
  <c r="K17"/>
  <c r="K18"/>
  <c r="K19"/>
  <c r="J8"/>
  <c r="J10"/>
  <c r="J11"/>
  <c r="J12"/>
  <c r="J13"/>
  <c r="J14"/>
  <c r="J15"/>
  <c r="J16"/>
  <c r="J17"/>
  <c r="J18"/>
  <c r="J19"/>
  <c r="F8"/>
  <c r="F7" s="1"/>
  <c r="F10"/>
  <c r="F11"/>
  <c r="F12"/>
  <c r="F13"/>
  <c r="F14"/>
  <c r="F15"/>
  <c r="F16"/>
  <c r="F17"/>
  <c r="F18"/>
  <c r="F19"/>
  <c r="E6" i="8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K7" i="87"/>
  <c r="K22" s="1"/>
  <c r="L7"/>
  <c r="L22" s="1"/>
  <c r="M7"/>
  <c r="M22" s="1"/>
  <c r="S9"/>
  <c r="S10"/>
  <c r="S11"/>
  <c r="S12"/>
  <c r="S13"/>
  <c r="S14"/>
  <c r="S15"/>
  <c r="S16"/>
  <c r="S17"/>
  <c r="S18"/>
  <c r="S19"/>
  <c r="S20"/>
  <c r="S21"/>
  <c r="S8"/>
  <c r="P8"/>
  <c r="P9"/>
  <c r="P10"/>
  <c r="P11"/>
  <c r="P12"/>
  <c r="P13"/>
  <c r="P14"/>
  <c r="P15"/>
  <c r="P16"/>
  <c r="P17"/>
  <c r="P18"/>
  <c r="P19"/>
  <c r="P20"/>
  <c r="P21"/>
  <c r="O8"/>
  <c r="O9"/>
  <c r="O10"/>
  <c r="O11"/>
  <c r="O12"/>
  <c r="O13"/>
  <c r="O14"/>
  <c r="O15"/>
  <c r="O16"/>
  <c r="O17"/>
  <c r="O18"/>
  <c r="O19"/>
  <c r="O20"/>
  <c r="O21"/>
  <c r="N8"/>
  <c r="N9"/>
  <c r="N10"/>
  <c r="N11"/>
  <c r="N12"/>
  <c r="N13"/>
  <c r="N14"/>
  <c r="N15"/>
  <c r="N16"/>
  <c r="N17"/>
  <c r="N18"/>
  <c r="N19"/>
  <c r="N20"/>
  <c r="N21"/>
  <c r="J8"/>
  <c r="J9"/>
  <c r="J10"/>
  <c r="J11"/>
  <c r="J12"/>
  <c r="J13"/>
  <c r="J14"/>
  <c r="J15"/>
  <c r="J16"/>
  <c r="J17"/>
  <c r="J18"/>
  <c r="J19"/>
  <c r="J20"/>
  <c r="J21"/>
  <c r="E7" i="86"/>
  <c r="E13" s="1"/>
  <c r="G7"/>
  <c r="G13" s="1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14" i="84"/>
  <c r="G14"/>
  <c r="H14"/>
  <c r="I14"/>
  <c r="D14"/>
  <c r="E7"/>
  <c r="G7"/>
  <c r="H7"/>
  <c r="I7"/>
  <c r="D7"/>
  <c r="L8"/>
  <c r="L9"/>
  <c r="L10"/>
  <c r="L11"/>
  <c r="L12"/>
  <c r="L1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K8"/>
  <c r="K9"/>
  <c r="K10"/>
  <c r="K11"/>
  <c r="K12"/>
  <c r="K1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J8"/>
  <c r="J9"/>
  <c r="J10"/>
  <c r="J11"/>
  <c r="J12"/>
  <c r="J13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F8"/>
  <c r="F9"/>
  <c r="F10"/>
  <c r="F11"/>
  <c r="F12"/>
  <c r="F1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E6" i="8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K7" i="83"/>
  <c r="K14" s="1"/>
  <c r="L7"/>
  <c r="L14" s="1"/>
  <c r="M7"/>
  <c r="M14" s="1"/>
  <c r="S9"/>
  <c r="S10"/>
  <c r="S11"/>
  <c r="S12"/>
  <c r="S13"/>
  <c r="S8"/>
  <c r="P8"/>
  <c r="P9"/>
  <c r="P10"/>
  <c r="P11"/>
  <c r="P12"/>
  <c r="P13"/>
  <c r="O8"/>
  <c r="O9"/>
  <c r="O10"/>
  <c r="O11"/>
  <c r="O12"/>
  <c r="O13"/>
  <c r="N8"/>
  <c r="N9"/>
  <c r="N10"/>
  <c r="N11"/>
  <c r="N12"/>
  <c r="N13"/>
  <c r="J8"/>
  <c r="J9"/>
  <c r="J10"/>
  <c r="J11"/>
  <c r="J12"/>
  <c r="J13"/>
  <c r="E7" i="82"/>
  <c r="E10" s="1"/>
  <c r="G7"/>
  <c r="H7"/>
  <c r="H10" s="1"/>
  <c r="I7"/>
  <c r="I10" s="1"/>
  <c r="D7"/>
  <c r="D10" s="1"/>
  <c r="L8"/>
  <c r="L9"/>
  <c r="K8"/>
  <c r="K9"/>
  <c r="J8"/>
  <c r="J9"/>
  <c r="F8"/>
  <c r="F9"/>
  <c r="E7" i="80"/>
  <c r="G7"/>
  <c r="H7"/>
  <c r="I7"/>
  <c r="D7"/>
  <c r="L8"/>
  <c r="L10"/>
  <c r="K8"/>
  <c r="K10"/>
  <c r="J8"/>
  <c r="J10"/>
  <c r="F8"/>
  <c r="F7" s="1"/>
  <c r="F10"/>
  <c r="E6" i="8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K7" i="79"/>
  <c r="K18" s="1"/>
  <c r="L7"/>
  <c r="L18" s="1"/>
  <c r="M7"/>
  <c r="M18" s="1"/>
  <c r="S9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78"/>
  <c r="E12" s="1"/>
  <c r="G7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9" i="76"/>
  <c r="G9"/>
  <c r="H9"/>
  <c r="I9"/>
  <c r="D9"/>
  <c r="E7"/>
  <c r="G7"/>
  <c r="H7"/>
  <c r="I7"/>
  <c r="D7"/>
  <c r="L8"/>
  <c r="L10"/>
  <c r="L11"/>
  <c r="L12"/>
  <c r="L13"/>
  <c r="L14"/>
  <c r="L15"/>
  <c r="K8"/>
  <c r="K10"/>
  <c r="K11"/>
  <c r="K12"/>
  <c r="K13"/>
  <c r="K14"/>
  <c r="K15"/>
  <c r="J8"/>
  <c r="J10"/>
  <c r="J11"/>
  <c r="J12"/>
  <c r="J13"/>
  <c r="J14"/>
  <c r="J15"/>
  <c r="F8"/>
  <c r="F7" s="1"/>
  <c r="F10"/>
  <c r="F11"/>
  <c r="F12"/>
  <c r="F13"/>
  <c r="F14"/>
  <c r="F15"/>
  <c r="E6" i="77"/>
  <c r="G6"/>
  <c r="H6"/>
  <c r="I6"/>
  <c r="D6"/>
  <c r="L7"/>
  <c r="L8"/>
  <c r="L9"/>
  <c r="L10"/>
  <c r="L11"/>
  <c r="L12"/>
  <c r="K7"/>
  <c r="K8"/>
  <c r="K9"/>
  <c r="K10"/>
  <c r="K11"/>
  <c r="K12"/>
  <c r="J7"/>
  <c r="J8"/>
  <c r="J9"/>
  <c r="J10"/>
  <c r="J11"/>
  <c r="J12"/>
  <c r="F7"/>
  <c r="F8"/>
  <c r="F9"/>
  <c r="F10"/>
  <c r="F11"/>
  <c r="F12"/>
  <c r="K7" i="75"/>
  <c r="K26" s="1"/>
  <c r="L7"/>
  <c r="L26" s="1"/>
  <c r="M7"/>
  <c r="M26" s="1"/>
  <c r="S9"/>
  <c r="S10"/>
  <c r="S11"/>
  <c r="S12"/>
  <c r="S13"/>
  <c r="S14"/>
  <c r="S15"/>
  <c r="S16"/>
  <c r="S17"/>
  <c r="S18"/>
  <c r="S19"/>
  <c r="S20"/>
  <c r="S21"/>
  <c r="S22"/>
  <c r="S23"/>
  <c r="S24"/>
  <c r="S25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E7" i="74"/>
  <c r="G7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9" i="72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K8"/>
  <c r="K10"/>
  <c r="K11"/>
  <c r="K12"/>
  <c r="K13"/>
  <c r="K14"/>
  <c r="K15"/>
  <c r="K16"/>
  <c r="K17"/>
  <c r="K18"/>
  <c r="J8"/>
  <c r="J10"/>
  <c r="J11"/>
  <c r="J12"/>
  <c r="J13"/>
  <c r="J14"/>
  <c r="J15"/>
  <c r="J16"/>
  <c r="J17"/>
  <c r="J18"/>
  <c r="F8"/>
  <c r="F7" s="1"/>
  <c r="F10"/>
  <c r="F11"/>
  <c r="F12"/>
  <c r="F13"/>
  <c r="F14"/>
  <c r="F15"/>
  <c r="F16"/>
  <c r="F17"/>
  <c r="F18"/>
  <c r="E6" i="7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K7" i="71"/>
  <c r="L7"/>
  <c r="L15" s="1"/>
  <c r="M7"/>
  <c r="M15" s="1"/>
  <c r="S9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70"/>
  <c r="E12" s="1"/>
  <c r="G7"/>
  <c r="G12" s="1"/>
  <c r="H7"/>
  <c r="H12" s="1"/>
  <c r="I7"/>
  <c r="I12" s="1"/>
  <c r="D7"/>
  <c r="D12" s="1"/>
  <c r="L8"/>
  <c r="L9"/>
  <c r="L10"/>
  <c r="L11"/>
  <c r="K8"/>
  <c r="K9"/>
  <c r="K10"/>
  <c r="K11"/>
  <c r="J8"/>
  <c r="J9"/>
  <c r="J10"/>
  <c r="J11"/>
  <c r="F8"/>
  <c r="F9"/>
  <c r="F10"/>
  <c r="F11"/>
  <c r="E9" i="68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K8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J8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F8"/>
  <c r="F7" s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E6" i="6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K7" i="67"/>
  <c r="K16" s="1"/>
  <c r="L7"/>
  <c r="L16" s="1"/>
  <c r="M7"/>
  <c r="M16" s="1"/>
  <c r="S9"/>
  <c r="S10"/>
  <c r="S11"/>
  <c r="S12"/>
  <c r="S13"/>
  <c r="S14"/>
  <c r="S15"/>
  <c r="S8"/>
  <c r="P8"/>
  <c r="P9"/>
  <c r="P10"/>
  <c r="P11"/>
  <c r="P12"/>
  <c r="P13"/>
  <c r="P14"/>
  <c r="P15"/>
  <c r="O8"/>
  <c r="O9"/>
  <c r="O10"/>
  <c r="O11"/>
  <c r="O12"/>
  <c r="O13"/>
  <c r="O14"/>
  <c r="O15"/>
  <c r="N8"/>
  <c r="N9"/>
  <c r="N10"/>
  <c r="N11"/>
  <c r="N12"/>
  <c r="N13"/>
  <c r="N14"/>
  <c r="N15"/>
  <c r="J8"/>
  <c r="J9"/>
  <c r="J10"/>
  <c r="J11"/>
  <c r="J12"/>
  <c r="J13"/>
  <c r="J14"/>
  <c r="J15"/>
  <c r="E7" i="66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10" i="64"/>
  <c r="G10"/>
  <c r="H10"/>
  <c r="I10"/>
  <c r="D10"/>
  <c r="E7"/>
  <c r="G7"/>
  <c r="H7"/>
  <c r="I7"/>
  <c r="D7"/>
  <c r="L8"/>
  <c r="L9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K8"/>
  <c r="K9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J8"/>
  <c r="J9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F8"/>
  <c r="F9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E6" i="6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K7" i="63"/>
  <c r="K15" s="1"/>
  <c r="L7"/>
  <c r="L15" s="1"/>
  <c r="M7"/>
  <c r="M15" s="1"/>
  <c r="S9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62"/>
  <c r="E10" s="1"/>
  <c r="G7"/>
  <c r="H7"/>
  <c r="H10" s="1"/>
  <c r="I7"/>
  <c r="I10" s="1"/>
  <c r="D7"/>
  <c r="D10" s="1"/>
  <c r="L8"/>
  <c r="L9"/>
  <c r="K8"/>
  <c r="K9"/>
  <c r="J8"/>
  <c r="J9"/>
  <c r="F8"/>
  <c r="F9"/>
  <c r="E9" i="60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L19"/>
  <c r="L20"/>
  <c r="K8"/>
  <c r="K10"/>
  <c r="K11"/>
  <c r="K12"/>
  <c r="K13"/>
  <c r="K14"/>
  <c r="K15"/>
  <c r="K16"/>
  <c r="K17"/>
  <c r="K18"/>
  <c r="K19"/>
  <c r="K20"/>
  <c r="J8"/>
  <c r="J10"/>
  <c r="J11"/>
  <c r="J12"/>
  <c r="J13"/>
  <c r="J14"/>
  <c r="J15"/>
  <c r="J16"/>
  <c r="J17"/>
  <c r="J18"/>
  <c r="J19"/>
  <c r="J20"/>
  <c r="F8"/>
  <c r="F7" s="1"/>
  <c r="F10"/>
  <c r="F11"/>
  <c r="F12"/>
  <c r="F13"/>
  <c r="F14"/>
  <c r="F15"/>
  <c r="F16"/>
  <c r="F17"/>
  <c r="F18"/>
  <c r="F19"/>
  <c r="F20"/>
  <c r="E6" i="6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K7" i="59"/>
  <c r="K19" s="1"/>
  <c r="L7"/>
  <c r="L19" s="1"/>
  <c r="M7"/>
  <c r="M19" s="1"/>
  <c r="S9"/>
  <c r="S10"/>
  <c r="S11"/>
  <c r="S12"/>
  <c r="S13"/>
  <c r="S14"/>
  <c r="S15"/>
  <c r="S16"/>
  <c r="S17"/>
  <c r="S18"/>
  <c r="S8"/>
  <c r="P8"/>
  <c r="P9"/>
  <c r="P10"/>
  <c r="P11"/>
  <c r="P12"/>
  <c r="P13"/>
  <c r="P14"/>
  <c r="P15"/>
  <c r="P16"/>
  <c r="P17"/>
  <c r="P18"/>
  <c r="O8"/>
  <c r="O9"/>
  <c r="O10"/>
  <c r="O11"/>
  <c r="O12"/>
  <c r="O13"/>
  <c r="O14"/>
  <c r="O15"/>
  <c r="O16"/>
  <c r="O17"/>
  <c r="O18"/>
  <c r="N8"/>
  <c r="N9"/>
  <c r="N10"/>
  <c r="N11"/>
  <c r="N12"/>
  <c r="N13"/>
  <c r="N14"/>
  <c r="N15"/>
  <c r="N16"/>
  <c r="N17"/>
  <c r="N18"/>
  <c r="J8"/>
  <c r="J9"/>
  <c r="J10"/>
  <c r="J11"/>
  <c r="J12"/>
  <c r="J13"/>
  <c r="J14"/>
  <c r="J15"/>
  <c r="J16"/>
  <c r="J17"/>
  <c r="J18"/>
  <c r="E7" i="58"/>
  <c r="E11" s="1"/>
  <c r="G7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9" i="56"/>
  <c r="G9"/>
  <c r="H9"/>
  <c r="I9"/>
  <c r="D9"/>
  <c r="E7"/>
  <c r="G7"/>
  <c r="H7"/>
  <c r="I7"/>
  <c r="D7"/>
  <c r="L8"/>
  <c r="L10"/>
  <c r="L11"/>
  <c r="L12"/>
  <c r="L13"/>
  <c r="K8"/>
  <c r="K10"/>
  <c r="K11"/>
  <c r="K12"/>
  <c r="K13"/>
  <c r="J8"/>
  <c r="J10"/>
  <c r="J11"/>
  <c r="J12"/>
  <c r="J13"/>
  <c r="F8"/>
  <c r="F7" s="1"/>
  <c r="F10"/>
  <c r="F11"/>
  <c r="F12"/>
  <c r="F13"/>
  <c r="E6" i="5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55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54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10" i="52"/>
  <c r="G10"/>
  <c r="H10"/>
  <c r="I10"/>
  <c r="D10"/>
  <c r="E7"/>
  <c r="G7"/>
  <c r="H7"/>
  <c r="I7"/>
  <c r="D7"/>
  <c r="L8"/>
  <c r="L9"/>
  <c r="L11"/>
  <c r="L12"/>
  <c r="L13"/>
  <c r="L14"/>
  <c r="L15"/>
  <c r="L16"/>
  <c r="L17"/>
  <c r="L18"/>
  <c r="K8"/>
  <c r="K9"/>
  <c r="K11"/>
  <c r="K12"/>
  <c r="K13"/>
  <c r="K14"/>
  <c r="K15"/>
  <c r="K16"/>
  <c r="K17"/>
  <c r="K18"/>
  <c r="J8"/>
  <c r="J9"/>
  <c r="J11"/>
  <c r="J12"/>
  <c r="J13"/>
  <c r="J14"/>
  <c r="J15"/>
  <c r="J16"/>
  <c r="J17"/>
  <c r="J18"/>
  <c r="F8"/>
  <c r="F9"/>
  <c r="F11"/>
  <c r="F12"/>
  <c r="F13"/>
  <c r="F14"/>
  <c r="F15"/>
  <c r="F16"/>
  <c r="F17"/>
  <c r="F18"/>
  <c r="E6" i="5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S9" i="51"/>
  <c r="S10"/>
  <c r="S11"/>
  <c r="S12"/>
  <c r="S13"/>
  <c r="S14"/>
  <c r="S15"/>
  <c r="S16"/>
  <c r="S17"/>
  <c r="S18"/>
  <c r="S19"/>
  <c r="S8"/>
  <c r="P8"/>
  <c r="P9"/>
  <c r="P10"/>
  <c r="P11"/>
  <c r="P12"/>
  <c r="P13"/>
  <c r="P14"/>
  <c r="P15"/>
  <c r="P16"/>
  <c r="P17"/>
  <c r="P18"/>
  <c r="P19"/>
  <c r="O8"/>
  <c r="O9"/>
  <c r="O10"/>
  <c r="O11"/>
  <c r="O12"/>
  <c r="O13"/>
  <c r="O14"/>
  <c r="O15"/>
  <c r="O16"/>
  <c r="O17"/>
  <c r="O18"/>
  <c r="O19"/>
  <c r="N8"/>
  <c r="N9"/>
  <c r="N10"/>
  <c r="N11"/>
  <c r="N12"/>
  <c r="N13"/>
  <c r="N14"/>
  <c r="N15"/>
  <c r="N16"/>
  <c r="N17"/>
  <c r="N18"/>
  <c r="N19"/>
  <c r="J8"/>
  <c r="J9"/>
  <c r="J10"/>
  <c r="J11"/>
  <c r="J12"/>
  <c r="J13"/>
  <c r="J14"/>
  <c r="J15"/>
  <c r="J16"/>
  <c r="J17"/>
  <c r="J18"/>
  <c r="J19"/>
  <c r="E7" i="50"/>
  <c r="E14" s="1"/>
  <c r="G7"/>
  <c r="G14" s="1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9" i="48"/>
  <c r="G9"/>
  <c r="H9"/>
  <c r="I9"/>
  <c r="D9"/>
  <c r="E7"/>
  <c r="G7"/>
  <c r="H7"/>
  <c r="I7"/>
  <c r="D7"/>
  <c r="L8"/>
  <c r="L10"/>
  <c r="L11"/>
  <c r="L12"/>
  <c r="K8"/>
  <c r="K10"/>
  <c r="K11"/>
  <c r="K12"/>
  <c r="J8"/>
  <c r="J10"/>
  <c r="J11"/>
  <c r="J12"/>
  <c r="F8"/>
  <c r="F7" s="1"/>
  <c r="F10"/>
  <c r="F11"/>
  <c r="F12"/>
  <c r="E6" i="4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K7" i="47"/>
  <c r="K21" s="1"/>
  <c r="L7"/>
  <c r="L21" s="1"/>
  <c r="M7"/>
  <c r="M21" s="1"/>
  <c r="S9"/>
  <c r="S10"/>
  <c r="S11"/>
  <c r="S12"/>
  <c r="S13"/>
  <c r="S14"/>
  <c r="S15"/>
  <c r="S16"/>
  <c r="S17"/>
  <c r="S18"/>
  <c r="S19"/>
  <c r="S8"/>
  <c r="P8"/>
  <c r="P9"/>
  <c r="P10"/>
  <c r="P11"/>
  <c r="P12"/>
  <c r="P13"/>
  <c r="P14"/>
  <c r="P15"/>
  <c r="P16"/>
  <c r="P17"/>
  <c r="P18"/>
  <c r="P19"/>
  <c r="O8"/>
  <c r="O9"/>
  <c r="O10"/>
  <c r="O11"/>
  <c r="O12"/>
  <c r="O13"/>
  <c r="O14"/>
  <c r="O15"/>
  <c r="O16"/>
  <c r="O17"/>
  <c r="O18"/>
  <c r="O19"/>
  <c r="N8"/>
  <c r="N9"/>
  <c r="N10"/>
  <c r="N11"/>
  <c r="N12"/>
  <c r="N13"/>
  <c r="N14"/>
  <c r="N15"/>
  <c r="N16"/>
  <c r="N17"/>
  <c r="N18"/>
  <c r="N19"/>
  <c r="J8"/>
  <c r="J9"/>
  <c r="J10"/>
  <c r="J11"/>
  <c r="J12"/>
  <c r="J13"/>
  <c r="J14"/>
  <c r="J15"/>
  <c r="J16"/>
  <c r="J17"/>
  <c r="J18"/>
  <c r="J19"/>
  <c r="E7" i="46"/>
  <c r="E17" s="1"/>
  <c r="G7"/>
  <c r="H7"/>
  <c r="H17" s="1"/>
  <c r="I7"/>
  <c r="I17" s="1"/>
  <c r="D7"/>
  <c r="D17" s="1"/>
  <c r="L8"/>
  <c r="L9"/>
  <c r="L10"/>
  <c r="L11"/>
  <c r="L12"/>
  <c r="L13"/>
  <c r="L14"/>
  <c r="L15"/>
  <c r="L16"/>
  <c r="K8"/>
  <c r="K9"/>
  <c r="K10"/>
  <c r="K11"/>
  <c r="K12"/>
  <c r="K13"/>
  <c r="K14"/>
  <c r="K15"/>
  <c r="K16"/>
  <c r="J8"/>
  <c r="J9"/>
  <c r="J10"/>
  <c r="J11"/>
  <c r="J12"/>
  <c r="J13"/>
  <c r="J14"/>
  <c r="J15"/>
  <c r="J16"/>
  <c r="F8"/>
  <c r="F9"/>
  <c r="F10"/>
  <c r="F11"/>
  <c r="F12"/>
  <c r="F13"/>
  <c r="F14"/>
  <c r="F15"/>
  <c r="F16"/>
  <c r="E13" i="44"/>
  <c r="G13"/>
  <c r="H13"/>
  <c r="I13"/>
  <c r="D13"/>
  <c r="E7"/>
  <c r="G7"/>
  <c r="H7"/>
  <c r="I7"/>
  <c r="D7"/>
  <c r="L8"/>
  <c r="L9"/>
  <c r="L10"/>
  <c r="L11"/>
  <c r="L12"/>
  <c r="L14"/>
  <c r="L15"/>
  <c r="L16"/>
  <c r="L17"/>
  <c r="L18"/>
  <c r="L19"/>
  <c r="L20"/>
  <c r="L21"/>
  <c r="L22"/>
  <c r="L23"/>
  <c r="L24"/>
  <c r="L25"/>
  <c r="L26"/>
  <c r="L27"/>
  <c r="L28"/>
  <c r="L29"/>
  <c r="L30"/>
  <c r="K8"/>
  <c r="K9"/>
  <c r="K10"/>
  <c r="K11"/>
  <c r="K12"/>
  <c r="K14"/>
  <c r="K15"/>
  <c r="K16"/>
  <c r="K17"/>
  <c r="K18"/>
  <c r="K19"/>
  <c r="K20"/>
  <c r="K21"/>
  <c r="K22"/>
  <c r="K23"/>
  <c r="K24"/>
  <c r="K25"/>
  <c r="K26"/>
  <c r="K27"/>
  <c r="K28"/>
  <c r="K29"/>
  <c r="K30"/>
  <c r="J8"/>
  <c r="J9"/>
  <c r="J10"/>
  <c r="J11"/>
  <c r="J12"/>
  <c r="J14"/>
  <c r="J15"/>
  <c r="J16"/>
  <c r="J17"/>
  <c r="J18"/>
  <c r="J19"/>
  <c r="J20"/>
  <c r="J21"/>
  <c r="J22"/>
  <c r="J23"/>
  <c r="J24"/>
  <c r="J25"/>
  <c r="J26"/>
  <c r="J27"/>
  <c r="J28"/>
  <c r="J29"/>
  <c r="J30"/>
  <c r="F8"/>
  <c r="F9"/>
  <c r="F10"/>
  <c r="F11"/>
  <c r="F12"/>
  <c r="F14"/>
  <c r="F15"/>
  <c r="F16"/>
  <c r="F17"/>
  <c r="F18"/>
  <c r="F19"/>
  <c r="F20"/>
  <c r="F21"/>
  <c r="F22"/>
  <c r="F23"/>
  <c r="F24"/>
  <c r="F25"/>
  <c r="F26"/>
  <c r="F27"/>
  <c r="F28"/>
  <c r="F29"/>
  <c r="F30"/>
  <c r="E6" i="4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S9" i="43"/>
  <c r="S10"/>
  <c r="S11"/>
  <c r="S12"/>
  <c r="S13"/>
  <c r="S14"/>
  <c r="S15"/>
  <c r="S16"/>
  <c r="S17"/>
  <c r="S18"/>
  <c r="S19"/>
  <c r="S20"/>
  <c r="S21"/>
  <c r="S22"/>
  <c r="S23"/>
  <c r="S24"/>
  <c r="S25"/>
  <c r="S26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E7" i="42"/>
  <c r="E13" s="1"/>
  <c r="G7"/>
  <c r="G13" s="1"/>
  <c r="H7"/>
  <c r="H13" s="1"/>
  <c r="I7"/>
  <c r="I13" s="1"/>
  <c r="D7"/>
  <c r="D13" s="1"/>
  <c r="L8"/>
  <c r="L9"/>
  <c r="L10"/>
  <c r="L11"/>
  <c r="L12"/>
  <c r="K8"/>
  <c r="K9"/>
  <c r="K10"/>
  <c r="K11"/>
  <c r="K12"/>
  <c r="J8"/>
  <c r="J9"/>
  <c r="J10"/>
  <c r="J11"/>
  <c r="J12"/>
  <c r="F8"/>
  <c r="F9"/>
  <c r="F10"/>
  <c r="F11"/>
  <c r="F12"/>
  <c r="E7" i="40"/>
  <c r="G7"/>
  <c r="H7"/>
  <c r="I7"/>
  <c r="D7"/>
  <c r="L8"/>
  <c r="L10"/>
  <c r="K8"/>
  <c r="K10"/>
  <c r="J8"/>
  <c r="J10"/>
  <c r="F8"/>
  <c r="F7" s="1"/>
  <c r="F10"/>
  <c r="E6" i="4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K7" i="39"/>
  <c r="L7"/>
  <c r="L18" s="1"/>
  <c r="M7"/>
  <c r="M18" s="1"/>
  <c r="S9"/>
  <c r="S10"/>
  <c r="S11"/>
  <c r="S12"/>
  <c r="S13"/>
  <c r="S14"/>
  <c r="S15"/>
  <c r="S16"/>
  <c r="S17"/>
  <c r="S8"/>
  <c r="P8"/>
  <c r="P9"/>
  <c r="P10"/>
  <c r="P11"/>
  <c r="P12"/>
  <c r="P13"/>
  <c r="P14"/>
  <c r="P15"/>
  <c r="P16"/>
  <c r="P17"/>
  <c r="O8"/>
  <c r="O9"/>
  <c r="O10"/>
  <c r="O11"/>
  <c r="O12"/>
  <c r="O13"/>
  <c r="O14"/>
  <c r="O15"/>
  <c r="O16"/>
  <c r="O17"/>
  <c r="N8"/>
  <c r="N9"/>
  <c r="N10"/>
  <c r="N11"/>
  <c r="N12"/>
  <c r="N13"/>
  <c r="N14"/>
  <c r="N15"/>
  <c r="N16"/>
  <c r="N17"/>
  <c r="J8"/>
  <c r="J9"/>
  <c r="J10"/>
  <c r="J11"/>
  <c r="J12"/>
  <c r="J13"/>
  <c r="J14"/>
  <c r="J15"/>
  <c r="J16"/>
  <c r="J17"/>
  <c r="E7" i="38"/>
  <c r="E11" s="1"/>
  <c r="G7"/>
  <c r="G11" s="1"/>
  <c r="H7"/>
  <c r="H11" s="1"/>
  <c r="I7"/>
  <c r="I11" s="1"/>
  <c r="D7"/>
  <c r="D11" s="1"/>
  <c r="L8"/>
  <c r="L9"/>
  <c r="L10"/>
  <c r="K8"/>
  <c r="K9"/>
  <c r="K10"/>
  <c r="J8"/>
  <c r="J9"/>
  <c r="J10"/>
  <c r="F8"/>
  <c r="F9"/>
  <c r="F10"/>
  <c r="E7" i="36"/>
  <c r="G7"/>
  <c r="H7"/>
  <c r="I7"/>
  <c r="D7"/>
  <c r="L8"/>
  <c r="L9"/>
  <c r="L11"/>
  <c r="K8"/>
  <c r="K9"/>
  <c r="K11"/>
  <c r="J8"/>
  <c r="J9"/>
  <c r="J11"/>
  <c r="F8"/>
  <c r="F9"/>
  <c r="F11"/>
  <c r="E6" i="37"/>
  <c r="G6"/>
  <c r="H6"/>
  <c r="I6"/>
  <c r="D6"/>
  <c r="L7"/>
  <c r="L8"/>
  <c r="L9"/>
  <c r="L10"/>
  <c r="L11"/>
  <c r="L12"/>
  <c r="L13"/>
  <c r="L14"/>
  <c r="K7"/>
  <c r="K8"/>
  <c r="K9"/>
  <c r="K10"/>
  <c r="K11"/>
  <c r="K12"/>
  <c r="K13"/>
  <c r="K14"/>
  <c r="J7"/>
  <c r="J8"/>
  <c r="J9"/>
  <c r="J10"/>
  <c r="J11"/>
  <c r="J12"/>
  <c r="J13"/>
  <c r="J14"/>
  <c r="F7"/>
  <c r="F8"/>
  <c r="F9"/>
  <c r="F10"/>
  <c r="F11"/>
  <c r="F12"/>
  <c r="F13"/>
  <c r="F14"/>
  <c r="I7" i="35"/>
  <c r="I31" s="1"/>
  <c r="H7"/>
  <c r="H31" s="1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E7" i="34"/>
  <c r="E14" s="1"/>
  <c r="G7"/>
  <c r="G14" s="1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7" i="32"/>
  <c r="G7"/>
  <c r="H7"/>
  <c r="I7"/>
  <c r="D7"/>
  <c r="L8"/>
  <c r="L10"/>
  <c r="K8"/>
  <c r="K10"/>
  <c r="J8"/>
  <c r="J10"/>
  <c r="F8"/>
  <c r="F7" s="1"/>
  <c r="F10"/>
  <c r="E6" i="33"/>
  <c r="G6"/>
  <c r="H6"/>
  <c r="I6"/>
  <c r="D6"/>
  <c r="L7"/>
  <c r="L8"/>
  <c r="L9"/>
  <c r="L10"/>
  <c r="L11"/>
  <c r="L12"/>
  <c r="L13"/>
  <c r="L14"/>
  <c r="L15"/>
  <c r="K7"/>
  <c r="K8"/>
  <c r="K9"/>
  <c r="K10"/>
  <c r="K11"/>
  <c r="K12"/>
  <c r="K13"/>
  <c r="K14"/>
  <c r="K15"/>
  <c r="J7"/>
  <c r="J8"/>
  <c r="J9"/>
  <c r="J10"/>
  <c r="J11"/>
  <c r="J12"/>
  <c r="J13"/>
  <c r="J14"/>
  <c r="J15"/>
  <c r="F7"/>
  <c r="F8"/>
  <c r="F9"/>
  <c r="F10"/>
  <c r="F11"/>
  <c r="F12"/>
  <c r="F13"/>
  <c r="F14"/>
  <c r="F15"/>
  <c r="I7" i="31"/>
  <c r="I27" s="1"/>
  <c r="K7"/>
  <c r="K27" s="1"/>
  <c r="L7"/>
  <c r="L27" s="1"/>
  <c r="M7"/>
  <c r="M27" s="1"/>
  <c r="H7"/>
  <c r="H27" s="1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E7" i="30"/>
  <c r="E14" s="1"/>
  <c r="G7"/>
  <c r="G14" s="1"/>
  <c r="H7"/>
  <c r="H14" s="1"/>
  <c r="I7"/>
  <c r="I14" s="1"/>
  <c r="D7"/>
  <c r="D14" s="1"/>
  <c r="L8"/>
  <c r="L9"/>
  <c r="L10"/>
  <c r="L11"/>
  <c r="L12"/>
  <c r="L13"/>
  <c r="K8"/>
  <c r="K9"/>
  <c r="K10"/>
  <c r="K11"/>
  <c r="K12"/>
  <c r="K13"/>
  <c r="J8"/>
  <c r="J9"/>
  <c r="J10"/>
  <c r="J11"/>
  <c r="J12"/>
  <c r="J13"/>
  <c r="F8"/>
  <c r="F9"/>
  <c r="F10"/>
  <c r="F11"/>
  <c r="F12"/>
  <c r="F13"/>
  <c r="E9" i="28"/>
  <c r="G9"/>
  <c r="H9"/>
  <c r="I9"/>
  <c r="D9"/>
  <c r="E7"/>
  <c r="G7"/>
  <c r="H7"/>
  <c r="I7"/>
  <c r="D7"/>
  <c r="L8"/>
  <c r="L10"/>
  <c r="L11"/>
  <c r="L12"/>
  <c r="L13"/>
  <c r="L14"/>
  <c r="L15"/>
  <c r="L16"/>
  <c r="L17"/>
  <c r="L18"/>
  <c r="K8"/>
  <c r="K10"/>
  <c r="K11"/>
  <c r="K12"/>
  <c r="K13"/>
  <c r="K14"/>
  <c r="K15"/>
  <c r="K16"/>
  <c r="K17"/>
  <c r="K18"/>
  <c r="J8"/>
  <c r="J10"/>
  <c r="J11"/>
  <c r="J12"/>
  <c r="J13"/>
  <c r="J14"/>
  <c r="J15"/>
  <c r="J16"/>
  <c r="J17"/>
  <c r="J18"/>
  <c r="F8"/>
  <c r="F7" s="1"/>
  <c r="F10"/>
  <c r="F11"/>
  <c r="F12"/>
  <c r="F13"/>
  <c r="F14"/>
  <c r="F15"/>
  <c r="F16"/>
  <c r="F17"/>
  <c r="F18"/>
  <c r="E6" i="2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I7" i="27"/>
  <c r="I16" s="1"/>
  <c r="K7"/>
  <c r="L7"/>
  <c r="L16" s="1"/>
  <c r="M7"/>
  <c r="M16" s="1"/>
  <c r="H7"/>
  <c r="H16" s="1"/>
  <c r="S9"/>
  <c r="S10"/>
  <c r="S11"/>
  <c r="S12"/>
  <c r="S13"/>
  <c r="S14"/>
  <c r="S15"/>
  <c r="S8"/>
  <c r="P8"/>
  <c r="P9"/>
  <c r="P10"/>
  <c r="P11"/>
  <c r="P12"/>
  <c r="P13"/>
  <c r="P14"/>
  <c r="P15"/>
  <c r="O8"/>
  <c r="O9"/>
  <c r="O10"/>
  <c r="O11"/>
  <c r="O12"/>
  <c r="O13"/>
  <c r="O14"/>
  <c r="O15"/>
  <c r="N8"/>
  <c r="N9"/>
  <c r="N10"/>
  <c r="N11"/>
  <c r="N12"/>
  <c r="N13"/>
  <c r="N14"/>
  <c r="N15"/>
  <c r="J8"/>
  <c r="J9"/>
  <c r="J10"/>
  <c r="J11"/>
  <c r="J12"/>
  <c r="J13"/>
  <c r="J14"/>
  <c r="J15"/>
  <c r="E7" i="26"/>
  <c r="E40" s="1"/>
  <c r="G7"/>
  <c r="H7"/>
  <c r="H40" s="1"/>
  <c r="I7"/>
  <c r="I40" s="1"/>
  <c r="D7"/>
  <c r="D40" s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E13" i="24"/>
  <c r="G13"/>
  <c r="H13"/>
  <c r="I13"/>
  <c r="D13"/>
  <c r="E7"/>
  <c r="G7"/>
  <c r="H7"/>
  <c r="I7"/>
  <c r="D7"/>
  <c r="L8"/>
  <c r="L9"/>
  <c r="L10"/>
  <c r="L11"/>
  <c r="L12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K8"/>
  <c r="K9"/>
  <c r="K10"/>
  <c r="K11"/>
  <c r="K12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J8"/>
  <c r="J9"/>
  <c r="J10"/>
  <c r="J11"/>
  <c r="J12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F8"/>
  <c r="F9"/>
  <c r="F10"/>
  <c r="F11"/>
  <c r="F12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E6" i="2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I7" i="23"/>
  <c r="I17" s="1"/>
  <c r="K7"/>
  <c r="K17" s="1"/>
  <c r="L7"/>
  <c r="L17" s="1"/>
  <c r="M7"/>
  <c r="M17" s="1"/>
  <c r="H7"/>
  <c r="H17" s="1"/>
  <c r="S9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22"/>
  <c r="E27" s="1"/>
  <c r="G7"/>
  <c r="H7"/>
  <c r="H27" s="1"/>
  <c r="I7"/>
  <c r="I27" s="1"/>
  <c r="D7"/>
  <c r="D27" s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E12" i="20"/>
  <c r="G12"/>
  <c r="H12"/>
  <c r="I12"/>
  <c r="D12"/>
  <c r="E7"/>
  <c r="G7"/>
  <c r="H7"/>
  <c r="I7"/>
  <c r="D7"/>
  <c r="L8"/>
  <c r="L9"/>
  <c r="L10"/>
  <c r="L11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K8"/>
  <c r="K9"/>
  <c r="K10"/>
  <c r="K11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J8"/>
  <c r="J9"/>
  <c r="J10"/>
  <c r="J11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F8"/>
  <c r="F9"/>
  <c r="F10"/>
  <c r="F11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E6" i="21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K7" i="19"/>
  <c r="K16" s="1"/>
  <c r="L7"/>
  <c r="L16" s="1"/>
  <c r="M7"/>
  <c r="M16" s="1"/>
  <c r="S9"/>
  <c r="S10"/>
  <c r="S11"/>
  <c r="S12"/>
  <c r="S13"/>
  <c r="S14"/>
  <c r="S8"/>
  <c r="P8"/>
  <c r="P9"/>
  <c r="P10"/>
  <c r="P11"/>
  <c r="P12"/>
  <c r="P13"/>
  <c r="P14"/>
  <c r="O8"/>
  <c r="O9"/>
  <c r="O10"/>
  <c r="O11"/>
  <c r="O12"/>
  <c r="O13"/>
  <c r="O14"/>
  <c r="N8"/>
  <c r="N9"/>
  <c r="N10"/>
  <c r="N11"/>
  <c r="N12"/>
  <c r="N13"/>
  <c r="N14"/>
  <c r="J8"/>
  <c r="J9"/>
  <c r="J10"/>
  <c r="J11"/>
  <c r="J12"/>
  <c r="J13"/>
  <c r="J14"/>
  <c r="E7" i="18"/>
  <c r="E18" s="1"/>
  <c r="G7"/>
  <c r="H7"/>
  <c r="H18" s="1"/>
  <c r="I7"/>
  <c r="I18" s="1"/>
  <c r="D7"/>
  <c r="D18" s="1"/>
  <c r="L8"/>
  <c r="L9"/>
  <c r="L10"/>
  <c r="L11"/>
  <c r="L12"/>
  <c r="L13"/>
  <c r="L14"/>
  <c r="L15"/>
  <c r="L16"/>
  <c r="L17"/>
  <c r="K8"/>
  <c r="K9"/>
  <c r="K10"/>
  <c r="K11"/>
  <c r="K12"/>
  <c r="K13"/>
  <c r="K14"/>
  <c r="K15"/>
  <c r="K16"/>
  <c r="K17"/>
  <c r="J8"/>
  <c r="J9"/>
  <c r="J10"/>
  <c r="J11"/>
  <c r="J12"/>
  <c r="J13"/>
  <c r="J14"/>
  <c r="J15"/>
  <c r="J16"/>
  <c r="J17"/>
  <c r="F8"/>
  <c r="F9"/>
  <c r="F10"/>
  <c r="F11"/>
  <c r="F12"/>
  <c r="F13"/>
  <c r="F14"/>
  <c r="F15"/>
  <c r="F16"/>
  <c r="F17"/>
  <c r="E12" i="16"/>
  <c r="G12"/>
  <c r="H12"/>
  <c r="I12"/>
  <c r="D12"/>
  <c r="E7"/>
  <c r="G7"/>
  <c r="H7"/>
  <c r="I7"/>
  <c r="D7"/>
  <c r="L8"/>
  <c r="L9"/>
  <c r="L10"/>
  <c r="L11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K8"/>
  <c r="K9"/>
  <c r="K10"/>
  <c r="K11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J8"/>
  <c r="J9"/>
  <c r="J10"/>
  <c r="J11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F8"/>
  <c r="F9"/>
  <c r="F10"/>
  <c r="F11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E6" i="17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I7" i="15"/>
  <c r="I16" s="1"/>
  <c r="K7"/>
  <c r="L7"/>
  <c r="L16" s="1"/>
  <c r="M7"/>
  <c r="M16" s="1"/>
  <c r="H7"/>
  <c r="H16" s="1"/>
  <c r="S9"/>
  <c r="S10"/>
  <c r="S11"/>
  <c r="S12"/>
  <c r="S13"/>
  <c r="S14"/>
  <c r="S15"/>
  <c r="S8"/>
  <c r="P8"/>
  <c r="P9"/>
  <c r="P10"/>
  <c r="P11"/>
  <c r="P12"/>
  <c r="P13"/>
  <c r="P14"/>
  <c r="P15"/>
  <c r="O8"/>
  <c r="O9"/>
  <c r="O10"/>
  <c r="O11"/>
  <c r="O12"/>
  <c r="O13"/>
  <c r="O14"/>
  <c r="O15"/>
  <c r="N8"/>
  <c r="N9"/>
  <c r="N10"/>
  <c r="N11"/>
  <c r="N12"/>
  <c r="N13"/>
  <c r="N14"/>
  <c r="N15"/>
  <c r="J8"/>
  <c r="J9"/>
  <c r="J10"/>
  <c r="J11"/>
  <c r="J12"/>
  <c r="J13"/>
  <c r="J14"/>
  <c r="J15"/>
  <c r="E7" i="14"/>
  <c r="E33" s="1"/>
  <c r="G7"/>
  <c r="H7"/>
  <c r="H33" s="1"/>
  <c r="I7"/>
  <c r="I33" s="1"/>
  <c r="D7"/>
  <c r="D33" s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E13" i="12"/>
  <c r="G13"/>
  <c r="H13"/>
  <c r="I13"/>
  <c r="D13"/>
  <c r="E7"/>
  <c r="G7"/>
  <c r="H7"/>
  <c r="I7"/>
  <c r="D7"/>
  <c r="L8"/>
  <c r="L9"/>
  <c r="L10"/>
  <c r="L11"/>
  <c r="L12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K8"/>
  <c r="K9"/>
  <c r="K10"/>
  <c r="K11"/>
  <c r="K12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J8"/>
  <c r="J9"/>
  <c r="J10"/>
  <c r="J11"/>
  <c r="J12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F8"/>
  <c r="F9"/>
  <c r="F10"/>
  <c r="F11"/>
  <c r="F12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E6" i="13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I7" i="11"/>
  <c r="I16" s="1"/>
  <c r="K7"/>
  <c r="K16" s="1"/>
  <c r="L7"/>
  <c r="L16" s="1"/>
  <c r="M7"/>
  <c r="M16" s="1"/>
  <c r="H7"/>
  <c r="H16" s="1"/>
  <c r="S9"/>
  <c r="S10"/>
  <c r="S11"/>
  <c r="S12"/>
  <c r="S13"/>
  <c r="S14"/>
  <c r="S15"/>
  <c r="S8"/>
  <c r="P8"/>
  <c r="P9"/>
  <c r="P10"/>
  <c r="P11"/>
  <c r="P12"/>
  <c r="P13"/>
  <c r="P14"/>
  <c r="P15"/>
  <c r="O8"/>
  <c r="O9"/>
  <c r="O10"/>
  <c r="O11"/>
  <c r="O12"/>
  <c r="O13"/>
  <c r="O14"/>
  <c r="O15"/>
  <c r="N8"/>
  <c r="N9"/>
  <c r="N10"/>
  <c r="N11"/>
  <c r="N12"/>
  <c r="N13"/>
  <c r="N14"/>
  <c r="N15"/>
  <c r="J8"/>
  <c r="J9"/>
  <c r="J10"/>
  <c r="J11"/>
  <c r="J12"/>
  <c r="J13"/>
  <c r="J14"/>
  <c r="J15"/>
  <c r="E7" i="10"/>
  <c r="E29" s="1"/>
  <c r="G7"/>
  <c r="H7"/>
  <c r="H29" s="1"/>
  <c r="I7"/>
  <c r="I29" s="1"/>
  <c r="D7"/>
  <c r="D29" s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E12" i="8"/>
  <c r="G12"/>
  <c r="H12"/>
  <c r="I12"/>
  <c r="D12"/>
  <c r="E7"/>
  <c r="G7"/>
  <c r="H7"/>
  <c r="I7"/>
  <c r="D7"/>
  <c r="L8"/>
  <c r="L9"/>
  <c r="L10"/>
  <c r="L11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K8"/>
  <c r="K9"/>
  <c r="K10"/>
  <c r="K11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J8"/>
  <c r="J9"/>
  <c r="J10"/>
  <c r="J11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F8"/>
  <c r="F9"/>
  <c r="F10"/>
  <c r="F11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E6" i="9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I7" i="7"/>
  <c r="I17" s="1"/>
  <c r="K7"/>
  <c r="K17" s="1"/>
  <c r="L7"/>
  <c r="L17" s="1"/>
  <c r="M7"/>
  <c r="M17" s="1"/>
  <c r="H7"/>
  <c r="H17" s="1"/>
  <c r="S9"/>
  <c r="S10"/>
  <c r="S11"/>
  <c r="S12"/>
  <c r="S13"/>
  <c r="S14"/>
  <c r="S15"/>
  <c r="S16"/>
  <c r="S8"/>
  <c r="P8"/>
  <c r="P9"/>
  <c r="P10"/>
  <c r="P11"/>
  <c r="P12"/>
  <c r="P13"/>
  <c r="P14"/>
  <c r="P15"/>
  <c r="P16"/>
  <c r="O8"/>
  <c r="O9"/>
  <c r="O10"/>
  <c r="O11"/>
  <c r="O12"/>
  <c r="O13"/>
  <c r="O14"/>
  <c r="O15"/>
  <c r="O16"/>
  <c r="N8"/>
  <c r="N9"/>
  <c r="N10"/>
  <c r="N11"/>
  <c r="N12"/>
  <c r="N13"/>
  <c r="N14"/>
  <c r="N15"/>
  <c r="N16"/>
  <c r="J8"/>
  <c r="J9"/>
  <c r="J10"/>
  <c r="J11"/>
  <c r="J12"/>
  <c r="J13"/>
  <c r="J14"/>
  <c r="J15"/>
  <c r="J16"/>
  <c r="E7" i="6"/>
  <c r="E26" s="1"/>
  <c r="G7"/>
  <c r="G26" s="1"/>
  <c r="H7"/>
  <c r="H26" s="1"/>
  <c r="I7"/>
  <c r="I26" s="1"/>
  <c r="D7"/>
  <c r="D26" s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E12" i="4"/>
  <c r="G12"/>
  <c r="H12"/>
  <c r="I12"/>
  <c r="D12"/>
  <c r="E7"/>
  <c r="G7"/>
  <c r="H7"/>
  <c r="I7"/>
  <c r="D7"/>
  <c r="L8"/>
  <c r="L9"/>
  <c r="L10"/>
  <c r="L11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K8"/>
  <c r="K9"/>
  <c r="K10"/>
  <c r="K11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J8"/>
  <c r="J9"/>
  <c r="J10"/>
  <c r="J11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F8"/>
  <c r="F9"/>
  <c r="F10"/>
  <c r="F11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E6" i="5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E113" i="3"/>
  <c r="G113"/>
  <c r="H113"/>
  <c r="I113"/>
  <c r="D113"/>
  <c r="E7"/>
  <c r="G7"/>
  <c r="H7"/>
  <c r="I7"/>
  <c r="D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E6" i="2"/>
  <c r="G6"/>
  <c r="H6"/>
  <c r="I6"/>
  <c r="D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7" i="242" l="1"/>
  <c r="F11" s="1"/>
  <c r="F9" i="160"/>
  <c r="F9" i="48"/>
  <c r="F7" i="216"/>
  <c r="F7" i="8"/>
  <c r="F7" i="50"/>
  <c r="F14" s="1"/>
  <c r="F9" i="60"/>
  <c r="F6" i="325"/>
  <c r="F113" i="3"/>
  <c r="F7" i="254"/>
  <c r="F11" s="1"/>
  <c r="F7" i="262"/>
  <c r="F11" s="1"/>
  <c r="F7" i="308"/>
  <c r="F7" i="300"/>
  <c r="F7" i="178"/>
  <c r="F12" s="1"/>
  <c r="F7" i="198"/>
  <c r="F10" s="1"/>
  <c r="F7" i="84"/>
  <c r="F7" i="174"/>
  <c r="F13" s="1"/>
  <c r="F7" i="146"/>
  <c r="F11" s="1"/>
  <c r="F7" i="270"/>
  <c r="F13" s="1"/>
  <c r="F7" i="330"/>
  <c r="F11" s="1"/>
  <c r="F7" i="10"/>
  <c r="F29" s="1"/>
  <c r="F7" i="102"/>
  <c r="F11" s="1"/>
  <c r="F7" i="182"/>
  <c r="F13" s="1"/>
  <c r="F7" i="234"/>
  <c r="F11" s="1"/>
  <c r="F9" i="76"/>
  <c r="F7" i="100"/>
  <c r="F7" i="258"/>
  <c r="F11" s="1"/>
  <c r="F7" i="86"/>
  <c r="F13" s="1"/>
  <c r="F7" i="112"/>
  <c r="F9" i="132"/>
  <c r="F9" i="164"/>
  <c r="F6" i="173"/>
  <c r="F6" i="245"/>
  <c r="F7" i="276"/>
  <c r="F11" i="312"/>
  <c r="F6" i="321"/>
  <c r="F7" i="42"/>
  <c r="F13" s="1"/>
  <c r="F7" i="138"/>
  <c r="F11" s="1"/>
  <c r="J7" i="7"/>
  <c r="J17" s="1"/>
  <c r="F7" i="98"/>
  <c r="F10" s="1"/>
  <c r="J7" i="63"/>
  <c r="J15" s="1"/>
  <c r="F7" i="74"/>
  <c r="F13" s="1"/>
  <c r="F7" i="154"/>
  <c r="F10" s="1"/>
  <c r="F7" i="156"/>
  <c r="F7" i="162"/>
  <c r="F11" s="1"/>
  <c r="F7" i="218"/>
  <c r="F18" s="1"/>
  <c r="F7" i="284"/>
  <c r="F7" i="62"/>
  <c r="F10" s="1"/>
  <c r="F7" i="70"/>
  <c r="F12" s="1"/>
  <c r="F6" i="13"/>
  <c r="F13" i="12"/>
  <c r="F7" i="26"/>
  <c r="F40" s="1"/>
  <c r="F7" i="110"/>
  <c r="F11" s="1"/>
  <c r="F7" i="130"/>
  <c r="F10" s="1"/>
  <c r="F7" i="186"/>
  <c r="F12" s="1"/>
  <c r="J7" i="311"/>
  <c r="J22" s="1"/>
  <c r="J7" i="55"/>
  <c r="J18" s="1"/>
  <c r="J7" i="43"/>
  <c r="F6" i="133"/>
  <c r="F6" i="137"/>
  <c r="F6" i="201"/>
  <c r="F7" i="202"/>
  <c r="F11" s="1"/>
  <c r="F9" i="224"/>
  <c r="F6" i="241"/>
  <c r="F7" i="290"/>
  <c r="F12" s="1"/>
  <c r="F6" i="313"/>
  <c r="F7" i="312"/>
  <c r="F7" i="318"/>
  <c r="F19" s="1"/>
  <c r="F7" i="322"/>
  <c r="F11" s="1"/>
  <c r="F7" i="342"/>
  <c r="F13" s="1"/>
  <c r="F7" i="46"/>
  <c r="F17" s="1"/>
  <c r="F6" i="49"/>
  <c r="F6" i="77"/>
  <c r="F7" i="16"/>
  <c r="F7" i="90"/>
  <c r="F14" s="1"/>
  <c r="F6" i="113"/>
  <c r="F7" i="136"/>
  <c r="F6" i="181"/>
  <c r="F6" i="189"/>
  <c r="F9" i="220"/>
  <c r="F6" i="225"/>
  <c r="F7" i="250"/>
  <c r="F12" s="1"/>
  <c r="F7" i="274"/>
  <c r="F11" s="1"/>
  <c r="F7" i="286"/>
  <c r="F14" s="1"/>
  <c r="F7" i="304"/>
  <c r="F6" i="309"/>
  <c r="F7" i="3"/>
  <c r="J7" i="31"/>
  <c r="J27" s="1"/>
  <c r="F6" i="41"/>
  <c r="F6" i="81"/>
  <c r="F14" i="136"/>
  <c r="F6" i="165"/>
  <c r="F7" i="168"/>
  <c r="F6" i="177"/>
  <c r="F7" i="184"/>
  <c r="F6" i="193"/>
  <c r="F7" i="192"/>
  <c r="F6" i="209"/>
  <c r="F7" i="214"/>
  <c r="F11" s="1"/>
  <c r="F6" i="217"/>
  <c r="F6" i="221"/>
  <c r="F9" i="228"/>
  <c r="F6" i="233"/>
  <c r="F7" i="238"/>
  <c r="F12" s="1"/>
  <c r="F6" i="265"/>
  <c r="F7" i="282"/>
  <c r="F11" s="1"/>
  <c r="F6" i="285"/>
  <c r="F7" i="326"/>
  <c r="F10" s="1"/>
  <c r="F7" i="338"/>
  <c r="F11" s="1"/>
  <c r="F6" i="149"/>
  <c r="F6" i="229"/>
  <c r="F6" i="5"/>
  <c r="F7" i="54"/>
  <c r="F11" s="1"/>
  <c r="F7" i="82"/>
  <c r="F10" s="1"/>
  <c r="J7" i="15"/>
  <c r="J16" s="1"/>
  <c r="F9" i="28"/>
  <c r="F7" i="166"/>
  <c r="F13" s="1"/>
  <c r="F7" i="188"/>
  <c r="F7" i="278"/>
  <c r="F15" s="1"/>
  <c r="F10" i="308"/>
  <c r="F6" i="337"/>
  <c r="F7" i="22"/>
  <c r="F27" s="1"/>
  <c r="J7" i="23"/>
  <c r="J17" s="1"/>
  <c r="F7" i="36"/>
  <c r="F6" i="53"/>
  <c r="F9" i="68"/>
  <c r="F6" i="109"/>
  <c r="F6" i="129"/>
  <c r="F7" i="172"/>
  <c r="F12" i="184"/>
  <c r="F6" i="205"/>
  <c r="F9" i="208"/>
  <c r="F10" i="212"/>
  <c r="F10" i="216"/>
  <c r="F7" i="230"/>
  <c r="F10" s="1"/>
  <c r="F6" i="253"/>
  <c r="F6" i="261"/>
  <c r="F6" i="281"/>
  <c r="F11" i="300"/>
  <c r="F6" i="305"/>
  <c r="F7" i="314"/>
  <c r="F14" s="1"/>
  <c r="F6" i="333"/>
  <c r="F6" i="317"/>
  <c r="F7" i="30"/>
  <c r="F14" s="1"/>
  <c r="F9" i="88"/>
  <c r="F7" i="124"/>
  <c r="F6" i="157"/>
  <c r="F7" i="170"/>
  <c r="F11" s="1"/>
  <c r="F6" i="45"/>
  <c r="F10" i="64"/>
  <c r="F6" i="89"/>
  <c r="F6" i="125"/>
  <c r="F7" i="126"/>
  <c r="F26" s="1"/>
  <c r="F7" i="158"/>
  <c r="F15" s="1"/>
  <c r="F7" i="210"/>
  <c r="F12" s="1"/>
  <c r="F7" i="222"/>
  <c r="F12" s="1"/>
  <c r="F7" i="226"/>
  <c r="F14" s="1"/>
  <c r="F6" i="257"/>
  <c r="F6" i="273"/>
  <c r="F10" i="276"/>
  <c r="F7" i="294"/>
  <c r="F13" s="1"/>
  <c r="F6" i="301"/>
  <c r="F7" i="302"/>
  <c r="F11" s="1"/>
  <c r="F7" i="306"/>
  <c r="F12" s="1"/>
  <c r="F7" i="310"/>
  <c r="F13" s="1"/>
  <c r="F7" i="334"/>
  <c r="F19" s="1"/>
  <c r="F9" i="56"/>
  <c r="F6" i="61"/>
  <c r="F7" i="66"/>
  <c r="F11" s="1"/>
  <c r="F7" i="94"/>
  <c r="F11" s="1"/>
  <c r="F7" i="104"/>
  <c r="F12" i="4"/>
  <c r="F7" i="44"/>
  <c r="F7" i="78"/>
  <c r="F12" s="1"/>
  <c r="F6" i="101"/>
  <c r="F13" i="24"/>
  <c r="F7" i="58"/>
  <c r="F11" s="1"/>
  <c r="F7" i="4"/>
  <c r="F7" i="12"/>
  <c r="F12" i="16"/>
  <c r="F12" i="20"/>
  <c r="F6" i="33"/>
  <c r="F7" i="38"/>
  <c r="F11" s="1"/>
  <c r="F7" i="52"/>
  <c r="F14" i="84"/>
  <c r="F7" i="122"/>
  <c r="F12" s="1"/>
  <c r="F6" i="169"/>
  <c r="F13" i="188"/>
  <c r="F6" i="213"/>
  <c r="F7" i="212"/>
  <c r="F7" i="246"/>
  <c r="F11" s="1"/>
  <c r="F7" i="266"/>
  <c r="F11" s="1"/>
  <c r="F6" i="277"/>
  <c r="F13" i="316"/>
  <c r="F7"/>
  <c r="J7" i="339"/>
  <c r="J15" s="1"/>
  <c r="J7" i="335"/>
  <c r="J30" s="1"/>
  <c r="J7" i="331"/>
  <c r="J15" s="1"/>
  <c r="J7" i="327"/>
  <c r="J14" s="1"/>
  <c r="J7" i="323"/>
  <c r="J15" s="1"/>
  <c r="J7" i="319"/>
  <c r="J24" s="1"/>
  <c r="J7" i="315"/>
  <c r="J23" s="1"/>
  <c r="J7" i="307"/>
  <c r="J18" s="1"/>
  <c r="J7" i="303"/>
  <c r="J18" s="1"/>
  <c r="J7" i="299"/>
  <c r="J11" s="1"/>
  <c r="J7" i="291"/>
  <c r="J18" s="1"/>
  <c r="J7" i="287"/>
  <c r="J38" s="1"/>
  <c r="J7" i="279"/>
  <c r="J30" s="1"/>
  <c r="J7" i="275"/>
  <c r="J14" s="1"/>
  <c r="J7" i="271"/>
  <c r="J18" s="1"/>
  <c r="J7" i="267"/>
  <c r="J15" s="1"/>
  <c r="J7" i="263"/>
  <c r="J19" s="1"/>
  <c r="J7" i="259"/>
  <c r="J21" s="1"/>
  <c r="J7" i="255"/>
  <c r="J20" s="1"/>
  <c r="J7" i="251"/>
  <c r="J17" s="1"/>
  <c r="J7" i="243"/>
  <c r="J18" s="1"/>
  <c r="J7" i="239"/>
  <c r="J16" s="1"/>
  <c r="J7" i="235"/>
  <c r="J15" s="1"/>
  <c r="J7" i="231"/>
  <c r="J12" s="1"/>
  <c r="J7" i="227"/>
  <c r="J21" s="1"/>
  <c r="J7" i="223"/>
  <c r="J23" s="1"/>
  <c r="J7" i="219"/>
  <c r="J19" s="1"/>
  <c r="J7" i="207"/>
  <c r="J18" s="1"/>
  <c r="J7" i="203"/>
  <c r="J18" s="1"/>
  <c r="J7" i="199"/>
  <c r="J12" s="1"/>
  <c r="J7" i="191"/>
  <c r="J17" s="1"/>
  <c r="J7" i="187"/>
  <c r="J18" s="1"/>
  <c r="J7" i="183"/>
  <c r="J25" s="1"/>
  <c r="J7" i="171"/>
  <c r="J17" s="1"/>
  <c r="J7" i="167"/>
  <c r="J18" s="1"/>
  <c r="J7" i="163"/>
  <c r="J19" s="1"/>
  <c r="J7" i="159"/>
  <c r="J26" s="1"/>
  <c r="J7" i="155"/>
  <c r="J16" s="1"/>
  <c r="J7" i="151"/>
  <c r="J15" s="1"/>
  <c r="J7" i="147"/>
  <c r="J23" s="1"/>
  <c r="J7" i="143"/>
  <c r="J17" s="1"/>
  <c r="J7" i="139"/>
  <c r="J18" s="1"/>
  <c r="J7" i="135"/>
  <c r="J11" s="1"/>
  <c r="J7" i="131"/>
  <c r="J17" s="1"/>
  <c r="J7" i="127"/>
  <c r="J37" s="1"/>
  <c r="J7" i="123"/>
  <c r="J17" s="1"/>
  <c r="J7" i="119"/>
  <c r="J25" s="1"/>
  <c r="J7" i="115"/>
  <c r="J15" s="1"/>
  <c r="J7" i="111"/>
  <c r="J7" i="103"/>
  <c r="J16" s="1"/>
  <c r="J7" i="99"/>
  <c r="J14" s="1"/>
  <c r="J7" i="95"/>
  <c r="J17" s="1"/>
  <c r="J7" i="91"/>
  <c r="J21" s="1"/>
  <c r="J7" i="87"/>
  <c r="J22" s="1"/>
  <c r="J7" i="83"/>
  <c r="J14" s="1"/>
  <c r="J7" i="79"/>
  <c r="J18" s="1"/>
  <c r="J7" i="75"/>
  <c r="J26" s="1"/>
  <c r="J7" i="71"/>
  <c r="J15" s="1"/>
  <c r="J7" i="67"/>
  <c r="J16" s="1"/>
  <c r="J7" i="59"/>
  <c r="J19" s="1"/>
  <c r="J7" i="51"/>
  <c r="J20" s="1"/>
  <c r="J7" i="47"/>
  <c r="J21" s="1"/>
  <c r="J27" i="43"/>
  <c r="J7" i="39"/>
  <c r="J18" s="1"/>
  <c r="J7" i="19"/>
  <c r="J16" s="1"/>
  <c r="J7" i="195"/>
  <c r="J19" s="1"/>
  <c r="P23" i="343"/>
  <c r="J7" i="211"/>
  <c r="J22" s="1"/>
  <c r="F6" i="2"/>
  <c r="F6" i="65"/>
  <c r="F6" i="153"/>
  <c r="J7" i="11"/>
  <c r="J16" s="1"/>
  <c r="F7" i="64"/>
  <c r="F6" i="97"/>
  <c r="F6" i="117"/>
  <c r="F6" i="141"/>
  <c r="F6" i="161"/>
  <c r="F7" i="194"/>
  <c r="F14" s="1"/>
  <c r="F7" i="206"/>
  <c r="F12" s="1"/>
  <c r="F6" i="37"/>
  <c r="F7" i="114"/>
  <c r="F12" s="1"/>
  <c r="F9" i="128"/>
  <c r="F7" i="180"/>
  <c r="F6" i="185"/>
  <c r="F7" i="20"/>
  <c r="F10" i="172"/>
  <c r="F7" i="6"/>
  <c r="F26" s="1"/>
  <c r="F6" i="21"/>
  <c r="F6" i="25"/>
  <c r="J7" i="27"/>
  <c r="J16" s="1"/>
  <c r="J7" i="35"/>
  <c r="J31" s="1"/>
  <c r="F10" i="52"/>
  <c r="F9" i="72"/>
  <c r="F6" i="85"/>
  <c r="F6" i="93"/>
  <c r="F9" i="148"/>
  <c r="F11" i="168"/>
  <c r="F7" i="190"/>
  <c r="F12" s="1"/>
  <c r="F7" i="106"/>
  <c r="F20" s="1"/>
  <c r="F7" i="142"/>
  <c r="F17" s="1"/>
  <c r="F6" i="73"/>
  <c r="F12" i="8"/>
  <c r="F7" i="24"/>
  <c r="F7" i="34"/>
  <c r="F14" s="1"/>
  <c r="F13" i="44"/>
  <c r="F6" i="57"/>
  <c r="F6" i="69"/>
  <c r="F10" i="104"/>
  <c r="F6" i="121"/>
  <c r="F9" i="176"/>
  <c r="F6" i="197"/>
  <c r="F6" i="9"/>
  <c r="F7" i="18"/>
  <c r="F18" s="1"/>
  <c r="F6" i="105"/>
  <c r="F7" i="118"/>
  <c r="F14" s="1"/>
  <c r="F7" i="150"/>
  <c r="F12" s="1"/>
  <c r="F7" i="14"/>
  <c r="F33" s="1"/>
  <c r="F6" i="17"/>
  <c r="F6" i="29"/>
  <c r="F6" i="145"/>
  <c r="F9" i="152"/>
  <c r="O23" i="343"/>
  <c r="N23"/>
  <c r="P7"/>
  <c r="N7"/>
  <c r="O7"/>
  <c r="K7" i="342"/>
  <c r="G13"/>
  <c r="L7"/>
  <c r="J7"/>
  <c r="K7" i="340"/>
  <c r="J7"/>
  <c r="L7"/>
  <c r="L6" i="341"/>
  <c r="K6"/>
  <c r="J6"/>
  <c r="P7" i="339"/>
  <c r="P15"/>
  <c r="N7"/>
  <c r="O7"/>
  <c r="N15"/>
  <c r="O15"/>
  <c r="K11" i="338"/>
  <c r="J11"/>
  <c r="L11"/>
  <c r="K7"/>
  <c r="L7"/>
  <c r="J7"/>
  <c r="J7" i="336"/>
  <c r="K7"/>
  <c r="L7"/>
  <c r="L6" i="337"/>
  <c r="K6"/>
  <c r="J6"/>
  <c r="O30" i="335"/>
  <c r="P30"/>
  <c r="N30"/>
  <c r="P7"/>
  <c r="N7"/>
  <c r="O7"/>
  <c r="J7" i="334"/>
  <c r="G19"/>
  <c r="K7"/>
  <c r="L7"/>
  <c r="K9" i="332"/>
  <c r="J9"/>
  <c r="L9"/>
  <c r="K7"/>
  <c r="J7"/>
  <c r="L7"/>
  <c r="J6" i="333"/>
  <c r="L6"/>
  <c r="K6"/>
  <c r="P15" i="331"/>
  <c r="O15"/>
  <c r="N15"/>
  <c r="P7"/>
  <c r="N7"/>
  <c r="O7"/>
  <c r="J7" i="330"/>
  <c r="K7"/>
  <c r="G11"/>
  <c r="L7"/>
  <c r="K7" i="328"/>
  <c r="J7"/>
  <c r="L7"/>
  <c r="L6" i="329"/>
  <c r="K6"/>
  <c r="J6"/>
  <c r="N14" i="327"/>
  <c r="O14"/>
  <c r="P14"/>
  <c r="P7"/>
  <c r="N7"/>
  <c r="O7"/>
  <c r="K7" i="326"/>
  <c r="G10"/>
  <c r="L7"/>
  <c r="J7"/>
  <c r="J7" i="324"/>
  <c r="K7"/>
  <c r="L7"/>
  <c r="J6" i="325"/>
  <c r="L6"/>
  <c r="K6"/>
  <c r="O15" i="323"/>
  <c r="P15"/>
  <c r="N15"/>
  <c r="P7"/>
  <c r="N7"/>
  <c r="O7"/>
  <c r="J7" i="322"/>
  <c r="K7"/>
  <c r="G11"/>
  <c r="L7"/>
  <c r="J7" i="320"/>
  <c r="K9"/>
  <c r="J9"/>
  <c r="L9"/>
  <c r="K7"/>
  <c r="L7"/>
  <c r="L6" i="321"/>
  <c r="K6"/>
  <c r="J6"/>
  <c r="P24" i="319"/>
  <c r="O24"/>
  <c r="N24"/>
  <c r="P7"/>
  <c r="N7"/>
  <c r="O7"/>
  <c r="J7" i="318"/>
  <c r="K7"/>
  <c r="G19"/>
  <c r="L7"/>
  <c r="J13" i="316"/>
  <c r="L7"/>
  <c r="L13"/>
  <c r="K13"/>
  <c r="J7"/>
  <c r="K7"/>
  <c r="L6" i="317"/>
  <c r="K6"/>
  <c r="J6"/>
  <c r="O23" i="315"/>
  <c r="N23"/>
  <c r="P23"/>
  <c r="P7"/>
  <c r="N7"/>
  <c r="O7"/>
  <c r="L14" i="314"/>
  <c r="K14"/>
  <c r="J14"/>
  <c r="J7"/>
  <c r="K7"/>
  <c r="L7"/>
  <c r="J7" i="312"/>
  <c r="L11"/>
  <c r="K11"/>
  <c r="J11"/>
  <c r="L7"/>
  <c r="K7"/>
  <c r="J6" i="313"/>
  <c r="K6"/>
  <c r="L6"/>
  <c r="N22" i="311"/>
  <c r="O22"/>
  <c r="P22"/>
  <c r="P7"/>
  <c r="N7"/>
  <c r="O7"/>
  <c r="J7" i="310"/>
  <c r="G13"/>
  <c r="K7"/>
  <c r="L7"/>
  <c r="J10" i="308"/>
  <c r="L10"/>
  <c r="K10"/>
  <c r="J7"/>
  <c r="K7"/>
  <c r="L7"/>
  <c r="L6" i="309"/>
  <c r="K6"/>
  <c r="J6"/>
  <c r="O18" i="307"/>
  <c r="P18"/>
  <c r="N18"/>
  <c r="P7"/>
  <c r="N7"/>
  <c r="O7"/>
  <c r="J12" i="306"/>
  <c r="K12"/>
  <c r="L12"/>
  <c r="J7"/>
  <c r="K7"/>
  <c r="L7"/>
  <c r="J7" i="304"/>
  <c r="K7"/>
  <c r="L7"/>
  <c r="J6" i="305"/>
  <c r="K6"/>
  <c r="L6"/>
  <c r="P7" i="303"/>
  <c r="P18"/>
  <c r="N7"/>
  <c r="O7"/>
  <c r="N18"/>
  <c r="O18"/>
  <c r="J7" i="302"/>
  <c r="K7"/>
  <c r="E11"/>
  <c r="K11" s="1"/>
  <c r="L7"/>
  <c r="J7" i="300"/>
  <c r="J11"/>
  <c r="L11"/>
  <c r="K7"/>
  <c r="K11"/>
  <c r="L7"/>
  <c r="L6" i="301"/>
  <c r="J6"/>
  <c r="K6"/>
  <c r="O11" i="299"/>
  <c r="N11"/>
  <c r="P11"/>
  <c r="P7"/>
  <c r="N7"/>
  <c r="O7"/>
  <c r="K10" i="298"/>
  <c r="L10"/>
  <c r="J10"/>
  <c r="K7"/>
  <c r="L7"/>
  <c r="J7"/>
  <c r="J7" i="296"/>
  <c r="K7"/>
  <c r="L7"/>
  <c r="L6" i="297"/>
  <c r="K6"/>
  <c r="J6"/>
  <c r="O19" i="295"/>
  <c r="P19"/>
  <c r="N19"/>
  <c r="P7"/>
  <c r="N7"/>
  <c r="O7"/>
  <c r="L13" i="294"/>
  <c r="K13"/>
  <c r="J13"/>
  <c r="J7"/>
  <c r="L7"/>
  <c r="K7"/>
  <c r="K7" i="292"/>
  <c r="J7"/>
  <c r="L7"/>
  <c r="L6" i="293"/>
  <c r="K6"/>
  <c r="J6"/>
  <c r="O18" i="291"/>
  <c r="P18"/>
  <c r="N18"/>
  <c r="P7"/>
  <c r="N7"/>
  <c r="O7"/>
  <c r="K7" i="290"/>
  <c r="J7"/>
  <c r="G12"/>
  <c r="L7"/>
  <c r="K7" i="288"/>
  <c r="J7"/>
  <c r="L7"/>
  <c r="L6" i="289"/>
  <c r="K6"/>
  <c r="J6"/>
  <c r="O38" i="287"/>
  <c r="P38"/>
  <c r="N38"/>
  <c r="P7"/>
  <c r="N7"/>
  <c r="O7"/>
  <c r="L14" i="286"/>
  <c r="K14"/>
  <c r="J14"/>
  <c r="J7"/>
  <c r="K7"/>
  <c r="L7"/>
  <c r="J7" i="284"/>
  <c r="L7"/>
  <c r="K7"/>
  <c r="L6" i="285"/>
  <c r="K6"/>
  <c r="J6"/>
  <c r="O19" i="283"/>
  <c r="P19"/>
  <c r="N19"/>
  <c r="P7"/>
  <c r="N7"/>
  <c r="O7"/>
  <c r="J7" i="282"/>
  <c r="E11"/>
  <c r="J11" s="1"/>
  <c r="L7"/>
  <c r="K7"/>
  <c r="J7" i="280"/>
  <c r="K7"/>
  <c r="L7"/>
  <c r="L6" i="281"/>
  <c r="K6"/>
  <c r="J6"/>
  <c r="O30" i="279"/>
  <c r="P30"/>
  <c r="N30"/>
  <c r="P7"/>
  <c r="N7"/>
  <c r="O7"/>
  <c r="L15" i="278"/>
  <c r="K15"/>
  <c r="J15"/>
  <c r="L7"/>
  <c r="K7"/>
  <c r="J7"/>
  <c r="J10" i="276"/>
  <c r="K10"/>
  <c r="L10"/>
  <c r="J7"/>
  <c r="L7"/>
  <c r="K7"/>
  <c r="L6" i="277"/>
  <c r="K6"/>
  <c r="J6"/>
  <c r="P14" i="275"/>
  <c r="P7"/>
  <c r="N7"/>
  <c r="O7"/>
  <c r="N14"/>
  <c r="O14"/>
  <c r="J7" i="274"/>
  <c r="K7"/>
  <c r="G11"/>
  <c r="L7"/>
  <c r="K7" i="272"/>
  <c r="J7"/>
  <c r="L7"/>
  <c r="L6" i="273"/>
  <c r="K6"/>
  <c r="J6"/>
  <c r="P7" i="271"/>
  <c r="P18"/>
  <c r="N7"/>
  <c r="O7"/>
  <c r="N18"/>
  <c r="O18"/>
  <c r="L13" i="270"/>
  <c r="K13"/>
  <c r="J13"/>
  <c r="L7"/>
  <c r="K7"/>
  <c r="J7"/>
  <c r="K7" i="268"/>
  <c r="J7"/>
  <c r="L7"/>
  <c r="L6" i="269"/>
  <c r="K6"/>
  <c r="J6"/>
  <c r="O15" i="267"/>
  <c r="P15"/>
  <c r="N15"/>
  <c r="P7"/>
  <c r="N7"/>
  <c r="O7"/>
  <c r="K11" i="266"/>
  <c r="L11"/>
  <c r="J11"/>
  <c r="J7"/>
  <c r="K7"/>
  <c r="L7"/>
  <c r="J7" i="264"/>
  <c r="K7"/>
  <c r="L7"/>
  <c r="J6" i="265"/>
  <c r="K6"/>
  <c r="L6"/>
  <c r="P7" i="263"/>
  <c r="P19"/>
  <c r="N7"/>
  <c r="O7"/>
  <c r="N19"/>
  <c r="O19"/>
  <c r="J7" i="262"/>
  <c r="K7"/>
  <c r="G11"/>
  <c r="L7"/>
  <c r="K7" i="260"/>
  <c r="L9"/>
  <c r="K9"/>
  <c r="J9"/>
  <c r="L7"/>
  <c r="J7"/>
  <c r="L6" i="261"/>
  <c r="J6"/>
  <c r="K6"/>
  <c r="P7" i="259"/>
  <c r="P21"/>
  <c r="N7"/>
  <c r="O7"/>
  <c r="N21"/>
  <c r="O21"/>
  <c r="K7" i="258"/>
  <c r="J7"/>
  <c r="L7"/>
  <c r="E11"/>
  <c r="L11" s="1"/>
  <c r="K7" i="256"/>
  <c r="L9"/>
  <c r="K9"/>
  <c r="J9"/>
  <c r="L7"/>
  <c r="J7"/>
  <c r="J6" i="257"/>
  <c r="K6"/>
  <c r="L6"/>
  <c r="P20" i="255"/>
  <c r="O20"/>
  <c r="N20"/>
  <c r="P7"/>
  <c r="N7"/>
  <c r="O7"/>
  <c r="J7" i="254"/>
  <c r="K7"/>
  <c r="G11"/>
  <c r="L7"/>
  <c r="K7" i="252"/>
  <c r="L7"/>
  <c r="J7"/>
  <c r="K6" i="253"/>
  <c r="L6"/>
  <c r="J6"/>
  <c r="P17" i="251"/>
  <c r="O17"/>
  <c r="N17"/>
  <c r="P7"/>
  <c r="N7"/>
  <c r="O7"/>
  <c r="J12" i="250"/>
  <c r="L12"/>
  <c r="K12"/>
  <c r="J7"/>
  <c r="K7"/>
  <c r="L7"/>
  <c r="K7" i="248"/>
  <c r="J7"/>
  <c r="L7"/>
  <c r="L6" i="249"/>
  <c r="K6"/>
  <c r="J6"/>
  <c r="P13" i="247"/>
  <c r="O13"/>
  <c r="N13"/>
  <c r="P7"/>
  <c r="N7"/>
  <c r="O7"/>
  <c r="J7" i="246"/>
  <c r="K7"/>
  <c r="G11"/>
  <c r="L7"/>
  <c r="J7" i="244"/>
  <c r="K7"/>
  <c r="L7"/>
  <c r="K6" i="245"/>
  <c r="L6"/>
  <c r="J6"/>
  <c r="O18" i="243"/>
  <c r="P18"/>
  <c r="N18"/>
  <c r="P7"/>
  <c r="N7"/>
  <c r="O7"/>
  <c r="J7" i="242"/>
  <c r="K7"/>
  <c r="G11"/>
  <c r="L7"/>
  <c r="K7" i="240"/>
  <c r="J7"/>
  <c r="L7"/>
  <c r="J6" i="241"/>
  <c r="L6"/>
  <c r="K6"/>
  <c r="O16" i="239"/>
  <c r="P16"/>
  <c r="N16"/>
  <c r="P7"/>
  <c r="N7"/>
  <c r="O7"/>
  <c r="J12" i="238"/>
  <c r="K12"/>
  <c r="L12"/>
  <c r="J7"/>
  <c r="L7"/>
  <c r="K7"/>
  <c r="J7" i="236"/>
  <c r="K7"/>
  <c r="L7"/>
  <c r="L6" i="237"/>
  <c r="K6"/>
  <c r="J6"/>
  <c r="P15" i="235"/>
  <c r="O15"/>
  <c r="N15"/>
  <c r="P7"/>
  <c r="N7"/>
  <c r="O7"/>
  <c r="K11" i="234"/>
  <c r="L11"/>
  <c r="J11"/>
  <c r="K7"/>
  <c r="L7"/>
  <c r="J7"/>
  <c r="J7" i="232"/>
  <c r="K7"/>
  <c r="L7"/>
  <c r="L6" i="233"/>
  <c r="J6"/>
  <c r="K6"/>
  <c r="O12" i="231"/>
  <c r="P12"/>
  <c r="N12"/>
  <c r="P7"/>
  <c r="N7"/>
  <c r="O7"/>
  <c r="K10" i="230"/>
  <c r="J10"/>
  <c r="L10"/>
  <c r="L7"/>
  <c r="K7"/>
  <c r="J7"/>
  <c r="L9" i="228"/>
  <c r="K9"/>
  <c r="J9"/>
  <c r="L7"/>
  <c r="K7"/>
  <c r="J7"/>
  <c r="L6" i="229"/>
  <c r="K6"/>
  <c r="J6"/>
  <c r="O21" i="227"/>
  <c r="P21"/>
  <c r="N21"/>
  <c r="P7"/>
  <c r="N7"/>
  <c r="O7"/>
  <c r="K14" i="226"/>
  <c r="L14"/>
  <c r="J14"/>
  <c r="L7"/>
  <c r="J7"/>
  <c r="K7"/>
  <c r="K9" i="224"/>
  <c r="K7"/>
  <c r="J9"/>
  <c r="L9"/>
  <c r="L7"/>
  <c r="J7"/>
  <c r="L6" i="225"/>
  <c r="K6"/>
  <c r="J6"/>
  <c r="O23" i="223"/>
  <c r="P23"/>
  <c r="N23"/>
  <c r="P7"/>
  <c r="N7"/>
  <c r="O7"/>
  <c r="J7" i="222"/>
  <c r="G12"/>
  <c r="K7"/>
  <c r="L7"/>
  <c r="K7" i="220"/>
  <c r="K9"/>
  <c r="L9"/>
  <c r="J9"/>
  <c r="J7"/>
  <c r="L7"/>
  <c r="L6" i="221"/>
  <c r="K6"/>
  <c r="J6"/>
  <c r="P19" i="219"/>
  <c r="O19"/>
  <c r="N19"/>
  <c r="P7"/>
  <c r="N7"/>
  <c r="O7"/>
  <c r="K7" i="218"/>
  <c r="J7"/>
  <c r="G18"/>
  <c r="L7"/>
  <c r="J7" i="216"/>
  <c r="L10"/>
  <c r="J10"/>
  <c r="K10"/>
  <c r="K7"/>
  <c r="L7"/>
  <c r="L6" i="217"/>
  <c r="K6"/>
  <c r="J6"/>
  <c r="P13" i="215"/>
  <c r="O13"/>
  <c r="N13"/>
  <c r="P7"/>
  <c r="N7"/>
  <c r="O7"/>
  <c r="J7" i="214"/>
  <c r="K7"/>
  <c r="G11"/>
  <c r="L7"/>
  <c r="J10" i="212"/>
  <c r="L10"/>
  <c r="K10"/>
  <c r="J7"/>
  <c r="L7"/>
  <c r="K7"/>
  <c r="J6" i="213"/>
  <c r="L6"/>
  <c r="K6"/>
  <c r="O22" i="211"/>
  <c r="P22"/>
  <c r="N22"/>
  <c r="P7"/>
  <c r="N7"/>
  <c r="O7"/>
  <c r="K7" i="210"/>
  <c r="J7"/>
  <c r="G12"/>
  <c r="L7"/>
  <c r="J7" i="208"/>
  <c r="J9"/>
  <c r="L9"/>
  <c r="K9"/>
  <c r="K7"/>
  <c r="L7"/>
  <c r="L6" i="209"/>
  <c r="K6"/>
  <c r="J6"/>
  <c r="P18" i="207"/>
  <c r="O18"/>
  <c r="N18"/>
  <c r="P7"/>
  <c r="N7"/>
  <c r="O7"/>
  <c r="J12" i="206"/>
  <c r="L12"/>
  <c r="K12"/>
  <c r="J7"/>
  <c r="K7"/>
  <c r="L7"/>
  <c r="J7" i="204"/>
  <c r="K7"/>
  <c r="L7"/>
  <c r="K6" i="205"/>
  <c r="J6"/>
  <c r="L6"/>
  <c r="P7" i="203"/>
  <c r="P18"/>
  <c r="N7"/>
  <c r="O7"/>
  <c r="N18"/>
  <c r="O18"/>
  <c r="K11" i="202"/>
  <c r="L11"/>
  <c r="J11"/>
  <c r="K7"/>
  <c r="L7"/>
  <c r="J7"/>
  <c r="J7" i="200"/>
  <c r="K7"/>
  <c r="L7"/>
  <c r="L6" i="201"/>
  <c r="K6"/>
  <c r="J6"/>
  <c r="P7" i="199"/>
  <c r="P12"/>
  <c r="N7"/>
  <c r="O7"/>
  <c r="N12"/>
  <c r="O12"/>
  <c r="K7" i="198"/>
  <c r="G10"/>
  <c r="L7"/>
  <c r="J7"/>
  <c r="J7" i="196"/>
  <c r="K7"/>
  <c r="L7"/>
  <c r="L6" i="197"/>
  <c r="J6"/>
  <c r="K6"/>
  <c r="P19" i="195"/>
  <c r="P7"/>
  <c r="N7"/>
  <c r="O7"/>
  <c r="N19"/>
  <c r="O19"/>
  <c r="L14" i="194"/>
  <c r="K14"/>
  <c r="J14"/>
  <c r="J7"/>
  <c r="K7"/>
  <c r="L7"/>
  <c r="L7" i="192"/>
  <c r="J7"/>
  <c r="K7"/>
  <c r="K6" i="193"/>
  <c r="J6"/>
  <c r="L6"/>
  <c r="P17" i="191"/>
  <c r="O17"/>
  <c r="N17"/>
  <c r="P7"/>
  <c r="N7"/>
  <c r="O7"/>
  <c r="K12" i="190"/>
  <c r="J12"/>
  <c r="L12"/>
  <c r="J7"/>
  <c r="K7"/>
  <c r="L7"/>
  <c r="K7" i="188"/>
  <c r="J13"/>
  <c r="K13"/>
  <c r="L13"/>
  <c r="L7"/>
  <c r="J7"/>
  <c r="K6" i="189"/>
  <c r="L6"/>
  <c r="J6"/>
  <c r="O18" i="187"/>
  <c r="P18"/>
  <c r="N18"/>
  <c r="P7"/>
  <c r="N7"/>
  <c r="O7"/>
  <c r="L12" i="186"/>
  <c r="J12"/>
  <c r="K12"/>
  <c r="J7"/>
  <c r="K7"/>
  <c r="L7"/>
  <c r="L12" i="184"/>
  <c r="K12"/>
  <c r="L7"/>
  <c r="J12"/>
  <c r="K7"/>
  <c r="J7"/>
  <c r="J6" i="185"/>
  <c r="K6"/>
  <c r="L6"/>
  <c r="O25" i="183"/>
  <c r="P25"/>
  <c r="N25"/>
  <c r="P7"/>
  <c r="N7"/>
  <c r="O7"/>
  <c r="J7" i="182"/>
  <c r="G13"/>
  <c r="L7"/>
  <c r="K7"/>
  <c r="J10" i="180"/>
  <c r="L10"/>
  <c r="J7"/>
  <c r="K10"/>
  <c r="K7"/>
  <c r="L7"/>
  <c r="J6" i="181"/>
  <c r="K6"/>
  <c r="L6"/>
  <c r="O24" i="179"/>
  <c r="P24"/>
  <c r="N24"/>
  <c r="P7"/>
  <c r="N7"/>
  <c r="O7"/>
  <c r="L12" i="178"/>
  <c r="J12"/>
  <c r="K12"/>
  <c r="J7"/>
  <c r="K7"/>
  <c r="L7"/>
  <c r="J7" i="176"/>
  <c r="K9"/>
  <c r="J9"/>
  <c r="L9"/>
  <c r="K7"/>
  <c r="L7"/>
  <c r="L6" i="177"/>
  <c r="J6"/>
  <c r="K6"/>
  <c r="P54" i="175"/>
  <c r="O54"/>
  <c r="N54"/>
  <c r="P7"/>
  <c r="N7"/>
  <c r="O7"/>
  <c r="J7" i="174"/>
  <c r="G13"/>
  <c r="L7"/>
  <c r="K7"/>
  <c r="J7" i="172"/>
  <c r="J10"/>
  <c r="L10"/>
  <c r="K10"/>
  <c r="K7"/>
  <c r="L7"/>
  <c r="L6" i="173"/>
  <c r="J6"/>
  <c r="K6"/>
  <c r="P7" i="171"/>
  <c r="O17"/>
  <c r="P17"/>
  <c r="N17"/>
  <c r="N7"/>
  <c r="O7"/>
  <c r="K11" i="170"/>
  <c r="L11"/>
  <c r="J11"/>
  <c r="K7"/>
  <c r="L7"/>
  <c r="J7"/>
  <c r="K7" i="168"/>
  <c r="J11"/>
  <c r="K11"/>
  <c r="L11"/>
  <c r="L7"/>
  <c r="J7"/>
  <c r="K6" i="169"/>
  <c r="L6"/>
  <c r="J6"/>
  <c r="N7" i="167"/>
  <c r="O18"/>
  <c r="P18"/>
  <c r="N18"/>
  <c r="P7"/>
  <c r="O7"/>
  <c r="J7" i="166"/>
  <c r="G13"/>
  <c r="L7"/>
  <c r="K7"/>
  <c r="K9" i="164"/>
  <c r="J9"/>
  <c r="L9"/>
  <c r="K7"/>
  <c r="J7"/>
  <c r="L7"/>
  <c r="K6" i="165"/>
  <c r="L6"/>
  <c r="J6"/>
  <c r="P19" i="163"/>
  <c r="O19"/>
  <c r="N19"/>
  <c r="N7"/>
  <c r="O7"/>
  <c r="P7"/>
  <c r="J7" i="162"/>
  <c r="G11"/>
  <c r="L7"/>
  <c r="K7"/>
  <c r="J7" i="160"/>
  <c r="L9"/>
  <c r="J9"/>
  <c r="K9"/>
  <c r="K7"/>
  <c r="L7"/>
  <c r="K6" i="161"/>
  <c r="L6"/>
  <c r="J6"/>
  <c r="P26" i="159"/>
  <c r="O26"/>
  <c r="N26"/>
  <c r="N7"/>
  <c r="O7"/>
  <c r="P7"/>
  <c r="L15" i="158"/>
  <c r="K15"/>
  <c r="J15"/>
  <c r="L7"/>
  <c r="K7"/>
  <c r="J7"/>
  <c r="K12" i="156"/>
  <c r="L12"/>
  <c r="J12"/>
  <c r="L7"/>
  <c r="J7"/>
  <c r="K7"/>
  <c r="J6" i="157"/>
  <c r="L6"/>
  <c r="K6"/>
  <c r="N7" i="155"/>
  <c r="P16"/>
  <c r="O16"/>
  <c r="P7"/>
  <c r="N16"/>
  <c r="O7"/>
  <c r="K7" i="154"/>
  <c r="J7"/>
  <c r="G10"/>
  <c r="L7"/>
  <c r="K7" i="152"/>
  <c r="K9"/>
  <c r="L9"/>
  <c r="J9"/>
  <c r="L7"/>
  <c r="J7"/>
  <c r="J6" i="153"/>
  <c r="K6"/>
  <c r="L6"/>
  <c r="N7" i="151"/>
  <c r="N15"/>
  <c r="O15"/>
  <c r="O7"/>
  <c r="P15"/>
  <c r="P7"/>
  <c r="J7" i="150"/>
  <c r="G12"/>
  <c r="K7"/>
  <c r="L7"/>
  <c r="J9" i="148"/>
  <c r="L9"/>
  <c r="K9"/>
  <c r="L7"/>
  <c r="J7"/>
  <c r="K7"/>
  <c r="J6" i="149"/>
  <c r="L6"/>
  <c r="K6"/>
  <c r="N7" i="147"/>
  <c r="P23"/>
  <c r="O23"/>
  <c r="N23"/>
  <c r="O7"/>
  <c r="P7"/>
  <c r="J7" i="146"/>
  <c r="K7"/>
  <c r="G11"/>
  <c r="L7"/>
  <c r="K7" i="144"/>
  <c r="K9"/>
  <c r="L9"/>
  <c r="J9"/>
  <c r="L7"/>
  <c r="J7"/>
  <c r="K6" i="145"/>
  <c r="L6"/>
  <c r="J6"/>
  <c r="P7" i="143"/>
  <c r="N17"/>
  <c r="O17"/>
  <c r="N7"/>
  <c r="P17"/>
  <c r="O7"/>
  <c r="J7" i="142"/>
  <c r="G17"/>
  <c r="L7"/>
  <c r="K7"/>
  <c r="J7" i="140"/>
  <c r="K7"/>
  <c r="L7"/>
  <c r="L6" i="141"/>
  <c r="K6"/>
  <c r="J6"/>
  <c r="O7" i="139"/>
  <c r="O18"/>
  <c r="N18"/>
  <c r="P18"/>
  <c r="N7"/>
  <c r="P7"/>
  <c r="J11" i="138"/>
  <c r="L11"/>
  <c r="K11"/>
  <c r="K7"/>
  <c r="J7"/>
  <c r="L7"/>
  <c r="K7" i="136"/>
  <c r="K14"/>
  <c r="L14"/>
  <c r="J14"/>
  <c r="L7"/>
  <c r="J7"/>
  <c r="J6" i="137"/>
  <c r="L6"/>
  <c r="K6"/>
  <c r="P7" i="135"/>
  <c r="O11"/>
  <c r="P11"/>
  <c r="N11"/>
  <c r="N7"/>
  <c r="O7"/>
  <c r="J7" i="134"/>
  <c r="G9"/>
  <c r="L7"/>
  <c r="K7"/>
  <c r="J7" i="132"/>
  <c r="K9"/>
  <c r="J9"/>
  <c r="L9"/>
  <c r="K7"/>
  <c r="L7"/>
  <c r="L6" i="133"/>
  <c r="K6"/>
  <c r="J6"/>
  <c r="O17" i="131"/>
  <c r="P17"/>
  <c r="N17"/>
  <c r="O7"/>
  <c r="N7"/>
  <c r="P7"/>
  <c r="L7" i="130"/>
  <c r="G10"/>
  <c r="K7"/>
  <c r="J7"/>
  <c r="J7" i="128"/>
  <c r="K9"/>
  <c r="J9"/>
  <c r="L9"/>
  <c r="L7"/>
  <c r="K7"/>
  <c r="L6" i="129"/>
  <c r="J6"/>
  <c r="K6"/>
  <c r="O37" i="127"/>
  <c r="P37"/>
  <c r="N37"/>
  <c r="O7"/>
  <c r="N7"/>
  <c r="P7"/>
  <c r="L7" i="126"/>
  <c r="G26"/>
  <c r="K7"/>
  <c r="J7"/>
  <c r="L27" i="124"/>
  <c r="J7"/>
  <c r="J27"/>
  <c r="K27"/>
  <c r="L7"/>
  <c r="K7"/>
  <c r="L6" i="125"/>
  <c r="K6"/>
  <c r="J6"/>
  <c r="P7" i="123"/>
  <c r="O17"/>
  <c r="P17"/>
  <c r="N7"/>
  <c r="N17"/>
  <c r="O7"/>
  <c r="K7" i="122"/>
  <c r="J7"/>
  <c r="G12"/>
  <c r="L7"/>
  <c r="J7" i="120"/>
  <c r="K7"/>
  <c r="L7"/>
  <c r="K6" i="121"/>
  <c r="L6"/>
  <c r="J6"/>
  <c r="N7" i="119"/>
  <c r="P25"/>
  <c r="O25"/>
  <c r="N25"/>
  <c r="P7"/>
  <c r="O7"/>
  <c r="L7" i="118"/>
  <c r="G14"/>
  <c r="J7"/>
  <c r="K7"/>
  <c r="L52" i="116"/>
  <c r="K52"/>
  <c r="J52"/>
  <c r="L7"/>
  <c r="J7"/>
  <c r="K7"/>
  <c r="L6" i="117"/>
  <c r="K6"/>
  <c r="J6"/>
  <c r="P7" i="115"/>
  <c r="N15"/>
  <c r="O15"/>
  <c r="P15"/>
  <c r="N7"/>
  <c r="O7"/>
  <c r="K7" i="114"/>
  <c r="J7"/>
  <c r="G12"/>
  <c r="L7"/>
  <c r="J10" i="112"/>
  <c r="L10"/>
  <c r="K10"/>
  <c r="J7"/>
  <c r="K7"/>
  <c r="L7"/>
  <c r="K6" i="113"/>
  <c r="L6"/>
  <c r="J6"/>
  <c r="P7" i="111"/>
  <c r="N13"/>
  <c r="O13"/>
  <c r="P13"/>
  <c r="N7"/>
  <c r="O7"/>
  <c r="K11" i="110"/>
  <c r="L11"/>
  <c r="J11"/>
  <c r="K7"/>
  <c r="L7"/>
  <c r="J7"/>
  <c r="J7" i="108"/>
  <c r="K7"/>
  <c r="L7"/>
  <c r="J6" i="109"/>
  <c r="L6"/>
  <c r="K6"/>
  <c r="N7" i="107"/>
  <c r="O51"/>
  <c r="P51"/>
  <c r="N51"/>
  <c r="P7"/>
  <c r="O7"/>
  <c r="K7" i="106"/>
  <c r="J7"/>
  <c r="G20"/>
  <c r="L7"/>
  <c r="J7" i="104"/>
  <c r="J10"/>
  <c r="K10"/>
  <c r="L7"/>
  <c r="L10"/>
  <c r="K7"/>
  <c r="L6" i="105"/>
  <c r="K6"/>
  <c r="J6"/>
  <c r="O16" i="103"/>
  <c r="P16"/>
  <c r="N16"/>
  <c r="N7"/>
  <c r="O7"/>
  <c r="P7"/>
  <c r="J7" i="102"/>
  <c r="G11"/>
  <c r="K7"/>
  <c r="L7"/>
  <c r="J7" i="100"/>
  <c r="J10"/>
  <c r="L10"/>
  <c r="K10"/>
  <c r="L7"/>
  <c r="K7"/>
  <c r="J6" i="101"/>
  <c r="K6"/>
  <c r="L6"/>
  <c r="P14" i="99"/>
  <c r="O14"/>
  <c r="N14"/>
  <c r="N7"/>
  <c r="P7"/>
  <c r="O7"/>
  <c r="K10" i="98"/>
  <c r="J10"/>
  <c r="L10"/>
  <c r="K7"/>
  <c r="L7"/>
  <c r="J7"/>
  <c r="J7" i="96"/>
  <c r="L9"/>
  <c r="K9"/>
  <c r="J9"/>
  <c r="K7"/>
  <c r="L7"/>
  <c r="J6" i="97"/>
  <c r="L6"/>
  <c r="K6"/>
  <c r="O7" i="95"/>
  <c r="N7"/>
  <c r="P7"/>
  <c r="K17"/>
  <c r="J7" i="94"/>
  <c r="G11"/>
  <c r="L7"/>
  <c r="K7"/>
  <c r="J7" i="92"/>
  <c r="K7"/>
  <c r="L7"/>
  <c r="K6" i="93"/>
  <c r="L6"/>
  <c r="J6"/>
  <c r="N7" i="91"/>
  <c r="O7"/>
  <c r="P7"/>
  <c r="K21"/>
  <c r="L14" i="90"/>
  <c r="K14"/>
  <c r="J14"/>
  <c r="J7"/>
  <c r="K7"/>
  <c r="L7"/>
  <c r="J7" i="88"/>
  <c r="J9"/>
  <c r="K9"/>
  <c r="L9"/>
  <c r="K7"/>
  <c r="L7"/>
  <c r="J6" i="89"/>
  <c r="L6"/>
  <c r="K6"/>
  <c r="O22" i="87"/>
  <c r="P22"/>
  <c r="N22"/>
  <c r="N7"/>
  <c r="O7"/>
  <c r="P7"/>
  <c r="L13" i="86"/>
  <c r="K13"/>
  <c r="J13"/>
  <c r="J7"/>
  <c r="L7"/>
  <c r="K7"/>
  <c r="K7" i="84"/>
  <c r="J14"/>
  <c r="K14"/>
  <c r="L14"/>
  <c r="L7"/>
  <c r="J7"/>
  <c r="J6" i="85"/>
  <c r="L6"/>
  <c r="K6"/>
  <c r="P14" i="83"/>
  <c r="O14"/>
  <c r="N14"/>
  <c r="O7"/>
  <c r="N7"/>
  <c r="P7"/>
  <c r="K7" i="82"/>
  <c r="G10"/>
  <c r="L7"/>
  <c r="J7"/>
  <c r="K7" i="80"/>
  <c r="J7"/>
  <c r="L7"/>
  <c r="K6" i="81"/>
  <c r="J6"/>
  <c r="L6"/>
  <c r="N7" i="79"/>
  <c r="O7"/>
  <c r="P7"/>
  <c r="P18"/>
  <c r="J7" i="78"/>
  <c r="G12"/>
  <c r="L7"/>
  <c r="K7"/>
  <c r="L7" i="76"/>
  <c r="L9"/>
  <c r="J9"/>
  <c r="K9"/>
  <c r="K7"/>
  <c r="J7"/>
  <c r="J6" i="77"/>
  <c r="K6"/>
  <c r="L6"/>
  <c r="N7" i="75"/>
  <c r="O7"/>
  <c r="P26"/>
  <c r="O26"/>
  <c r="N26"/>
  <c r="P7"/>
  <c r="K7" i="74"/>
  <c r="J7"/>
  <c r="G13"/>
  <c r="L7"/>
  <c r="E13"/>
  <c r="J9" i="72"/>
  <c r="K9"/>
  <c r="L9"/>
  <c r="L7"/>
  <c r="K7"/>
  <c r="J7"/>
  <c r="L6" i="73"/>
  <c r="J6"/>
  <c r="K6"/>
  <c r="N7" i="71"/>
  <c r="O7"/>
  <c r="P7"/>
  <c r="K15"/>
  <c r="L12" i="70"/>
  <c r="J12"/>
  <c r="K12"/>
  <c r="J7"/>
  <c r="L7"/>
  <c r="K7"/>
  <c r="L7" i="68"/>
  <c r="J9"/>
  <c r="K9"/>
  <c r="L9"/>
  <c r="J7"/>
  <c r="K7"/>
  <c r="J6" i="69"/>
  <c r="K6"/>
  <c r="L6"/>
  <c r="P16" i="67"/>
  <c r="O16"/>
  <c r="N16"/>
  <c r="N7"/>
  <c r="P7"/>
  <c r="O7"/>
  <c r="L7" i="66"/>
  <c r="K7"/>
  <c r="G11"/>
  <c r="J7"/>
  <c r="J7" i="64"/>
  <c r="J10"/>
  <c r="L10"/>
  <c r="K10"/>
  <c r="K7"/>
  <c r="L7"/>
  <c r="K6" i="65"/>
  <c r="L6"/>
  <c r="J6"/>
  <c r="P15" i="63"/>
  <c r="O15"/>
  <c r="N15"/>
  <c r="N7"/>
  <c r="P7"/>
  <c r="O7"/>
  <c r="J7" i="62"/>
  <c r="G10"/>
  <c r="K7"/>
  <c r="L7"/>
  <c r="J7" i="60"/>
  <c r="K9"/>
  <c r="J9"/>
  <c r="L9"/>
  <c r="K7"/>
  <c r="L7"/>
  <c r="L6" i="61"/>
  <c r="K6"/>
  <c r="J6"/>
  <c r="P19" i="59"/>
  <c r="O19"/>
  <c r="N19"/>
  <c r="N7"/>
  <c r="O7"/>
  <c r="P7"/>
  <c r="J7" i="58"/>
  <c r="G11"/>
  <c r="K7"/>
  <c r="L7"/>
  <c r="J9" i="56"/>
  <c r="K9"/>
  <c r="L9"/>
  <c r="J7"/>
  <c r="L7"/>
  <c r="K7"/>
  <c r="L6" i="57"/>
  <c r="J6"/>
  <c r="K6"/>
  <c r="N7" i="55"/>
  <c r="P7"/>
  <c r="O7"/>
  <c r="L11" i="54"/>
  <c r="K11"/>
  <c r="J11"/>
  <c r="J7"/>
  <c r="K7"/>
  <c r="L7"/>
  <c r="K7" i="52"/>
  <c r="K10"/>
  <c r="L10"/>
  <c r="J10"/>
  <c r="L7"/>
  <c r="J7"/>
  <c r="L6" i="53"/>
  <c r="K6"/>
  <c r="J6"/>
  <c r="P7" i="51"/>
  <c r="O7"/>
  <c r="N7"/>
  <c r="K14" i="50"/>
  <c r="L14"/>
  <c r="J14"/>
  <c r="L7"/>
  <c r="J7" i="48"/>
  <c r="J7" i="50"/>
  <c r="K7"/>
  <c r="J9" i="48"/>
  <c r="L9"/>
  <c r="K9"/>
  <c r="K7"/>
  <c r="L7"/>
  <c r="L6" i="49"/>
  <c r="K6"/>
  <c r="J6"/>
  <c r="P21" i="47"/>
  <c r="O21"/>
  <c r="N21"/>
  <c r="N7"/>
  <c r="P7"/>
  <c r="O7"/>
  <c r="J7" i="46"/>
  <c r="G17"/>
  <c r="K7"/>
  <c r="L7"/>
  <c r="J13" i="44"/>
  <c r="K13"/>
  <c r="L13"/>
  <c r="L7"/>
  <c r="J7"/>
  <c r="K7"/>
  <c r="K6" i="45"/>
  <c r="L6"/>
  <c r="J6"/>
  <c r="N7" i="43"/>
  <c r="O7"/>
  <c r="P27"/>
  <c r="O27"/>
  <c r="N27"/>
  <c r="P7"/>
  <c r="L13" i="42"/>
  <c r="K13"/>
  <c r="J13"/>
  <c r="K7"/>
  <c r="J7"/>
  <c r="L7"/>
  <c r="J7" i="40"/>
  <c r="K7"/>
  <c r="L7"/>
  <c r="J6" i="41"/>
  <c r="K6"/>
  <c r="L6"/>
  <c r="N7" i="39"/>
  <c r="O7"/>
  <c r="P7"/>
  <c r="K18"/>
  <c r="K7" i="38"/>
  <c r="K11"/>
  <c r="L11"/>
  <c r="J11"/>
  <c r="L7"/>
  <c r="J7"/>
  <c r="J7" i="36"/>
  <c r="K7"/>
  <c r="L7"/>
  <c r="K6" i="37"/>
  <c r="L6"/>
  <c r="J6"/>
  <c r="P31" i="35"/>
  <c r="O31"/>
  <c r="N31"/>
  <c r="N7"/>
  <c r="P7"/>
  <c r="O7"/>
  <c r="L14" i="34"/>
  <c r="K14"/>
  <c r="J14"/>
  <c r="J7"/>
  <c r="K7"/>
  <c r="L7"/>
  <c r="K7" i="32"/>
  <c r="L7"/>
  <c r="J7"/>
  <c r="J6" i="33"/>
  <c r="L6"/>
  <c r="K6"/>
  <c r="N27" i="31"/>
  <c r="O27"/>
  <c r="P27"/>
  <c r="N7"/>
  <c r="P7"/>
  <c r="O7"/>
  <c r="K14" i="30"/>
  <c r="L14"/>
  <c r="J14"/>
  <c r="L7"/>
  <c r="J7"/>
  <c r="K7"/>
  <c r="K9" i="28"/>
  <c r="L9"/>
  <c r="J9"/>
  <c r="L7"/>
  <c r="K7"/>
  <c r="J7"/>
  <c r="K6" i="29"/>
  <c r="J6"/>
  <c r="L6"/>
  <c r="O7" i="27"/>
  <c r="N7"/>
  <c r="K16"/>
  <c r="P7"/>
  <c r="K7" i="26"/>
  <c r="G40"/>
  <c r="L7"/>
  <c r="J7"/>
  <c r="L13" i="24"/>
  <c r="J13"/>
  <c r="K13"/>
  <c r="K7"/>
  <c r="J7"/>
  <c r="L7"/>
  <c r="J6" i="25"/>
  <c r="L6"/>
  <c r="K6"/>
  <c r="P17" i="23"/>
  <c r="N17"/>
  <c r="O17"/>
  <c r="N7"/>
  <c r="P7"/>
  <c r="O7"/>
  <c r="J7" i="22"/>
  <c r="K7"/>
  <c r="G27"/>
  <c r="L7"/>
  <c r="J12" i="20"/>
  <c r="K12"/>
  <c r="L12"/>
  <c r="L7"/>
  <c r="J7"/>
  <c r="K7"/>
  <c r="J6" i="21"/>
  <c r="L6"/>
  <c r="K6"/>
  <c r="P16" i="19"/>
  <c r="O16"/>
  <c r="N16"/>
  <c r="O7"/>
  <c r="P7"/>
  <c r="N7"/>
  <c r="K7" i="18"/>
  <c r="G18"/>
  <c r="L7"/>
  <c r="J7"/>
  <c r="J7" i="16"/>
  <c r="L12"/>
  <c r="L7"/>
  <c r="K7"/>
  <c r="J12"/>
  <c r="K12"/>
  <c r="L6" i="17"/>
  <c r="K6"/>
  <c r="J6"/>
  <c r="O7" i="15"/>
  <c r="P7"/>
  <c r="K16"/>
  <c r="N7"/>
  <c r="J7" i="14"/>
  <c r="G33"/>
  <c r="L7"/>
  <c r="K7"/>
  <c r="J7" i="12"/>
  <c r="L13"/>
  <c r="J13"/>
  <c r="K13"/>
  <c r="L7"/>
  <c r="K7"/>
  <c r="L6" i="13"/>
  <c r="J6"/>
  <c r="K6"/>
  <c r="P16" i="11"/>
  <c r="O16"/>
  <c r="N16"/>
  <c r="O7"/>
  <c r="P7"/>
  <c r="N7"/>
  <c r="L7" i="10"/>
  <c r="G29"/>
  <c r="K7"/>
  <c r="J7"/>
  <c r="J7" i="8"/>
  <c r="K12"/>
  <c r="J12"/>
  <c r="L12"/>
  <c r="L7"/>
  <c r="K7"/>
  <c r="L6" i="9"/>
  <c r="K6"/>
  <c r="J6"/>
  <c r="P17" i="7"/>
  <c r="O17"/>
  <c r="N17"/>
  <c r="N7"/>
  <c r="P7"/>
  <c r="O7"/>
  <c r="K26" i="6"/>
  <c r="J26"/>
  <c r="L26"/>
  <c r="K7"/>
  <c r="L7"/>
  <c r="J7"/>
  <c r="J12" i="4"/>
  <c r="L12"/>
  <c r="L7"/>
  <c r="K12"/>
  <c r="J7"/>
  <c r="K7"/>
  <c r="L6" i="5"/>
  <c r="K6"/>
  <c r="J6"/>
  <c r="J113" i="3"/>
  <c r="J7"/>
  <c r="K113"/>
  <c r="L113"/>
  <c r="K7"/>
  <c r="L7"/>
  <c r="L6" i="2"/>
  <c r="K6"/>
  <c r="J6"/>
  <c r="L13" i="342" l="1"/>
  <c r="J13"/>
  <c r="K13"/>
  <c r="K19" i="334"/>
  <c r="L19"/>
  <c r="J19"/>
  <c r="J11" i="330"/>
  <c r="K11"/>
  <c r="L11"/>
  <c r="K10" i="326"/>
  <c r="J10"/>
  <c r="L10"/>
  <c r="K11" i="322"/>
  <c r="J11"/>
  <c r="L11"/>
  <c r="K19" i="318"/>
  <c r="L19"/>
  <c r="J19"/>
  <c r="L13" i="310"/>
  <c r="K13"/>
  <c r="J13"/>
  <c r="L11" i="302"/>
  <c r="J11"/>
  <c r="J12" i="290"/>
  <c r="K12"/>
  <c r="L12"/>
  <c r="L11" i="282"/>
  <c r="K11"/>
  <c r="J11" i="274"/>
  <c r="K11"/>
  <c r="L11"/>
  <c r="K11" i="262"/>
  <c r="J11"/>
  <c r="L11"/>
  <c r="J11" i="258"/>
  <c r="K11"/>
  <c r="J11" i="254"/>
  <c r="K11"/>
  <c r="L11"/>
  <c r="L11" i="246"/>
  <c r="J11"/>
  <c r="K11"/>
  <c r="J11" i="242"/>
  <c r="K11"/>
  <c r="L11"/>
  <c r="J12" i="222"/>
  <c r="K12"/>
  <c r="L12"/>
  <c r="K18" i="218"/>
  <c r="J18"/>
  <c r="L18"/>
  <c r="K11" i="214"/>
  <c r="L11"/>
  <c r="J11"/>
  <c r="L12" i="210"/>
  <c r="J12"/>
  <c r="K12"/>
  <c r="K10" i="198"/>
  <c r="L10"/>
  <c r="J10"/>
  <c r="L13" i="182"/>
  <c r="J13"/>
  <c r="K13"/>
  <c r="L13" i="174"/>
  <c r="K13"/>
  <c r="J13"/>
  <c r="L13" i="166"/>
  <c r="J13"/>
  <c r="K13"/>
  <c r="L11" i="162"/>
  <c r="K11"/>
  <c r="J11"/>
  <c r="K10" i="154"/>
  <c r="J10"/>
  <c r="L10"/>
  <c r="J12" i="150"/>
  <c r="K12"/>
  <c r="L12"/>
  <c r="K11" i="146"/>
  <c r="L11"/>
  <c r="J11"/>
  <c r="J17" i="142"/>
  <c r="L17"/>
  <c r="K17"/>
  <c r="J9" i="134"/>
  <c r="K9"/>
  <c r="L9"/>
  <c r="K10" i="130"/>
  <c r="L10"/>
  <c r="J10"/>
  <c r="K26" i="126"/>
  <c r="J26"/>
  <c r="L26"/>
  <c r="J12" i="122"/>
  <c r="K12"/>
  <c r="L12"/>
  <c r="K14" i="118"/>
  <c r="L14"/>
  <c r="J14"/>
  <c r="J12" i="114"/>
  <c r="K12"/>
  <c r="L12"/>
  <c r="L20" i="106"/>
  <c r="J20"/>
  <c r="K20"/>
  <c r="L11" i="102"/>
  <c r="K11"/>
  <c r="J11"/>
  <c r="N17" i="95"/>
  <c r="P17"/>
  <c r="O17"/>
  <c r="L11" i="94"/>
  <c r="K11"/>
  <c r="J11"/>
  <c r="P21" i="91"/>
  <c r="O21"/>
  <c r="N21"/>
  <c r="K10" i="82"/>
  <c r="J10"/>
  <c r="L10"/>
  <c r="N18" i="79"/>
  <c r="O18"/>
  <c r="J12" i="78"/>
  <c r="K12"/>
  <c r="L12"/>
  <c r="L13" i="74"/>
  <c r="J13"/>
  <c r="K13"/>
  <c r="P15" i="71"/>
  <c r="O15"/>
  <c r="N15"/>
  <c r="K11" i="66"/>
  <c r="L11"/>
  <c r="J11"/>
  <c r="K10" i="62"/>
  <c r="J10"/>
  <c r="L10"/>
  <c r="K11" i="58"/>
  <c r="L11"/>
  <c r="J11"/>
  <c r="P18" i="55"/>
  <c r="O18"/>
  <c r="N18"/>
  <c r="O20" i="51"/>
  <c r="P20"/>
  <c r="N20"/>
  <c r="J17" i="46"/>
  <c r="L17"/>
  <c r="K17"/>
  <c r="O18" i="39"/>
  <c r="N18"/>
  <c r="P18"/>
  <c r="N16" i="27"/>
  <c r="O16"/>
  <c r="P16"/>
  <c r="L40" i="26"/>
  <c r="K40"/>
  <c r="J40"/>
  <c r="K27" i="22"/>
  <c r="L27"/>
  <c r="J27"/>
  <c r="K18" i="18"/>
  <c r="J18"/>
  <c r="L18"/>
  <c r="P16" i="15"/>
  <c r="O16"/>
  <c r="N16"/>
  <c r="J33" i="14"/>
  <c r="L33"/>
  <c r="K33"/>
  <c r="L29" i="10"/>
  <c r="J29"/>
  <c r="K29"/>
  <c r="L9" i="248"/>
  <c r="J9"/>
  <c r="G9"/>
  <c r="K9"/>
  <c r="L9" i="340"/>
  <c r="K9"/>
  <c r="J9"/>
  <c r="G9"/>
  <c r="K9" i="268"/>
  <c r="L9"/>
  <c r="J9"/>
  <c r="G9"/>
  <c r="L9" i="232"/>
  <c r="K9"/>
  <c r="J9"/>
  <c r="G9"/>
  <c r="L9" i="80"/>
  <c r="J9"/>
  <c r="G9"/>
  <c r="K9"/>
  <c r="J9" i="280"/>
  <c r="L9"/>
  <c r="K9"/>
  <c r="G9"/>
  <c r="L9" i="32"/>
  <c r="K9"/>
  <c r="G9"/>
  <c r="J9"/>
  <c r="K9" i="240"/>
  <c r="J9"/>
  <c r="L9"/>
  <c r="G9"/>
  <c r="K10" i="284"/>
  <c r="L10"/>
  <c r="J10"/>
  <c r="G10"/>
  <c r="L9" i="328"/>
  <c r="J9"/>
  <c r="K9"/>
  <c r="G9"/>
  <c r="L9" i="264"/>
  <c r="J9"/>
  <c r="G9"/>
  <c r="K9"/>
  <c r="L9" i="272"/>
  <c r="J9"/>
  <c r="G9"/>
  <c r="K9"/>
  <c r="J9" i="292"/>
  <c r="L9"/>
  <c r="G9"/>
  <c r="K9"/>
  <c r="L9" i="40"/>
  <c r="K9"/>
  <c r="J9"/>
  <c r="G9"/>
  <c r="L13" i="304"/>
  <c r="K13"/>
  <c r="J13"/>
  <c r="G13"/>
  <c r="J10" i="36"/>
  <c r="K10"/>
  <c r="G10"/>
  <c r="L10"/>
  <c r="J9" i="324"/>
  <c r="K9"/>
  <c r="L9"/>
  <c r="G9"/>
  <c r="J9" i="244"/>
  <c r="K9"/>
  <c r="G9"/>
  <c r="L9"/>
  <c r="L9" i="288"/>
  <c r="J9"/>
  <c r="K9"/>
  <c r="G9"/>
  <c r="L9" i="140"/>
  <c r="J9"/>
  <c r="K9"/>
  <c r="G9"/>
  <c r="L9" i="236"/>
  <c r="J9"/>
  <c r="G9"/>
  <c r="K9"/>
  <c r="L9" i="120"/>
  <c r="K9"/>
  <c r="J9"/>
  <c r="G9"/>
  <c r="J9" i="108"/>
  <c r="K9"/>
  <c r="G9"/>
  <c r="L9"/>
  <c r="J9" i="196"/>
  <c r="L9"/>
  <c r="G9"/>
  <c r="K9"/>
  <c r="K9" i="252"/>
  <c r="L9"/>
  <c r="G9"/>
  <c r="J9"/>
  <c r="J9" i="92"/>
  <c r="L9"/>
  <c r="K9"/>
  <c r="G9"/>
  <c r="L11" i="192"/>
  <c r="J11"/>
  <c r="G11"/>
  <c r="K11"/>
  <c r="L9" i="336"/>
  <c r="J9"/>
  <c r="K9"/>
  <c r="G9"/>
  <c r="K9" i="296"/>
  <c r="L9"/>
  <c r="J9"/>
  <c r="G9"/>
  <c r="J9" i="200"/>
  <c r="K9"/>
  <c r="L9"/>
  <c r="G9"/>
  <c r="L9" i="204"/>
  <c r="J9"/>
  <c r="G9"/>
  <c r="K9"/>
  <c r="H13" i="304"/>
  <c r="E9" i="32"/>
  <c r="E9" i="292"/>
  <c r="I9" i="252"/>
  <c r="E9" i="232"/>
  <c r="D9" i="252"/>
  <c r="F9" i="248"/>
  <c r="F9" i="272"/>
  <c r="D13" i="304"/>
  <c r="E9" i="240"/>
  <c r="D9" i="336"/>
  <c r="H9" i="324"/>
  <c r="I9" i="296"/>
  <c r="I9" i="32"/>
  <c r="D9" i="80"/>
  <c r="I9" i="280"/>
  <c r="H9" i="240"/>
  <c r="E9" i="200"/>
  <c r="D9" i="108"/>
  <c r="H9"/>
  <c r="D10" i="284"/>
  <c r="D9" i="92"/>
  <c r="E9" i="140"/>
  <c r="H9" i="92"/>
  <c r="F13" i="304"/>
  <c r="H10" i="284"/>
  <c r="D9" i="288"/>
  <c r="I10" i="36"/>
  <c r="I9" i="288"/>
  <c r="H9" i="340"/>
  <c r="H9" i="32"/>
  <c r="I9" i="204"/>
  <c r="H9" i="232"/>
  <c r="F9" i="80"/>
  <c r="F9" i="252"/>
  <c r="E9" i="264"/>
  <c r="I9" i="232"/>
  <c r="E9" i="340"/>
  <c r="H9" i="120"/>
  <c r="E9" i="296"/>
  <c r="F9" i="340"/>
  <c r="E9" i="204"/>
  <c r="I10" i="284"/>
  <c r="H9" i="264"/>
  <c r="E9" i="80"/>
  <c r="H10" i="36"/>
  <c r="D9" i="196"/>
  <c r="E9" i="120"/>
  <c r="D9" i="32"/>
  <c r="I9" i="328"/>
  <c r="I9" i="236"/>
  <c r="F9" i="32"/>
  <c r="F11" i="192"/>
  <c r="H9" i="252"/>
  <c r="D9" i="292"/>
  <c r="F9"/>
  <c r="H9"/>
  <c r="H9" i="296"/>
  <c r="E9" i="272"/>
  <c r="E9" i="108"/>
  <c r="F9" i="200"/>
  <c r="D9" i="232"/>
  <c r="F10" i="36"/>
  <c r="D9" i="120"/>
  <c r="F9" i="236"/>
  <c r="I9" i="340"/>
  <c r="D9" i="324"/>
  <c r="H9" i="336"/>
  <c r="I9" i="200"/>
  <c r="F9" i="288"/>
  <c r="H9" i="80"/>
  <c r="I9" i="244"/>
  <c r="D10" i="36"/>
  <c r="I9" i="80"/>
  <c r="I9" i="40"/>
  <c r="E9" i="248"/>
  <c r="F9" i="108"/>
  <c r="I9" i="324"/>
  <c r="H9" i="236"/>
  <c r="D9" i="272"/>
  <c r="D9" i="40"/>
  <c r="H9" i="272"/>
  <c r="F10" i="284"/>
  <c r="E9" i="244"/>
  <c r="D9" i="340"/>
  <c r="I9" i="248"/>
  <c r="D9" i="236"/>
  <c r="E9" i="252"/>
  <c r="F9" i="232"/>
  <c r="I9" i="240"/>
  <c r="E9" i="280"/>
  <c r="F9" i="244"/>
  <c r="I9" i="120"/>
  <c r="E10" i="36"/>
  <c r="F9" i="336"/>
  <c r="E9" i="268"/>
  <c r="I9" i="272"/>
  <c r="H9" i="288"/>
  <c r="H9" i="40"/>
  <c r="F9" i="268"/>
  <c r="I9" i="140"/>
  <c r="H11" i="192"/>
  <c r="H9" i="200"/>
  <c r="D9" i="248"/>
  <c r="D9" i="244"/>
  <c r="H9" i="268"/>
  <c r="H9" i="244"/>
  <c r="F9" i="264"/>
  <c r="D11" i="192"/>
  <c r="I9" i="336"/>
  <c r="E9" i="40"/>
  <c r="F9" i="92"/>
  <c r="E10" i="284"/>
  <c r="D9" i="280"/>
  <c r="I9" i="264"/>
  <c r="F9" i="328"/>
  <c r="E9" i="236"/>
  <c r="H9" i="328"/>
  <c r="H9" i="204"/>
  <c r="E9" i="92"/>
  <c r="H9" i="280"/>
  <c r="F9" i="140"/>
  <c r="E9" i="328"/>
  <c r="I9" i="268"/>
  <c r="F9" i="40"/>
  <c r="F9" i="296"/>
  <c r="F9" i="196"/>
  <c r="I9" i="92"/>
  <c r="D9" i="296"/>
  <c r="D9" i="268"/>
  <c r="I9" i="108"/>
  <c r="I9" i="196"/>
  <c r="D9" i="204"/>
  <c r="H9" i="248"/>
  <c r="D9" i="240"/>
  <c r="D9" i="328"/>
  <c r="E9" i="196"/>
  <c r="D9" i="264"/>
  <c r="E11" i="192"/>
  <c r="F9" i="240"/>
  <c r="E13" i="304"/>
  <c r="D9" i="140"/>
  <c r="F9" i="280"/>
  <c r="I9" i="292"/>
  <c r="F9" i="120"/>
  <c r="F9" i="324"/>
  <c r="E9" i="336"/>
  <c r="I13" i="304"/>
  <c r="H9" i="196"/>
  <c r="E9" i="324"/>
  <c r="F9" i="204"/>
  <c r="D9" i="200"/>
  <c r="I11" i="192"/>
  <c r="E9" i="288"/>
  <c r="H9" i="140"/>
</calcChain>
</file>

<file path=xl/sharedStrings.xml><?xml version="1.0" encoding="utf-8"?>
<sst xmlns="http://schemas.openxmlformats.org/spreadsheetml/2006/main" count="15082" uniqueCount="2270">
  <si>
    <t>Ejecución Financiera de los Programas Presupuestales, Agosto 2015</t>
  </si>
  <si>
    <t>CLASIFICACIÓN PRESUPUESTAL</t>
  </si>
  <si>
    <t>EJECUCIÓN FINANCIERA</t>
  </si>
  <si>
    <t>PIA
(Mill. de S/.)</t>
  </si>
  <si>
    <t>PIM
(Mill. de S/.)</t>
  </si>
  <si>
    <t>DEVENGADO ENE - AGO
(Mill. de S/.)</t>
  </si>
  <si>
    <t>DEVENGADO
(Mill. de S/.)</t>
  </si>
  <si>
    <t>ENE - JUN</t>
  </si>
  <si>
    <t>JUL</t>
  </si>
  <si>
    <t>AGO</t>
  </si>
  <si>
    <t>AVANCE ACUMULADO A
(%)</t>
  </si>
  <si>
    <t>JUN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</si>
  <si>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</si>
  <si>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</si>
  <si>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</si>
  <si>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</si>
  <si>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</si>
  <si>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</si>
  <si>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</si>
  <si>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</si>
  <si>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</si>
  <si>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</si>
  <si>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</si>
  <si>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</si>
  <si>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</si>
  <si>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</si>
  <si>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</si>
  <si>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</si>
  <si>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</si>
  <si>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</si>
  <si>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</si>
  <si>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</si>
  <si>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</si>
  <si>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</si>
  <si>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</si>
  <si>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</si>
  <si>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</si>
  <si>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</si>
  <si>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Reducción del Costo, Tiempo e Inseguridad Vial en el Sistema de Transporte Terrestre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</si>
  <si>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</si>
  <si>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</si>
  <si>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</si>
  <si>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</si>
  <si>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</si>
  <si>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</si>
  <si>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</si>
  <si>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</si>
  <si>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</si>
  <si>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</si>
  <si>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</si>
  <si>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</si>
  <si>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</si>
  <si>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</si>
  <si>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</si>
  <si>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</si>
  <si>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</si>
  <si>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</si>
  <si>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</si>
  <si>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</si>
  <si>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</si>
  <si>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</si>
  <si>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</si>
  <si>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</si>
  <si>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</si>
  <si>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</si>
  <si>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</si>
  <si>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</si>
  <si>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</si>
  <si>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</si>
  <si>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</si>
  <si>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</si>
  <si>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</si>
  <si>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</si>
  <si>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</si>
  <si>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</si>
  <si>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</si>
  <si>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</si>
  <si>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</si>
  <si>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</si>
  <si>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</si>
  <si>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</si>
  <si>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</si>
  <si>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</si>
  <si>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</si>
  <si>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</si>
  <si>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</si>
  <si>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</si>
  <si>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</si>
  <si>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</si>
  <si>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</si>
  <si>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</si>
  <si>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</si>
  <si>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</si>
  <si>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</si>
  <si>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</si>
  <si>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</si>
  <si>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</si>
  <si>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</si>
  <si>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Ejecución Financiera de los Pliegos en Programas Presupuestales según Nivel de Gobierno, Agosto 2015</t>
  </si>
  <si>
    <t>GOBIERNO NACIONAL</t>
  </si>
  <si>
    <t>Presidencia del Consejo de Ministros</t>
  </si>
  <si>
    <t>Instituto Nacional de Estadística e Informática</t>
  </si>
  <si>
    <t>Ministerio de Cultura</t>
  </si>
  <si>
    <t>Poder Judicial</t>
  </si>
  <si>
    <t>Ministerio del Ambiente</t>
  </si>
  <si>
    <t>Instituto Nacional de Defensa Civil</t>
  </si>
  <si>
    <t>Ministerio de Justicia y Derechos Humanos</t>
  </si>
  <si>
    <t>Ministerio del Interior</t>
  </si>
  <si>
    <t>Comisión de Promoción del Perú para la Exportación y el Turismo - PROMPERU</t>
  </si>
  <si>
    <t>Ministerio de Relaciones Exteriores</t>
  </si>
  <si>
    <t>Ministerio de Educación</t>
  </si>
  <si>
    <t>Ministerio de Salud</t>
  </si>
  <si>
    <t>Comisión Nacional para el Desarrollo y Vida Sin Drogas - DEVIDA</t>
  </si>
  <si>
    <t>Ministerio de Trabajo y Promoción del Empleo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</si>
  <si>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</si>
  <si>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</si>
  <si>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</si>
  <si>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</si>
  <si>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</si>
  <si>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</si>
  <si>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</si>
  <si>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</si>
  <si>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</si>
  <si>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</si>
  <si>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</si>
  <si>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</si>
  <si>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</si>
  <si>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</si>
  <si>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</si>
  <si>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</si>
  <si>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Instituto de Investigaciones de la Amazonía Peruana</t>
  </si>
  <si>
    <t>Agencia de Promoción de la Inversión Privada</t>
  </si>
  <si>
    <t>Superintendencia Nacional de Aduanas y de Administración Tributaria</t>
  </si>
  <si>
    <t>Fondo Nacional de Desarrollo Pesquero - FONDEPES</t>
  </si>
  <si>
    <t>Organismo Supervisor de las Contrataciones del Estado</t>
  </si>
  <si>
    <t>Instituto Nacional Penitenciario</t>
  </si>
  <si>
    <t>Superintendencia Nacional de los Registros Públicos</t>
  </si>
  <si>
    <t>Cuerpo General de Bomberos Voluntarios del Perú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</si>
  <si>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</si>
  <si>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</si>
  <si>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</si>
  <si>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Sistema Nacional de Evaluación, Acreditación y Certificación de la Calidad Educativa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</si>
  <si>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</si>
  <si>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</si>
  <si>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</si>
  <si>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</si>
  <si>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</si>
  <si>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</si>
  <si>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</si>
  <si>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</si>
  <si>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</si>
  <si>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</si>
  <si>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</si>
  <si>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</si>
  <si>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Organismo de Formalización de la Propiedad Informal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</si>
  <si>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</si>
  <si>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</si>
  <si>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</si>
  <si>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</si>
  <si>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</si>
  <si>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</si>
  <si>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</si>
  <si>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</si>
  <si>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</si>
  <si>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</si>
  <si>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</si>
  <si>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</si>
  <si>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</si>
  <si>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</si>
  <si>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</si>
  <si>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</si>
  <si>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</si>
  <si>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</si>
  <si>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</si>
  <si>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</si>
  <si>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</si>
  <si>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</si>
  <si>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</si>
  <si>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</si>
  <si>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</si>
  <si>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</si>
  <si>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</si>
  <si>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</si>
  <si>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</si>
  <si>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</si>
  <si>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</si>
  <si>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</si>
  <si>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</si>
  <si>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</si>
  <si>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</si>
  <si>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</si>
  <si>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</si>
  <si>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</si>
  <si>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</si>
  <si>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</si>
  <si>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</si>
  <si>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</si>
  <si>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</si>
  <si>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</si>
  <si>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</si>
  <si>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</si>
  <si>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</si>
  <si>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</si>
  <si>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</si>
  <si>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</si>
  <si>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</si>
  <si>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</si>
  <si>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</si>
  <si>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</si>
  <si>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</si>
  <si>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</si>
  <si>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</si>
  <si>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</si>
  <si>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</si>
  <si>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</si>
  <si>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</si>
  <si>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</si>
  <si>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</si>
  <si>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</si>
  <si>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</si>
  <si>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</si>
  <si>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</si>
  <si>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</si>
  <si>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</si>
  <si>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</si>
  <si>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</si>
  <si>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</si>
  <si>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</si>
  <si>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</si>
  <si>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</si>
  <si>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</si>
  <si>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</si>
  <si>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</si>
  <si>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Ejecución Financiera del Programa Presupuestal Programa Articulado Nutricional según Pliego, Agosto 2015</t>
  </si>
  <si>
    <t>NIVELES DE GOBIERNO Y PLIEGOS</t>
  </si>
  <si>
    <t>PRODUCTO ASOCIADO</t>
  </si>
  <si>
    <t>UNIDAD DE MEDIDA</t>
  </si>
  <si>
    <t>EJECUCIÓN FÍSICA</t>
  </si>
  <si>
    <t>CANTIDAD PROGRAMADA 2do SEMESTRE</t>
  </si>
  <si>
    <t>CANTIDAD EJECUTADA 2do SEMESTRE</t>
  </si>
  <si>
    <t>AVANCE 2do SEMESTRE
(%)</t>
  </si>
  <si>
    <t>Ejecución Financiera del Programa Presupuestal Programa Articulado Nutricional según Departamento, Agosto 2015</t>
  </si>
  <si>
    <t>DEPARTAMENTOS</t>
  </si>
  <si>
    <t>Ejecución Financiera del Programa Presupuestal Programa Articulado Nutricional según Principales Productos, Agosto 2015</t>
  </si>
  <si>
    <t>PRINCIPALES PRODUCTOS Y PROYECTOS</t>
  </si>
  <si>
    <t>Ejecución Financiera del Programa Presupuestal Programa Articulado Nutricional según Principales Actividades, Agosto 2015</t>
  </si>
  <si>
    <t>PRINCIPALES ACTIVIDADES Y PROYECTOS</t>
  </si>
  <si>
    <t>ACTIVIDADES Y PROYECTOS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</si>
  <si>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</si>
  <si>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</si>
  <si>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</si>
  <si>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</si>
  <si>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</si>
  <si>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</si>
  <si>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</si>
  <si>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</si>
  <si>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</si>
  <si>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</si>
  <si>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</si>
  <si>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</si>
  <si>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</si>
  <si>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</si>
  <si>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</si>
  <si>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</si>
  <si>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</si>
  <si>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</si>
  <si>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</si>
  <si>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</si>
  <si>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</si>
  <si>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</si>
  <si>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</si>
  <si>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</si>
  <si>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</si>
  <si>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</si>
  <si>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</si>
  <si>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</si>
  <si>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</si>
  <si>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</si>
  <si>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</si>
  <si>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</si>
  <si>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</si>
  <si>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</si>
  <si>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</si>
  <si>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</si>
  <si>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</si>
  <si>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</si>
  <si>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</si>
  <si>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</si>
  <si>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</si>
  <si>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</si>
  <si>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</si>
  <si>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</si>
  <si>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</si>
  <si>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PROYECTOS</t>
  </si>
  <si>
    <t>ACTIVIDADES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</si>
  <si>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</si>
  <si>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</si>
  <si>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</si>
  <si>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</si>
  <si>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</si>
  <si>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</si>
  <si>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</si>
  <si>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</si>
  <si>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Otras Actividades *</t>
  </si>
  <si>
    <t>Productos Diversos</t>
  </si>
  <si>
    <t>Niño protegido</t>
  </si>
  <si>
    <t>Niño controlado</t>
  </si>
  <si>
    <t>Niño suplementado</t>
  </si>
  <si>
    <t>Caso tratado</t>
  </si>
  <si>
    <t>Informe</t>
  </si>
  <si>
    <t>Norma</t>
  </si>
  <si>
    <t>.</t>
  </si>
  <si>
    <t>Monto Ejecutado</t>
  </si>
  <si>
    <t>Ejecución Financiera</t>
  </si>
  <si>
    <t>Monto Ejecutado y Avance de Ejecución Financiera del Programa Presupuestal Programa Articulado Nutricional según Departamento, Agosto 2015</t>
  </si>
  <si>
    <t>¡ALERTA! BAJA EJECUCIÓN FINANCIERA</t>
  </si>
  <si>
    <t>Alerta de Niveles Bajos en la Ejecución Financiera (menor a 50%) para Principales Productos del Programa Presupuestal Programa Articulado Nutricional, Agosto 2015</t>
  </si>
  <si>
    <t>PRODUCTOS CON BAJA
EJECUCIÓN FINANCIERA</t>
  </si>
  <si>
    <t>AVANCE ACUMULADO</t>
  </si>
  <si>
    <t>Ejecución Financiera del Programa Presupuestal Salud Materno Neonatal según Pliego, Agosto 2015</t>
  </si>
  <si>
    <t>Ejecución Financiera del Programa Presupuestal Salud Materno Neonatal según Departamento, Agosto 2015</t>
  </si>
  <si>
    <t>Ejecución Financiera del Programa Presupuestal Salud Materno Neonatal según Principales Productos, Agosto 2015</t>
  </si>
  <si>
    <t>Ejecución Financiera del Programa Presupuestal Salud Materno Neonatal según Principales Actividades, Agosto 2015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</si>
  <si>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</si>
  <si>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</si>
  <si>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</si>
  <si>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</si>
  <si>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</si>
  <si>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</si>
  <si>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</si>
  <si>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</si>
  <si>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</si>
  <si>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</si>
  <si>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</si>
  <si>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</si>
  <si>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</si>
  <si>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</si>
  <si>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</si>
  <si>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</si>
  <si>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</si>
  <si>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</si>
  <si>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</si>
  <si>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</si>
  <si>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</si>
  <si>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</si>
  <si>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</si>
  <si>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</si>
  <si>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normal</t>
  </si>
  <si>
    <t>Desarrollo de normas y guías técnicas en salud materno neonatal</t>
  </si>
  <si>
    <t>Monitoreo, supervisión, evaluación y control de la salud materno neonatal</t>
  </si>
  <si>
    <t>Gestante controlada</t>
  </si>
  <si>
    <t>Gestante atendida</t>
  </si>
  <si>
    <t>Parto normal</t>
  </si>
  <si>
    <t>Cesárea</t>
  </si>
  <si>
    <t>Recién nacido atendido</t>
  </si>
  <si>
    <t>Monto Ejecutado y Avance de Ejecución Financiera del Programa Presupuestal Salud Materno Neonatal según Departamento, Agosto 2015</t>
  </si>
  <si>
    <t>Alerta de Niveles Bajos en la Ejecución Financiera (menor a 50%) para Principales Productos del Programa Presupuestal Salud Materno Neonatal, Agosto 2015</t>
  </si>
  <si>
    <t>TBC VIH-SIDA</t>
  </si>
  <si>
    <t>Ejecución Financiera del Programa Presupuestal TBC VIH-SIDA según Pliego, Agosto 2015</t>
  </si>
  <si>
    <t>Ejecución Financiera del Programa Presupuestal TBC VIH-SIDA según Departamento, Agosto 2015</t>
  </si>
  <si>
    <t>Ejecución Financiera del Programa Presupuestal TBC VIH-SIDA según Principales Productos, Agosto 2015</t>
  </si>
  <si>
    <t>Ejecución Financiera del Programa Presupuestal TBC VIH-SIDA según Principales Actividades, Agosto 2015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</si>
  <si>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</si>
  <si>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</si>
  <si>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</si>
  <si>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</si>
  <si>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</si>
  <si>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</si>
  <si>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</si>
  <si>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</si>
  <si>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</si>
  <si>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</si>
  <si>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</si>
  <si>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</si>
  <si>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</si>
  <si>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</si>
  <si>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</si>
  <si>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</si>
  <si>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</si>
  <si>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</si>
  <si>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</si>
  <si>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</si>
  <si>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</si>
  <si>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</si>
  <si>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</si>
  <si>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</si>
  <si>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Entregar a adultos y jóvenes varones consejería y tamizaje para ITS y VIH/SIDA</t>
  </si>
  <si>
    <t>Brindar información y Atención preventiva a población de alto riesgo</t>
  </si>
  <si>
    <t>Brindar Atención integral a personas con diagnóstico de VIH que acuden a los servicios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</si>
  <si>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</si>
  <si>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</si>
  <si>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</si>
  <si>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</si>
  <si>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Persona informada</t>
  </si>
  <si>
    <t>Persona tratada</t>
  </si>
  <si>
    <t>Persona atendida</t>
  </si>
  <si>
    <t>Persona diagnosticada</t>
  </si>
  <si>
    <t>Monto Ejecutado y Avance de Ejecución Financiera del Programa Presupuestal TBC VIH-SIDA según Departamento, Agosto 2015</t>
  </si>
  <si>
    <t>Alerta de Niveles Bajos en la Ejecución Financiera (menor a 50%) para Principales Productos del Programa Presupuestal TBC VIH-SIDA, Agosto 2015</t>
  </si>
  <si>
    <t>Ejecución Financiera del Programa Presupuestal Enfermedades Metaxénicas y Zoonosis según Pliego, Agosto 2015</t>
  </si>
  <si>
    <t>Ejecución Financiera del Programa Presupuestal Enfermedades Metaxénicas y Zoonosis según Departamento, Agosto 2015</t>
  </si>
  <si>
    <t>Ejecución Financiera del Programa Presupuestal Enfermedades Metaxénicas y Zoonosis según Principales Productos, Agosto 2015</t>
  </si>
  <si>
    <t>Ejecución Financiera del Programa Presupuestal Enfermedades Metaxénicas y Zoonosis según Principales Actividades, Agosto 2015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</si>
  <si>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</si>
  <si>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</si>
  <si>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</si>
  <si>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</si>
  <si>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</si>
  <si>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</si>
  <si>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</si>
  <si>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</si>
  <si>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</si>
  <si>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Monitoreo, supervisión, Evaluación y control metaxénicas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</si>
  <si>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</si>
  <si>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</si>
  <si>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</si>
  <si>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</si>
  <si>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</si>
  <si>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Desarrollo de normas y guías técnicas en metaxenicas y zoonosis</t>
  </si>
  <si>
    <t>Familia</t>
  </si>
  <si>
    <t>Viviendas</t>
  </si>
  <si>
    <t>Animal vacunado</t>
  </si>
  <si>
    <t>Monto Ejecutado y Avance de Ejecución Financiera del Programa Presupuestal Enfermedades Metaxénicas y Zoonosis según Departamento, Agosto 2015</t>
  </si>
  <si>
    <t>Alerta de Niveles Bajos en la Ejecución Financiera (menor a 50%) para Principales Productos del Programa Presupuestal Enfermedades Metaxénicas y Zoonosis, Agosto 2015</t>
  </si>
  <si>
    <t>Ejecución Financiera del Programa Presupuestal Enfermedades no Transmisibles según Pliego, Agosto 2015</t>
  </si>
  <si>
    <t>Ejecución Financiera del Programa Presupuestal Enfermedades no Transmisibles según Departamento, Agosto 2015</t>
  </si>
  <si>
    <t>Ejecución Financiera del Programa Presupuestal Enfermedades no Transmisibles según Principales Productos, Agosto 2015</t>
  </si>
  <si>
    <t>Ejecución Financiera del Programa Presupuestal Enfermedades no Transmisibles según Principales Actividades, Agosto 2015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</si>
  <si>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</si>
  <si>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</si>
  <si>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</si>
  <si>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</si>
  <si>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</si>
  <si>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</si>
  <si>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</si>
  <si>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</si>
  <si>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</si>
  <si>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</si>
  <si>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</si>
  <si>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</si>
  <si>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</si>
  <si>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</si>
  <si>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</si>
  <si>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</si>
  <si>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con problemas y trastornos de salud mental</t>
  </si>
  <si>
    <t>Tamizaje y tratamiento de pacientes afectados por metales pesados</t>
  </si>
  <si>
    <t>Información y sensibilización de la población en para el cuidado de la salud de las enfermedades no transmisibles (mental, bucal, ocular, metales pesados, hipertensión arterial y diabetes mellitus)</t>
  </si>
  <si>
    <t>Atención estomatológica preventiva básica en niños, gestantes y adultos mayores</t>
  </si>
  <si>
    <t>Atención estomatológica recuperativa básica en niños, gestantes y adultos mayores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</si>
  <si>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</si>
  <si>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</si>
  <si>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</si>
  <si>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Monitoreo, supervisión, evaluación y control de enfermedades no transmisibles</t>
  </si>
  <si>
    <t>Desarrollo de normas y guías técnicas en enfermedades no transmisibles</t>
  </si>
  <si>
    <t>Persona tamizada</t>
  </si>
  <si>
    <t>Monto Ejecutado y Avance de Ejecución Financiera del Programa Presupuestal Enfermedades no Transmisibles según Departamento, Agosto 2015</t>
  </si>
  <si>
    <t>Alerta de Niveles Bajos en la Ejecución Financiera (menor a 50%) para Principales Productos del Programa Presupuestal Enfermedades no Transmisibles, Agosto 2015</t>
  </si>
  <si>
    <t>Ejecución Financiera del Programa Presupuestal Prevención y Control del Cáncer según Pliego, Agosto 2015</t>
  </si>
  <si>
    <t>Ejecución Financiera del Programa Presupuestal Prevención y Control del Cáncer según Departamento, Agosto 2015</t>
  </si>
  <si>
    <t>Ejecución Financiera del Programa Presupuestal Prevención y Control del Cáncer según Principales Productos, Agosto 2015</t>
  </si>
  <si>
    <t>Ejecución Financiera del Programa Presupuestal Prevención y Control del Cáncer según Principales Actividades, Agosto 2015</t>
  </si>
  <si>
    <t>Embajadas en el Exterior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</si>
  <si>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</si>
  <si>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</si>
  <si>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</si>
  <si>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</si>
  <si>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</si>
  <si>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</si>
  <si>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</si>
  <si>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</si>
  <si>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</si>
  <si>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</si>
  <si>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</si>
  <si>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</si>
  <si>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</si>
  <si>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</si>
  <si>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</si>
  <si>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</si>
  <si>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</si>
  <si>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</si>
  <si>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</si>
  <si>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</si>
  <si>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</si>
  <si>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</si>
  <si>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</si>
  <si>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</si>
  <si>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</si>
  <si>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</si>
  <si>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</si>
  <si>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</si>
  <si>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</si>
  <si>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</si>
  <si>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</si>
  <si>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</si>
  <si>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</si>
  <si>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</si>
  <si>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</si>
  <si>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Monitoreo, supervisión, evaluación y control de prevención y control del cáncer</t>
  </si>
  <si>
    <t>Desarrollo de normas y guías técnicas en prevención y control del cáncer</t>
  </si>
  <si>
    <t>Proteger a la niña con aplicación de vacuna vph</t>
  </si>
  <si>
    <t>Persona</t>
  </si>
  <si>
    <t>Monto Ejecutado y Avance de Ejecución Financiera del Programa Presupuestal Prevención y Control del Cáncer según Departamento, Agosto 2015</t>
  </si>
  <si>
    <t>Alerta de Niveles Bajos en la Ejecución Financiera (menor a 50%) para Principales Productos del Programa Presupuestal Prevención y Control del Cáncer, Agosto 2015</t>
  </si>
  <si>
    <t>Ejecución Financiera del Programa Presupuestal Reducción de Delitos y Faltas que Afectan la Seguridad Ciudadana según Pliego, Agosto 2015</t>
  </si>
  <si>
    <t>Ejecución Financiera del Programa Presupuestal Reducción de Delitos y Faltas que Afectan la Seguridad Ciudadana según Departamento, Agosto 2015</t>
  </si>
  <si>
    <t>Ejecución Financiera del Programa Presupuestal Reducción de Delitos y Faltas que Afectan la Seguridad Ciudadana según Principales Productos, Agosto 2015</t>
  </si>
  <si>
    <t>Ejecución Financiera del Programa Presupuestal Reducción de Delitos y Faltas que Afectan la Seguridad Ciudadana según Principales Actividades, Agosto 2015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</si>
  <si>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</si>
  <si>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</si>
  <si>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</si>
  <si>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</si>
  <si>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</si>
  <si>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</si>
  <si>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</si>
  <si>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</si>
  <si>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</si>
  <si>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</si>
  <si>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</si>
  <si>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</si>
  <si>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</si>
  <si>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y reposición de mobiliario y equipos informáticos de las sub unidades especializadas</t>
  </si>
  <si>
    <t>Mantenimiento y acondicionamiento de la infraestructura de las sub unidades especializadas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</si>
  <si>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</si>
  <si>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</si>
  <si>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</si>
  <si>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</si>
  <si>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Mantenimiento preventivo y correctivo de la infraestructura de las comisarías</t>
  </si>
  <si>
    <t>Mantenimiento y reposición de vehículo para patrullaje por sector</t>
  </si>
  <si>
    <t>Operaciones policiales de las comisarías para reducir los delitos y faltas</t>
  </si>
  <si>
    <t>Operaciones policiales de las sub unidades especializadas para reducir los delitos y faltas</t>
  </si>
  <si>
    <t>Mantenimiento y reposición de vehículos para operaciones policiales</t>
  </si>
  <si>
    <t>Acción</t>
  </si>
  <si>
    <t>Sector</t>
  </si>
  <si>
    <t>Documento</t>
  </si>
  <si>
    <t>Equipo</t>
  </si>
  <si>
    <t>Comisaria</t>
  </si>
  <si>
    <t>Sub unidad especializada</t>
  </si>
  <si>
    <t>Comité</t>
  </si>
  <si>
    <t>Vehículos</t>
  </si>
  <si>
    <t>Operación</t>
  </si>
  <si>
    <t>Monto Ejecutado y Avance de Ejecución Financiera del Programa Presupuestal Reducción de Delitos y Faltas que Afectan la Seguridad Ciudadana según Departamento, Agosto 2015</t>
  </si>
  <si>
    <t>Alerta de Niveles Bajos en la Ejecución Financiera (menor a 50%) para Principales Productos del Programa Presupuestal Reducción de Delitos y Faltas que Afectan la Seguridad Ciudadana, Agosto 2015</t>
  </si>
  <si>
    <t>Ejecución Financiera del Programa Presupuestal Reducción del Tráfico Ilícito de Drogas según Pliego, Agosto 2015</t>
  </si>
  <si>
    <t>Ejecución Financiera del Programa Presupuestal Reducción del Tráfico Ilícito de Drogas según Departamento, Agosto 2015</t>
  </si>
  <si>
    <t>Ejecución Financiera del Programa Presupuestal Reducción del Tráfico Ilícito de Drogas según Principales Productos, Agosto 2015</t>
  </si>
  <si>
    <t>Ejecución Financiera del Programa Presupuestal Reducción del Tráfico Ilícito de Drogas según Principales Actividades, Agosto 2015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</si>
  <si>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</si>
  <si>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</si>
  <si>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</si>
  <si>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</si>
  <si>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</si>
  <si>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</si>
  <si>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</si>
  <si>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Diligencias periciales de apoyo a la investigación policial contra el lavado de activos</t>
  </si>
  <si>
    <t>Operaciones de seguridad para la reducción de las áreas de cultivo ilícito de hoja de coca</t>
  </si>
  <si>
    <t>Investigaciones policiales contra el lavado de activos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</si>
  <si>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</si>
  <si>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</si>
  <si>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</si>
  <si>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</si>
  <si>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</si>
  <si>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</si>
  <si>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Reducción de hectáreas de plantaciones ilegales de coca y destrucción de almacigos de coca</t>
  </si>
  <si>
    <t>Soporte aéreo para la reducción de las áreas de cultivo ilícito de hoja de coca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</si>
  <si>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</si>
  <si>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</si>
  <si>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</si>
  <si>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</si>
  <si>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</si>
  <si>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</si>
  <si>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Almacenamiento, control y destrucción por incineración de la droga decomisada</t>
  </si>
  <si>
    <t>Almacenamiento, control, transferencia y/o devolución de insumos químicos y productos fiscalizados</t>
  </si>
  <si>
    <t>Asistencia a la población por el programa de responsabilidad social</t>
  </si>
  <si>
    <t>Investigación</t>
  </si>
  <si>
    <t>Peritaje</t>
  </si>
  <si>
    <t>Hora de vuelo</t>
  </si>
  <si>
    <t>Kilogramo</t>
  </si>
  <si>
    <t>Hectárea</t>
  </si>
  <si>
    <t>Local</t>
  </si>
  <si>
    <t>Monto Ejecutado y Avance de Ejecución Financiera del Programa Presupuestal Reducción del Tráfico Ilícito de Drogas según Departamento, Agosto 2015</t>
  </si>
  <si>
    <t>Alerta de Niveles Bajos en la Ejecución Financiera (menor a 50%) para Principales Productos del Programa Presupuestal Reducción del Tráfico Ilícito de Drogas, Agosto 2015</t>
  </si>
  <si>
    <t>Ejecución Financiera del Programa Presupuestal Lucha Contra el Terrorismo según Pliego, Agosto 2015</t>
  </si>
  <si>
    <t>Ejecución Financiera del Programa Presupuestal Lucha Contra el Terrorismo según Departamento, Agosto 2015</t>
  </si>
  <si>
    <t>Ejecución Financiera del Programa Presupuestal Lucha Contra el Terrorismo según Principales Productos, Agosto 2015</t>
  </si>
  <si>
    <t>Ejecución Financiera del Programa Presupuestal Lucha Contra el Terrorismo según Principales Actividades, Agosto 2015</t>
  </si>
  <si>
    <t>Fuerzas del orden con capacidades operativas adecuadas</t>
  </si>
  <si>
    <t>Operaciones y acciones militares y policiales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</si>
  <si>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</si>
  <si>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</si>
  <si>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</si>
  <si>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</si>
  <si>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</si>
  <si>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</si>
  <si>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</si>
  <si>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</si>
  <si>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</si>
  <si>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Avance de Ejecución Financiera del Programa Presupuestal Lucha Contra el Terrorismo según Departamento, Agosto 2015</t>
  </si>
  <si>
    <t>Alerta de Niveles Bajos en la Ejecución Financiera (menor a 50%) para Principales Productos del Programa Presupuestal Lucha Contra el Terrorismo, Agosto 2015</t>
  </si>
  <si>
    <t>Ejecución Financiera del Programa Presupuestal Contrataciones Públicas Eficientes según Pliego, Agosto 2015</t>
  </si>
  <si>
    <t>Ejecución Financiera del Programa Presupuestal Contrataciones Públicas Eficientes según Departamento, Agosto 2015</t>
  </si>
  <si>
    <t>Ejecución Financiera del Programa Presupuestal Contrataciones Públicas Eficientes según Principales Productos, Agosto 2015</t>
  </si>
  <si>
    <t>Ejecución Financiera del Programa Presupuestal Contrataciones Públicas Eficientes según Principales Actividades, Agosto 2015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</si>
  <si>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</si>
  <si>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</si>
  <si>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</si>
  <si>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</si>
  <si>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</si>
  <si>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</si>
  <si>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</si>
  <si>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Monitoreo del sistema de Contratación pública a través de acciones de supervisión a procesos de compra</t>
  </si>
  <si>
    <t>Acompañamiento técnico a las entidades públicas contratantes seleccionadas</t>
  </si>
  <si>
    <t>Atención de denuncias en materia de contratación pública presentadas ante el OSCE</t>
  </si>
  <si>
    <t>Resolución de expedientes administrativos sancionadores y recursos de reconsideración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</si>
  <si>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</si>
  <si>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</si>
  <si>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</si>
  <si>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Capacitación de los operadores públicos en materia de contrataciones</t>
  </si>
  <si>
    <t>Mejoramiento de los módulos del SEACE</t>
  </si>
  <si>
    <t>Mantenimiento del catálogo único de bienes, servicios y obras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</si>
  <si>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</si>
  <si>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</si>
  <si>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</si>
  <si>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</si>
  <si>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</si>
  <si>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</si>
  <si>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Informe técnico</t>
  </si>
  <si>
    <t>Catálogo electrónico</t>
  </si>
  <si>
    <t>Control realizado</t>
  </si>
  <si>
    <t>Institución</t>
  </si>
  <si>
    <t>Denuncia atendida</t>
  </si>
  <si>
    <t>Expediente resuelto</t>
  </si>
  <si>
    <t>Items</t>
  </si>
  <si>
    <t>Procedimientos</t>
  </si>
  <si>
    <t>Expediente tramitado</t>
  </si>
  <si>
    <t>Atención</t>
  </si>
  <si>
    <t>Expediente procesado</t>
  </si>
  <si>
    <t>Monto Ejecutado y Avance de Ejecución Financiera del Programa Presupuestal Contrataciones Públicas Eficientes según Departamento, Agosto 2015</t>
  </si>
  <si>
    <t>Alerta de Niveles Bajos en la Ejecución Financiera (menor a 50%) para Principales Productos del Programa Presupuestal Contrataciones Públicas Eficientes, Agosto 2015</t>
  </si>
  <si>
    <t>Ejecución Financiera del Programa Presupuestal Gestión Sostenible de Recursos Naturales y Diversidad Biológica según Pliego, Agosto 2015</t>
  </si>
  <si>
    <t>Ejecución Financiera del Programa Presupuestal Gestión Sostenible de Recursos Naturales y Diversidad Biológica según Departamento, Agosto 2015</t>
  </si>
  <si>
    <t>Ejecución Financiera del Programa Presupuestal Gestión Sostenible de Recursos Naturales y Diversidad Biológica según Principales Productos, Agosto 2015</t>
  </si>
  <si>
    <t>Ejecución Financiera del Programa Presupuestal Gestión Sostenible de Recursos Naturales y Diversidad Biológica según Principales Actividades, Agosto 2015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</si>
  <si>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</si>
  <si>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</si>
  <si>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</si>
  <si>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</si>
  <si>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</si>
  <si>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</si>
  <si>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</si>
  <si>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</si>
  <si>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Supervisión ambiental directa al administrado</t>
  </si>
  <si>
    <t>Aplicación del procedimiento administrativo sancionador o incentivos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</si>
  <si>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</si>
  <si>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</si>
  <si>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</si>
  <si>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</si>
  <si>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</si>
  <si>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</si>
  <si>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Implementación de procesos de ordenamiento territorial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</si>
  <si>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</si>
  <si>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</si>
  <si>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</si>
  <si>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</si>
  <si>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Instrumentos</t>
  </si>
  <si>
    <t>Monto Ejecutado y Avance de Ejecución Financiera del Programa Presupuestal Gestión Sostenible de Recursos Naturales y Diversidad Biológica según Departamento, Agosto 2015</t>
  </si>
  <si>
    <t>Alerta de Niveles Bajos en la Ejecución Financiera (menor a 50%) para Principales Productos del Programa Presupuestal Gestión Sostenible de Recursos Naturales y Diversidad Biológica, Agosto 2015</t>
  </si>
  <si>
    <t>Ejecución Financiera del Programa Presupuestal Gestión Integral de Residuos Sólidos según Pliego, Agosto 2015</t>
  </si>
  <si>
    <t>Ejecución Financiera del Programa Presupuestal Gestión Integral de Residuos Sólidos según Departamento, Agosto 2015</t>
  </si>
  <si>
    <t>Ejecución Financiera del Programa Presupuestal Gestión Integral de Residuos Sólidos según Principales Productos, Agosto 2015</t>
  </si>
  <si>
    <t>Ejecución Financiera del Programa Presupuestal Gestión Integral de Residuos Sólidos según Principales Actividades, Agosto 2015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</si>
  <si>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</si>
  <si>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</si>
  <si>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</si>
  <si>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</si>
  <si>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</si>
  <si>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</si>
  <si>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</si>
  <si>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</si>
  <si>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</si>
  <si>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</si>
  <si>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</si>
  <si>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</si>
  <si>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</si>
  <si>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</si>
  <si>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</si>
  <si>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</si>
  <si>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Empresa</t>
  </si>
  <si>
    <t>Eventos</t>
  </si>
  <si>
    <t>Municipio</t>
  </si>
  <si>
    <t>Entidad</t>
  </si>
  <si>
    <t>Campaña</t>
  </si>
  <si>
    <t>Monto Ejecutado y Avance de Ejecución Financiera del Programa Presupuestal Gestión Integral de Residuos Sólidos según Departamento, Agosto 2015</t>
  </si>
  <si>
    <t>Alerta de Niveles Bajos en la Ejecución Financiera (menor a 50%) para Principales Productos del Programa Presupuestal Gestión Integral de Residuos Sólidos, Agosto 2015</t>
  </si>
  <si>
    <t>Ejecución Financiera del Programa Presupuestal Mejora de la Sanidad Animal según Pliego, Agosto 2015</t>
  </si>
  <si>
    <t>Ejecución Financiera del Programa Presupuestal Mejora de la Sanidad Animal según Departamento, Agosto 2015</t>
  </si>
  <si>
    <t>Ejecución Financiera del Programa Presupuestal Mejora de la Sanidad Animal según Principales Productos, Agosto 2015</t>
  </si>
  <si>
    <t>Ejecución Financiera del Programa Presupuestal Mejora de la Sanidad Animal según Principales Actividades, Agosto 2015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</si>
  <si>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</si>
  <si>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</si>
  <si>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</si>
  <si>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Control de establecimientos pecuarios</t>
  </si>
  <si>
    <t>Control de importación, tránsito internacional y movimiento interno de mercancías pecuarias</t>
  </si>
  <si>
    <t>Control de mercancías pecuarias para la exportación</t>
  </si>
  <si>
    <t>Diagnóstico de enfermedades exóticas y re-emergentes</t>
  </si>
  <si>
    <t>Diagnóstico de enfermedades presentes</t>
  </si>
  <si>
    <t>Vigilancia activa zoosanitaria de las enfermedades</t>
  </si>
  <si>
    <t>Vigilancia activa zoosanitaria de las enfermedades exóticas</t>
  </si>
  <si>
    <t>Vigilancia pasiva zoosanitaria de las enfermedades presentes</t>
  </si>
  <si>
    <t>Gestiones para la apertura y mantenimiento de mercados</t>
  </si>
  <si>
    <t>Prevención, control y erradicación de enfermedades en los animales</t>
  </si>
  <si>
    <t>Establecimiento</t>
  </si>
  <si>
    <t>Certificado</t>
  </si>
  <si>
    <t>Diagnostico</t>
  </si>
  <si>
    <t>Animal</t>
  </si>
  <si>
    <t>Animal atendido</t>
  </si>
  <si>
    <t>Unidad</t>
  </si>
  <si>
    <t>Monto Ejecutado y Avance de Ejecución Financiera del Programa Presupuestal Mejora de la Sanidad Animal según Departamento, Agosto 2015</t>
  </si>
  <si>
    <t>Alerta de Niveles Bajos en la Ejecución Financiera (menor a 50%) para Principales Productos del Programa Presupuestal Mejora de la Sanidad Animal, Agosto 2015</t>
  </si>
  <si>
    <t>Ejecución Financiera del Programa Presupuestal Mejora y Mantenimiento de la Sanidad Vegetal según Pliego, Agosto 2015</t>
  </si>
  <si>
    <t>Ejecución Financiera del Programa Presupuestal Mejora y Mantenimiento de la Sanidad Vegetal según Departamento, Agosto 2015</t>
  </si>
  <si>
    <t>Ejecución Financiera del Programa Presupuestal Mejora y Mantenimiento de la Sanidad Vegetal según Principales Productos, Agosto 2015</t>
  </si>
  <si>
    <t>Ejecución Financiera del Programa Presupuestal Mejora y Mantenimiento de la Sanidad Vegetal según Principales Actividades, Agosto 2015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</si>
  <si>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</si>
  <si>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</si>
  <si>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</si>
  <si>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Análisis de riesgo de plagas</t>
  </si>
  <si>
    <t>Atención de alertas o emergencias fitosanitarias</t>
  </si>
  <si>
    <t>Certificación fitosanitaria</t>
  </si>
  <si>
    <t>Control y/o erradicación de plagas priorizadas</t>
  </si>
  <si>
    <t>Diagnostico de plagas de productos vegetales</t>
  </si>
  <si>
    <t>Diagnostico de plagas de productos vegetales importados</t>
  </si>
  <si>
    <t>Inspección y control del ingreso de plantas, productos vegetales y otros artículos reglamentados</t>
  </si>
  <si>
    <t>Vigilancia fitosanitaria de plagas presentes</t>
  </si>
  <si>
    <t>Vigilancia fitosanitaria preventiva de plagas no presentes</t>
  </si>
  <si>
    <t>Gestión de acceso de nuevos productos a mercados internacionales</t>
  </si>
  <si>
    <t>Estudios de tratamientos fitosanitarios</t>
  </si>
  <si>
    <t>Estudio</t>
  </si>
  <si>
    <t>Brote</t>
  </si>
  <si>
    <t>Inspección</t>
  </si>
  <si>
    <t>Monto Ejecutado y Avance de Ejecución Financiera del Programa Presupuestal Mejora y Mantenimiento de la Sanidad Vegetal según Departamento, Agosto 2015</t>
  </si>
  <si>
    <t>Alerta de Niveles Bajos en la Ejecución Financiera (menor a 50%) para Principales Productos del Programa Presupuestal Mejora y Mantenimiento de la Sanidad Vegetal, Agosto 2015</t>
  </si>
  <si>
    <t>Ejecución Financiera del Programa Presupuestal Mejora de la Inocuidad Agroalimentaria según Pliego, Agosto 2015</t>
  </si>
  <si>
    <t>Ejecución Financiera del Programa Presupuestal Mejora de la Inocuidad Agroalimentaria según Departamento, Agosto 2015</t>
  </si>
  <si>
    <t>Ejecución Financiera del Programa Presupuestal Mejora de la Inocuidad Agroalimentaria según Principales Productos, Agosto 2015</t>
  </si>
  <si>
    <t>Ejecución Financiera del Programa Presupuestal Mejora de la Inocuidad Agroalimentaria según Principales Actividades, Agosto 2015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</si>
  <si>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</si>
  <si>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</si>
  <si>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Autorización en la cadena agroalimentaria</t>
  </si>
  <si>
    <t>Campaña de sensibilización a consumidores</t>
  </si>
  <si>
    <t>Capacitación agroalimentaria sin considerar consumidores</t>
  </si>
  <si>
    <t>Implementación y Difusión de normas</t>
  </si>
  <si>
    <t>Seguimiento de la inocuidad de alimentos agropecuarios primarios y piensos</t>
  </si>
  <si>
    <t>Vigilancia sanitaria de alimentos agropecuarios primarios y piensos</t>
  </si>
  <si>
    <t>Servicio de analisis de alimentos</t>
  </si>
  <si>
    <t>Registro</t>
  </si>
  <si>
    <t>Persona capacitada</t>
  </si>
  <si>
    <t>Análisis</t>
  </si>
  <si>
    <t>Monto Ejecutado y Avance de Ejecución Financiera del Programa Presupuestal Mejora de la Inocuidad Agroalimentaria según Departamento, Agosto 2015</t>
  </si>
  <si>
    <t>Alerta de Niveles Bajos en la Ejecución Financiera (menor a 50%) para Principales Productos del Programa Presupuestal Mejora de la Inocuidad Agroalimentaria, Agosto 2015</t>
  </si>
  <si>
    <t>Ejecución Financiera del Programa Presupuestal Aprovechamiento de los Recursos Hídricos para Uso Agrario según Pliego, Agosto 2015</t>
  </si>
  <si>
    <t>Ejecución Financiera del Programa Presupuestal Aprovechamiento de los Recursos Hídricos para Uso Agrario según Departamento, Agosto 2015</t>
  </si>
  <si>
    <t>Ejecución Financiera del Programa Presupuestal Aprovechamiento de los Recursos Hídricos para Uso Agrario según Principales Productos, Agosto 2015</t>
  </si>
  <si>
    <t>Ejecución Financiera del Programa Presupuestal Aprovechamiento de los Recursos Hídricos para Uso Agrario según Principales Actividades, Agosto 2015</t>
  </si>
  <si>
    <t>Productores agrarios con competencias para el aprovechamiento del recurso hídrico para uso agrario</t>
  </si>
  <si>
    <t>Productores agrarios informados sobre el aprovechamiento del recurso hídrico para uso agrario</t>
  </si>
  <si>
    <t>Asistencia técnica a productores agrarios en prácticas de riego</t>
  </si>
  <si>
    <t>Promoción de la infraestructura hidráulica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</si>
  <si>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</si>
  <si>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</si>
  <si>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</si>
  <si>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</si>
  <si>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</si>
  <si>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</si>
  <si>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Taller</t>
  </si>
  <si>
    <t>Capacitación</t>
  </si>
  <si>
    <t>Monto Ejecutado y Avance de Ejecución Financiera del Programa Presupuestal Aprovechamiento de los Recursos Hídricos para Uso Agrario según Departamento, Agosto 2015</t>
  </si>
  <si>
    <t>Alerta de Niveles Bajos en la Ejecución Financiera (menor a 50%) para Principales Productos del Programa Presupuestal Aprovechamiento de los Recursos Hídricos para Uso Agrario, Agosto 2015</t>
  </si>
  <si>
    <t>Ejecución Financiera del Programa Presupuestal Acceso y Uso de la Electrificación Rural según Pliego, Agosto 2015</t>
  </si>
  <si>
    <t>Ejecución Financiera del Programa Presupuestal Acceso y Uso de la Electrificación Rural según Departamento, Agosto 2015</t>
  </si>
  <si>
    <t>Ejecución Financiera del Programa Presupuestal Acceso y Uso de la Electrificación Rural según Principales Productos, Agosto 2015</t>
  </si>
  <si>
    <t>Ejecución Financiera del Programa Presupuestal Acceso y Uso de la Electrificación Rural según Principales Actividades, Agosto 2015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</si>
  <si>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</si>
  <si>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</si>
  <si>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</si>
  <si>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Capacitaciones a las unidades productivas familiares en temas de usos productivos</t>
  </si>
  <si>
    <t>Capacitaciones a los pobladores rurales en temas de uso eficiente</t>
  </si>
  <si>
    <t>Asistencia técnica a unidades formuladoras y evaluadoras para implementacion de los proyectos</t>
  </si>
  <si>
    <t>Transferencia para mejoramiento de la electrificación rural - FONER II</t>
  </si>
  <si>
    <t>Identificación y priorización de localidades de intervenciones con proyectos</t>
  </si>
  <si>
    <t>Transferencia a entidades para proyectos de electrificación</t>
  </si>
  <si>
    <t>Hogar capacitado</t>
  </si>
  <si>
    <t>Transferencias financieras</t>
  </si>
  <si>
    <t>Monto Ejecutado y Avance de Ejecución Financiera del Programa Presupuestal Acceso y Uso de la Electrificación Rural según Departamento, Agosto 2015</t>
  </si>
  <si>
    <t>Alerta de Niveles Bajos en la Ejecución Financiera (menor a 50%) para Principales Productos del Programa Presupuestal Acceso y Uso de la Electrificación Rural, Agosto 2015</t>
  </si>
  <si>
    <t>Ejecución Financiera del Programa Presupuestal Acceso y Uso Adecuado de los Servicios Públicos de Telecomunicaciones e Información Asociados según Pliego, Agosto 2015</t>
  </si>
  <si>
    <t>Ejecución Financiera del Programa Presupuestal Acceso y Uso Adecuado de los Servicios Públicos de Telecomunicaciones e Información Asociados según Departamento, Agosto 2015</t>
  </si>
  <si>
    <t>Ejecución Financiera del Programa Presupuestal Acceso y Uso Adecuado de los Servicios Públicos de Telecomunicaciones e Información Asociados según Principales Productos, Agosto 2015</t>
  </si>
  <si>
    <t>Ejecución Financiera del Programa Presupuestal Acceso y Uso Adecuado de los Servicios Públicos de Telecomunicaciones e Información Asociados según Principales Actividades, Agosto 2015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</si>
  <si>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</si>
  <si>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</si>
  <si>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</si>
  <si>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</si>
  <si>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Evaluación de incumplimientos legales y contractuales</t>
  </si>
  <si>
    <t>Fiscalización de pagos de tasas, tributos, entre otros en relación a estados contables de las empresas</t>
  </si>
  <si>
    <t>Gestión de concesiones</t>
  </si>
  <si>
    <t>Gestión de registro de servicios y asignación de frecuencias para explotación de servicios</t>
  </si>
  <si>
    <t>Inspecciones técnicas de supervisión y control para el uso correcto del espectro radioeléctrico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</si>
  <si>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</si>
  <si>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</si>
  <si>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</si>
  <si>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</si>
  <si>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Otorgamiento de permisos de instalación y operación de estaciones</t>
  </si>
  <si>
    <t>Supervisión de los proyectos de las localidades</t>
  </si>
  <si>
    <t>Capacitación en conocimientos básicos de tecnologías de información para garantizar el uso y funcionamiento de los servicios</t>
  </si>
  <si>
    <t>Difusión sobre la utilidad del servicio de internet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</si>
  <si>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</si>
  <si>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</si>
  <si>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Promoción de proyectos de telecomunicaciones</t>
  </si>
  <si>
    <t>Red nacional de conectividad del estado-REDNACE</t>
  </si>
  <si>
    <t>Fiscalización realizada</t>
  </si>
  <si>
    <t>Operador</t>
  </si>
  <si>
    <t>Localidad</t>
  </si>
  <si>
    <t>Autorización</t>
  </si>
  <si>
    <t>Proyecto</t>
  </si>
  <si>
    <t>Solicitud</t>
  </si>
  <si>
    <t>Monto Ejecutado y Avance de Ejecución Financiera del Programa Presupuestal Acceso y Uso Adecuado de los Servicios Públicos de Telecomunicaciones e Información Asociados según Departamento, Agosto 2015</t>
  </si>
  <si>
    <t>Alerta de Niveles Bajos en la Ejecución Financiera (menor a 50%) para Principales Productos del Programa Presupuestal Acceso y Uso Adecuado de los Servicios Públicos de Telecomunicaciones e Información Asociados, Agosto 2015</t>
  </si>
  <si>
    <t>Ejecución Financiera del Programa Presupuestal Prevención y Atención de Incendios, Emergencias Médicas, Rescates y Otros según Pliego, Agosto 2015</t>
  </si>
  <si>
    <t>Ejecución Financiera del Programa Presupuestal Prevención y Atención de Incendios, Emergencias Médicas, Rescates y Otros según Departamento, Agosto 2015</t>
  </si>
  <si>
    <t>Ejecución Financiera del Programa Presupuestal Prevención y Atención de Incendios, Emergencias Médicas, Rescates y Otros según Principales Productos, Agosto 2015</t>
  </si>
  <si>
    <t>Ejecución Financiera del Programa Presupuestal Prevención y Atención de Incendios, Emergencias Médicas, Rescates y Otros según Principales Actividades, Agosto 2015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</si>
  <si>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</si>
  <si>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</si>
  <si>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</si>
  <si>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Fortalecimiento de Capacidades</t>
  </si>
  <si>
    <t>Campañas de prevención</t>
  </si>
  <si>
    <t>Capacitación a bomberos voluntarios</t>
  </si>
  <si>
    <t>Renovación del parque automotor</t>
  </si>
  <si>
    <t>Renovación de equipos, muebles y maquinas</t>
  </si>
  <si>
    <t>Inspección de sistemas contra incendios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</si>
  <si>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</si>
  <si>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</si>
  <si>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</si>
  <si>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Región</t>
  </si>
  <si>
    <t>Monto Ejecutado y Avance de Ejecución Financiera del Programa Presupuestal Prevención y Atención de Incendios, Emergencias Médicas, Rescates y Otros según Departamento, Agosto 2015</t>
  </si>
  <si>
    <t>Alerta de Niveles Bajos en la Ejecución Financiera (menor a 50%) para Principales Productos del Programa Presupuestal Prevención y Atención de Incendios, Emergencias Médicas, Rescates y Otros, Agosto 2015</t>
  </si>
  <si>
    <t>Ejecución Financiera del Programa Presupuestal Programa Nacional de Apoyo Directo a los más Pobres según Pliego, Agosto 2015</t>
  </si>
  <si>
    <t>Ejecución Financiera del Programa Presupuestal Programa Nacional de Apoyo Directo a los más Pobres según Departamento, Agosto 2015</t>
  </si>
  <si>
    <t>Ejecución Financiera del Programa Presupuestal Programa Nacional de Apoyo Directo a los más Pobres según Principales Productos, Agosto 2015</t>
  </si>
  <si>
    <t>Ejecución Financiera del Programa Presupuestal Programa Nacional de Apoyo Directo a los más Pobres según Principales Actividades, Agosto 2015</t>
  </si>
  <si>
    <t>Hogares con gestantes, niños, adolescentes y jóvenes hasta 19 años en situación de pobreza reciben incentivos monetarios por cumplir corresponsabilidades con orientación y acompañamiento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</si>
  <si>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</si>
  <si>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</si>
  <si>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</si>
  <si>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</si>
  <si>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</si>
  <si>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Hogar</t>
  </si>
  <si>
    <t>Estudiantes</t>
  </si>
  <si>
    <t>Monto Ejecutado y Avance de Ejecución Financiera del Programa Presupuestal Programa Nacional de Apoyo Directo a los más Pobres según Departamento, Agosto 2015</t>
  </si>
  <si>
    <t>Alerta de Niveles Bajos en la Ejecución Financiera (menor a 50%) para Principales Productos del Programa Presupuestal Programa Nacional de Apoyo Directo a los más Pobres, Agosto 2015</t>
  </si>
  <si>
    <t>Ejecución Financiera del Programa Presupuestal Prevención y Tratamiento del Consumo De Drogas según Pliego, Agosto 2015</t>
  </si>
  <si>
    <t>Ejecución Financiera del Programa Presupuestal Prevención y Tratamiento del Consumo De Drogas según Departamento, Agosto 2015</t>
  </si>
  <si>
    <t>Ejecución Financiera del Programa Presupuestal Prevención y Tratamiento del Consumo De Drogas según Principales Productos, Agosto 2015</t>
  </si>
  <si>
    <t>Ejecución Financiera del Programa Presupuestal Prevención y Tratamiento del Consumo De Drogas según Principales Actividades, Agosto 2015</t>
  </si>
  <si>
    <t>Población general atendida en adicciones por consumo de drogas</t>
  </si>
  <si>
    <t>Comunidad organizada para prevenir el consumo de drogas y otros problemas psicosociales</t>
  </si>
  <si>
    <t>Población desarrolla competencias para la prevención del consumo de drogas</t>
  </si>
  <si>
    <t>Población atendida en adicciones por consumo de drogas</t>
  </si>
  <si>
    <t>Transferencia de recursos para la ejecución de proyectos de inversión</t>
  </si>
  <si>
    <t>Transferencia de recursos para la ejecución de actividades</t>
  </si>
  <si>
    <t>Servicio de orientación y consejería habla franco</t>
  </si>
  <si>
    <t>Atención terapéutica en modalidad ambulatoria, de día y residencial para consumidores y dependientes a drogas</t>
  </si>
  <si>
    <t>Atención terapéutica en los establecimientos penitenciarios y centros de medio libre</t>
  </si>
  <si>
    <t>Intervención comunitaria para la prevención del consumo de drogas y otros problemas psicosociales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</si>
  <si>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</si>
  <si>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</si>
  <si>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</si>
  <si>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</si>
  <si>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</si>
  <si>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</si>
  <si>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</si>
  <si>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Comunidad</t>
  </si>
  <si>
    <t>Monto Ejecutado y Avance de Ejecución Financiera del Programa Presupuestal Prevención y Tratamiento del Consumo De Drogas según Departamento, Agosto 2015</t>
  </si>
  <si>
    <t>Alerta de Niveles Bajos en la Ejecución Financiera (menor a 50%) para Principales Productos del Programa Presupuestal Prevención y Tratamiento del Consumo De Drogas, Agosto 2015</t>
  </si>
  <si>
    <t>Ejecución Financiera del Programa Presupuestal Conservación de la Diversidad Biológica y Aprovechamiento Sostenible de los Recursos Naturales en Área Natural Protegida según Pliego, Agosto 2015</t>
  </si>
  <si>
    <t>Ejecución Financiera del Programa Presupuestal Conservación de la Diversidad Biológica y Aprovechamiento Sostenible de los Recursos Naturales en Área Natural Protegida según Departamento, Agosto 2015</t>
  </si>
  <si>
    <t>Ejecución Financiera del Programa Presupuestal Conservación de la Diversidad Biológica y Aprovechamiento Sostenible de los Recursos Naturales en Área Natural Protegida según Principales Productos, Agosto 2015</t>
  </si>
  <si>
    <t>Ejecución Financiera del Programa Presupuestal Conservación de la Diversidad Biológica y Aprovechamiento Sostenible de los Recursos Naturales en Área Natural Protegida según Principales Actividades, Agosto 2015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</si>
  <si>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</si>
  <si>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</si>
  <si>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</si>
  <si>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</si>
  <si>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</si>
  <si>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Patrullaje y vigilancia para la protección de áreas naturales</t>
  </si>
  <si>
    <t>Monitoreo y seguimiento de los derechos otorgados</t>
  </si>
  <si>
    <t>Saneamiento físico y legal de áreas naturales protegidas</t>
  </si>
  <si>
    <t>Reforestación y otras estrategias para la restauración de ámbitos degradados en ANP</t>
  </si>
  <si>
    <t>Gestión de la defensa legal del área natural protegida</t>
  </si>
  <si>
    <t>Instrumentos de planificación y desarrollo en áreas naturales protegidas elaborados</t>
  </si>
  <si>
    <t>Operación y mantenimiento de infraestructura</t>
  </si>
  <si>
    <t>Vigilancia participativa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</si>
  <si>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</si>
  <si>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</si>
  <si>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Evaluación de zonas degradadas en proceso de restauración</t>
  </si>
  <si>
    <t>Propuestas de creación y/o categorización de áreas naturales protegidas elaboradas</t>
  </si>
  <si>
    <t>Patrullaje</t>
  </si>
  <si>
    <t>Proceso</t>
  </si>
  <si>
    <t>Plan</t>
  </si>
  <si>
    <t>Monto Ejecutado y Avance de Ejecución Financiera del Programa Presupuestal Conservación de la Diversidad Biológica y Aprovechamiento Sostenible de los Recursos Naturales en Área Natural Protegida según Departamento, Agosto 2015</t>
  </si>
  <si>
    <t>Alerta de Niveles Bajos en la Ejecución Financiera (menor a 50%) para Principales Productos del Programa Presupuestal Conservación de la Diversidad Biológica y Aprovechamiento Sostenible de los Recursos Naturales en Área Natural Protegida, Agosto 2015</t>
  </si>
  <si>
    <t>Ejecución Financiera del Programa Presupuestal Acceso de la Población a la Propiedad Predial Formalizada según Pliego, Agosto 2015</t>
  </si>
  <si>
    <t>Ejecución Financiera del Programa Presupuestal Acceso de la Población a la Propiedad Predial Formalizada según Departamento, Agosto 2015</t>
  </si>
  <si>
    <t>Ejecución Financiera del Programa Presupuestal Acceso de la Población a la Propiedad Predial Formalizada según Principales Productos, Agosto 2015</t>
  </si>
  <si>
    <t>Ejecución Financiera del Programa Presupuestal Acceso de la Población a la Propiedad Predial Formalizada según Principales Actividades, Agosto 2015</t>
  </si>
  <si>
    <t>Predios urbanos formalizados</t>
  </si>
  <si>
    <t>Predio catastral generado con fines de formalización</t>
  </si>
  <si>
    <t>Capacitación y asistencia técnica en formalización a las municipalidades provinciales</t>
  </si>
  <si>
    <t>Difusión de los beneficios de la formalización y titulación de predios</t>
  </si>
  <si>
    <t>Administración y mantenimiento de la información catastral de la propiedad predial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</si>
  <si>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</si>
  <si>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</si>
  <si>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</si>
  <si>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</si>
  <si>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Generación de base de datos catastral predial urbana</t>
  </si>
  <si>
    <t>Caso notificado / Confirmación</t>
  </si>
  <si>
    <t>Gobierno local</t>
  </si>
  <si>
    <t>Unidad catastral</t>
  </si>
  <si>
    <t>Título</t>
  </si>
  <si>
    <t>Ficha catastral</t>
  </si>
  <si>
    <t>Monto Ejecutado y Avance de Ejecución Financiera del Programa Presupuestal Acceso de la Población a la Propiedad Predial Formalizada según Departamento, Agosto 2015</t>
  </si>
  <si>
    <t>Alerta de Niveles Bajos en la Ejecución Financiera (menor a 50%) para Principales Productos del Programa Presupuestal Acceso de la Población a la Propiedad Predial Formalizada, Agosto 2015</t>
  </si>
  <si>
    <t>Ejecución Financiera del Programa Presupuestal Bono Familiar Habitacional según Pliego, Agosto 2015</t>
  </si>
  <si>
    <t>Ejecución Financiera del Programa Presupuestal Bono Familiar Habitacional según Departamento, Agosto 2015</t>
  </si>
  <si>
    <t>Ejecución Financiera del Programa Presupuestal Bono Familiar Habitacional según Principales Productos, Agosto 2015</t>
  </si>
  <si>
    <t>Ejecución Financiera del Programa Presupuestal Bono Familiar Habitacional según Principales Actividades, Agosto 2015</t>
  </si>
  <si>
    <t>Familias de bajos recursos aptas, para acceder a vivienda de interés social en condiciones adecuadas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</si>
  <si>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</si>
  <si>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</si>
  <si>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</si>
  <si>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</si>
  <si>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</si>
  <si>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</si>
  <si>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Avance de Ejecución Financiera del Programa Presupuestal Bono Familiar Habitacional según Departamento, Agosto 2015</t>
  </si>
  <si>
    <t>Alerta de Niveles Bajos en la Ejecución Financiera (menor a 50%) para Principales Productos del Programa Presupuestal Bono Familiar Habitacional, Agosto 2015</t>
  </si>
  <si>
    <t>Ejecución Financiera del Programa Presupuestal Generación del Suelo Urbano según Pliego, Agosto 2015</t>
  </si>
  <si>
    <t>Ejecución Financiera del Programa Presupuestal Generación del Suelo Urbano según Departamento, Agosto 2015</t>
  </si>
  <si>
    <t>Ejecución Financiera del Programa Presupuestal Generación del Suelo Urbano según Principales Productos, Agosto 2015</t>
  </si>
  <si>
    <t>Ejecución Financiera del Programa Presupuestal Generación del Suelo Urbano según Principales Actividades, Agosto 2015</t>
  </si>
  <si>
    <t>Suelo habilitado para vivienda social y sus servicios complementarios</t>
  </si>
  <si>
    <t>Suelo recuperado para vivienda social y sus servicios complementarios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</si>
  <si>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</si>
  <si>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</si>
  <si>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</si>
  <si>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</si>
  <si>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</si>
  <si>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</si>
  <si>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</si>
  <si>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Promoción</t>
  </si>
  <si>
    <t>Monto Ejecutado y Avance de Ejecución Financiera del Programa Presupuestal Generación del Suelo Urbano según Departamento, Agosto 2015</t>
  </si>
  <si>
    <t>Alerta de Niveles Bajos en la Ejecución Financiera (menor a 50%) para Principales Productos del Programa Presupuestal Generación del Suelo Urbano, Agosto 2015</t>
  </si>
  <si>
    <t>Ejecución Financiera del Programa Presupuestal Reducción del Costo, Tiempo e Inseguridad Vial en el Sistema de Transporte Terrestre según Pliego, Agosto 2015</t>
  </si>
  <si>
    <t>Ejecución Financiera del Programa Presupuestal Reducción del Costo, Tiempo e Inseguridad Vial en el Sistema de Transporte Terrestre según Departamento, Agosto 2015</t>
  </si>
  <si>
    <t>Ejecución Financiera del Programa Presupuestal Reducción del Costo, Tiempo e Inseguridad Vial en el Sistema de Transporte Terrestre según Principales Productos, Agosto 2015</t>
  </si>
  <si>
    <t>Ejecución Financiera del Programa Presupuestal Reducción del Costo, Tiempo e Inseguridad Vial en el Sistema de Transporte Terrestre según Principales Actividades, Agosto 2015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</si>
  <si>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</si>
  <si>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</si>
  <si>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</si>
  <si>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</si>
  <si>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</si>
  <si>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</si>
  <si>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</si>
  <si>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</si>
  <si>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</si>
  <si>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</si>
  <si>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Plataforma logística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</si>
  <si>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</si>
  <si>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</si>
  <si>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</si>
  <si>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</si>
  <si>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</si>
  <si>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</si>
  <si>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</si>
  <si>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Inventario vial de carácter básico</t>
  </si>
  <si>
    <t>Control del cumplimiento de normas de gestión y desarrollo de infraestructura vial</t>
  </si>
  <si>
    <t>Estudios básicos de ingeniería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</si>
  <si>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</si>
  <si>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</si>
  <si>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</si>
  <si>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</si>
  <si>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</si>
  <si>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</si>
  <si>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Elaboración y/o actualización de normas legales administrativas y técnicas de infraestructura vial</t>
  </si>
  <si>
    <t>Mantenimiento periódico de la red vial departamental no pavimentada</t>
  </si>
  <si>
    <t>Mantenimiento periódico de caminos vecinales pavimentados</t>
  </si>
  <si>
    <t>Funcionamiento de unidades de peajes</t>
  </si>
  <si>
    <t>Mantenimiento de puentes</t>
  </si>
  <si>
    <t>Elaboración y/o actualización de normas legales administrativas y técnicas de transporte y tránsito terrestre</t>
  </si>
  <si>
    <t>Transferencias financieras para el mantenimiento de caminos vecinales</t>
  </si>
  <si>
    <t>Transferencias financieras para proyectos de inversión pública de infraestructura vial en caminos vecinales</t>
  </si>
  <si>
    <t>Maquinaria y equipo para infraestructura vial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</si>
  <si>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</si>
  <si>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</si>
  <si>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</si>
  <si>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</si>
  <si>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</si>
  <si>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</si>
  <si>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</si>
  <si>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Emisión de licencias de conducir de clase A</t>
  </si>
  <si>
    <t>Emisión de licencias de conducir de vehículos menores</t>
  </si>
  <si>
    <t>Fiscalización del tránsito a vehículos de transporte terrestre</t>
  </si>
  <si>
    <t>fortalecimiento institucional para la gestión vial descentralizada</t>
  </si>
  <si>
    <t>Kilometro</t>
  </si>
  <si>
    <t>Intervención</t>
  </si>
  <si>
    <t>Vehículo controlado</t>
  </si>
  <si>
    <t>Puente</t>
  </si>
  <si>
    <t>Maquinaria</t>
  </si>
  <si>
    <t>Resolución notificada</t>
  </si>
  <si>
    <t>Licencia otorgada</t>
  </si>
  <si>
    <t>Monto Ejecutado y Avance de Ejecución Financiera del Programa Presupuestal Reducción del Costo, Tiempo e Inseguridad Vial en el Sistema de Transporte Terrestre según Departamento, Agosto 2015</t>
  </si>
  <si>
    <t>Alerta de Niveles Bajos en la Ejecución Financiera (menor a 50%) para Principales Productos del Programa Presupuestal Reducción del Costo, Tiempo e Inseguridad Vial en el Sistema de Transporte Terrestre, Agosto 2015</t>
  </si>
  <si>
    <t>Ejecución Financiera del Programa Presupuestal Optimización de la Política de Protección y Atención a las Comunidades Peruanas en el Exterior según Pliego, Agosto 2015</t>
  </si>
  <si>
    <t>Ejecución Financiera del Programa Presupuestal Optimización de la Política de Protección y Atención a las Comunidades Peruanas en el Exterior según Departamento, Agosto 2015</t>
  </si>
  <si>
    <t>Ejecución Financiera del Programa Presupuestal Optimización de la Política de Protección y Atención a las Comunidades Peruanas en el Exterior según Principales Productos, Agosto 2015</t>
  </si>
  <si>
    <t>Ejecución Financiera del Programa Presupuestal Optimización de la Política de Protección y Atención a las Comunidades Peruanas en el Exterior según Principales Actividades, Agosto 2015</t>
  </si>
  <si>
    <t>Personas reciben servicios consulares en el exterior</t>
  </si>
  <si>
    <t>Migrantes protegidos y asistidos</t>
  </si>
  <si>
    <t>Negociación de acuerdos migratorios</t>
  </si>
  <si>
    <t>Asistencia legal y humanitaria</t>
  </si>
  <si>
    <t>Atención de trámites consulares y difusión de derechos y deberes de los migrantes</t>
  </si>
  <si>
    <t>Dotación de ambientes y equipos a las oficinas consulares</t>
  </si>
  <si>
    <t>Trámite</t>
  </si>
  <si>
    <t>Oficina</t>
  </si>
  <si>
    <t>Monto Ejecutado y Avance de Ejecución Financiera del Programa Presupuestal Optimización de la Política de Protección y Atención a las Comunidades Peruanas en el Exterior según Departamento, Agosto 2015</t>
  </si>
  <si>
    <t>Alerta de Niveles Bajos en la Ejecución Financiera (menor a 50%) para Principales Productos del Programa Presupuestal Optimización de la Política de Protección y Atención a las Comunidades Peruanas en el Exterior, Agosto 2015</t>
  </si>
  <si>
    <t>Ejecución Financiera del Programa Presupuestal Aprovechamiento de las Oportunidades Comerciales Brindadas por los Principales Socios Comerciales del Perú según Pliego, Agosto 2015</t>
  </si>
  <si>
    <t>Ejecución Financiera del Programa Presupuestal Aprovechamiento de las Oportunidades Comerciales Brindadas por los Principales Socios Comerciales del Perú según Departamento, Agosto 2015</t>
  </si>
  <si>
    <t>Ejecución Financiera del Programa Presupuestal Aprovechamiento de las Oportunidades Comerciales Brindadas por los Principales Socios Comerciales del Perú según Principales Productos, Agosto 2015</t>
  </si>
  <si>
    <t>Ejecución Financiera del Programa Presupuestal Aprovechamiento de las Oportunidades Comerciales Brindadas por los Principales Socios Comerciales del Perú según Principales Actividades, Agosto 2015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</si>
  <si>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</si>
  <si>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</si>
  <si>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</si>
  <si>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</si>
  <si>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</si>
  <si>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</si>
  <si>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</si>
  <si>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</si>
  <si>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Gestión de las oficinas comerciales del Perú en el exterior</t>
  </si>
  <si>
    <t>Operación realizada</t>
  </si>
  <si>
    <t>Empresa asesorada</t>
  </si>
  <si>
    <t>Monto Ejecutado y Avance de Ejecución Financiera del Programa Presupuestal Aprovechamiento de las Oportunidades Comerciales Brindadas por los Principales Socios Comerciales del Perú según Departamento, Agosto 2015</t>
  </si>
  <si>
    <t>Alerta de Niveles Bajos en la Ejecución Financiera (menor a 50%) para Principales Productos del Programa Presupuestal Aprovechamiento de las Oportunidades Comerciales Brindadas por los Principales Socios Comerciales del Perú, Agosto 2015</t>
  </si>
  <si>
    <t>Ejecución Financiera del Programa Presupuestal Formación Universitaria de Pregrado según Pliego, Agosto 2015</t>
  </si>
  <si>
    <t>Ejecución Financiera del Programa Presupuestal Formación Universitaria de Pregrado según Departamento, Agosto 2015</t>
  </si>
  <si>
    <t>Ejecución Financiera del Programa Presupuestal Formación Universitaria de Pregrado según Principales Productos, Agosto 2015</t>
  </si>
  <si>
    <t>Ejecución Financiera del Programa Presupuestal Formación Universitaria de Pregrado según Principales Actividades, Agosto 2015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</si>
  <si>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</si>
  <si>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</si>
  <si>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</si>
  <si>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</si>
  <si>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</si>
  <si>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</si>
  <si>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</si>
  <si>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</si>
  <si>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</si>
  <si>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</si>
  <si>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</si>
  <si>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</si>
  <si>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</si>
  <si>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</si>
  <si>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</si>
  <si>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</si>
  <si>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</si>
  <si>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</si>
  <si>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</si>
  <si>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</si>
  <si>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</si>
  <si>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</si>
  <si>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</si>
  <si>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</si>
  <si>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</si>
  <si>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Docente</t>
  </si>
  <si>
    <t>Currícula</t>
  </si>
  <si>
    <t>Aula</t>
  </si>
  <si>
    <t>Laboratorio</t>
  </si>
  <si>
    <t>Biblioteca</t>
  </si>
  <si>
    <t>Carrera profesional</t>
  </si>
  <si>
    <t>Monto Ejecutado y Avance de Ejecución Financiera del Programa Presupuestal Formación Universitaria de Pregrado según Departamento, Agosto 2015</t>
  </si>
  <si>
    <t>Alerta de Niveles Bajos en la Ejecución Financiera (menor a 50%) para Principales Productos del Programa Presupuestal Formación Universitaria de Pregrado, Agosto 2015</t>
  </si>
  <si>
    <t>Ejecución Financiera del Programa Presupuestal Celeridad en los Procesos Judiciales de Familia según Pliego, Agosto 2015</t>
  </si>
  <si>
    <t>Ejecución Financiera del Programa Presupuestal Celeridad en los Procesos Judiciales de Familia según Departamento, Agosto 2015</t>
  </si>
  <si>
    <t>Ejecución Financiera del Programa Presupuestal Celeridad en los Procesos Judiciales de Familia según Principales Productos, Agosto 2015</t>
  </si>
  <si>
    <t>Ejecución Financiera del Programa Presupuestal Celeridad en los Procesos Judiciales de Familia según Principales Actividades, Agosto 2015</t>
  </si>
  <si>
    <t>Proceso judicial tramitado y calificado</t>
  </si>
  <si>
    <t>Personal Judicial con Competencias Adecuadas</t>
  </si>
  <si>
    <t>Despachos Judiciales Debidamente Implementados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</si>
  <si>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</si>
  <si>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</si>
  <si>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</si>
  <si>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</si>
  <si>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</si>
  <si>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</si>
  <si>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</si>
  <si>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Adecuación de Despachos Judiciales</t>
  </si>
  <si>
    <t>Mesa de partes</t>
  </si>
  <si>
    <t>Despacho judicial</t>
  </si>
  <si>
    <t>Monto Ejecutado y Avance de Ejecución Financiera del Programa Presupuestal Celeridad en los Procesos Judiciales de Familia según Departamento, Agosto 2015</t>
  </si>
  <si>
    <t>Alerta de Niveles Bajos en la Ejecución Financiera (menor a 50%) para Principales Productos del Programa Presupuestal Celeridad en los Procesos Judiciales de Familia, Agosto 2015</t>
  </si>
  <si>
    <t>Ejecución Financiera del Programa Presupuestal Reducción de Vulnerabilidad y Atención de Emergencias por Desastres según Pliego, Agosto 2015</t>
  </si>
  <si>
    <t>Ejecución Financiera del Programa Presupuestal Reducción de Vulnerabilidad y Atención de Emergencias por Desastres según Departamento, Agosto 2015</t>
  </si>
  <si>
    <t>Ejecución Financiera del Programa Presupuestal Reducción de Vulnerabilidad y Atención de Emergencias por Desastres según Principales Productos, Agosto 2015</t>
  </si>
  <si>
    <t>Ejecución Financiera del Programa Presupuestal Reducción de Vulnerabilidad y Atención de Emergencias por Desastres según Principales Actividades, Agosto 2015</t>
  </si>
  <si>
    <t>Zonas geográficas monitoreadas y alertadas ante peligros hidrometeoro lógicos</t>
  </si>
  <si>
    <t>Población con prácticas seguras en salud frente a ocurrencia de peligros naturales</t>
  </si>
  <si>
    <t>Zonas costeras monitoreadas y alertadas ante peligro de tsunami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</si>
  <si>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</si>
  <si>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</si>
  <si>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</si>
  <si>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Entidades públicas con registros de Información para la gestión del riesgo de desastre</t>
  </si>
  <si>
    <t>Población recibe asistencia en situaciones de emergencias y desastres</t>
  </si>
  <si>
    <t>Zonas geográficas con información sobre peligros por sismos, volcanes y fallas</t>
  </si>
  <si>
    <t>Zonas geográficas con información sobre peligros por movimientos de masa</t>
  </si>
  <si>
    <t>Entidades informadas en forma permanente y con pronósticos frente al fenómeno el niño</t>
  </si>
  <si>
    <t>Población con capacidades de resistencia ante bajas temperaturas</t>
  </si>
  <si>
    <t>Municipios promueven la adecuada ocupación y uso del territorio frente al riesgo de desastres</t>
  </si>
  <si>
    <t>Comunidades con sistema de alerta temprana</t>
  </si>
  <si>
    <t>Servicios de salud con capacidades complementarias para la atención frente a emergencias y desastres</t>
  </si>
  <si>
    <t>Servicios esenciales seguros ante emergencias y desastres</t>
  </si>
  <si>
    <t>Población con medidas de protección física ante peligros hidrometereológicos</t>
  </si>
  <si>
    <t>Población con monitoreo, vigilancia y control de daños a la salud frente a emergencia y desastres</t>
  </si>
  <si>
    <t>Seguridad funcional de los establecimientos de salud</t>
  </si>
  <si>
    <t>Formulación y actualización de los Análisis de la vulnerabilidad de las prestadoras de servicios de saneamiento</t>
  </si>
  <si>
    <t>Desarrollo de los centros de operación de emergencias</t>
  </si>
  <si>
    <t>Entrega adecuada y oportuna de bienes de ayuda humanitaria por parte de las entidades gubernamentales</t>
  </si>
  <si>
    <t>Análisis de la vulnerabilidad de establecimientos de salud</t>
  </si>
  <si>
    <t>Asistencia técnica para el tratamiento de cuencas altas</t>
  </si>
  <si>
    <t>Monumentación y control de la faja marginal</t>
  </si>
  <si>
    <t>Afianzamiento del soporte infraestructural y de equipamiento para respuesta a desastres y emergencias</t>
  </si>
  <si>
    <t>Afianzamiento del soporte pedagógico para respuesta a desastres y emergencias</t>
  </si>
  <si>
    <t>Tratamiento de cuencas altas</t>
  </si>
  <si>
    <t>Desarrollo de capacidades para la gestión del recurso hídrico en los ríos y bienes asociados relacionadas a la gestión de riesgos</t>
  </si>
  <si>
    <t>Identificación y control de zonas críticas en cauces de ríos.</t>
  </si>
  <si>
    <t>Mantenimiento y consolidación de cauces, defensas ribereñas, canales y drenajes en zonas urbanas y agrícolas</t>
  </si>
  <si>
    <t>Asistencia con insumos para la actividad agrícola</t>
  </si>
  <si>
    <t>Asistencia con insumos para la actividad pecuaria</t>
  </si>
  <si>
    <t>Evaluación de la infraestructura de locales escolares</t>
  </si>
  <si>
    <t>Desarrollo e implementación de metodologías para la evaluación de la gestión de riesgos en el sector saneamiento</t>
  </si>
  <si>
    <t>Desarrollar capacidades en la gestión reactiva frente a emergencias y desastres</t>
  </si>
  <si>
    <t>Conformación e implementación de brigadas para la atención de emergencias</t>
  </si>
  <si>
    <t>Comunidades alejadas con módulos de conectividad para la alerta permanente</t>
  </si>
  <si>
    <t>Desarrollo de campañas y simulacros en gestión reactiva</t>
  </si>
  <si>
    <t>Establecer puentes aéreos en zonas de emergencia</t>
  </si>
  <si>
    <t>Desarrollo de capacidades y asistencia técnica en gestión del riesgo de desastres</t>
  </si>
  <si>
    <t>Monitoreo,supervisión y evaluación de productos y actividades en gestión de riesgo de desastres</t>
  </si>
  <si>
    <t>Desarrollo de instrumentos estratégicos para la gestión del riesgo de desastres</t>
  </si>
  <si>
    <t>Implementación de dispositivos de emergencia y acondicionamiento de locales escolares</t>
  </si>
  <si>
    <t>Seguridad estructural y no estructural de establecimientos de salud</t>
  </si>
  <si>
    <t>Entrega de módulos temporales de vivienda ante la ocurrencia de desastres</t>
  </si>
  <si>
    <t>Establecimiento de salud</t>
  </si>
  <si>
    <t>Coe operativo</t>
  </si>
  <si>
    <t>Kit entregado</t>
  </si>
  <si>
    <t>Productor</t>
  </si>
  <si>
    <t>Reporte</t>
  </si>
  <si>
    <t>Brigada</t>
  </si>
  <si>
    <t>Módulo</t>
  </si>
  <si>
    <t>Local escolar</t>
  </si>
  <si>
    <t>Módulo entregado</t>
  </si>
  <si>
    <t>Monto Ejecutado y Avance de Ejecución Financiera del Programa Presupuestal Reducción de Vulnerabilidad y Atención de Emergencias por Desastres según Departamento, Agosto 2015</t>
  </si>
  <si>
    <t>Alerta de Niveles Bajos en la Ejecución Financiera (menor a 50%) para Principales Productos del Programa Presupuestal Reducción de Vulnerabilidad y Atención de Emergencias por Desastres, Agosto 2015</t>
  </si>
  <si>
    <t>Ejecución Financiera del Programa Presupuestal Programa de Desarrollo Alternativo Integral y Sostenible - PIRDAIS según Pliego, Agosto 2015</t>
  </si>
  <si>
    <t>Ejecución Financiera del Programa Presupuestal Programa de Desarrollo Alternativo Integral y Sostenible - PIRDAIS según Departamento, Agosto 2015</t>
  </si>
  <si>
    <t>Ejecución Financiera del Programa Presupuestal Programa de Desarrollo Alternativo Integral y Sostenible - PIRDAIS según Principales Productos, Agosto 2015</t>
  </si>
  <si>
    <t>Ejecución Financiera del Programa Presupuestal Programa de Desarrollo Alternativo Integral y Sostenible - PIRDAIS según Principales Actividades, Agosto 2015</t>
  </si>
  <si>
    <t>Familias incorporadas al desarrollo alternativo integral y sostenible</t>
  </si>
  <si>
    <t>Formalización y titulación de predios rurales</t>
  </si>
  <si>
    <t>Mantenimiento de caminos vecinales</t>
  </si>
  <si>
    <t>Capacitación y asistencia técnica en buenas prácticas de producción agraria</t>
  </si>
  <si>
    <t>Atención de la población post erradicación</t>
  </si>
  <si>
    <t>Promoción de la asociatividad</t>
  </si>
  <si>
    <t>Capacitación y sensibilización para la conservación y aprovechamiento sostenible de los recursos naturales</t>
  </si>
  <si>
    <t>Organización</t>
  </si>
  <si>
    <t>Monto Ejecutado y Avance de Ejecución Financiera del Programa Presupuestal Programa de Desarrollo Alternativo Integral y Sostenible - PIRDAIS según Departamento, Agosto 2015</t>
  </si>
  <si>
    <t>Alerta de Niveles Bajos en la Ejecución Financiera (menor a 50%) para Principales Productos del Programa Presupuestal Programa de Desarrollo Alternativo Integral y Sostenible - PIRDAIS, Agosto 2015</t>
  </si>
  <si>
    <t>Ejecución Financiera del Programa Presupuestal Programa Para la Generación del Empleo Social Inclusivo - Trabaja Perú según Pliego, Agosto 2015</t>
  </si>
  <si>
    <t>Ejecución Financiera del Programa Presupuestal Programa Para la Generación del Empleo Social Inclusivo - Trabaja Perú según Departamento, Agosto 2015</t>
  </si>
  <si>
    <t>Ejecución Financiera del Programa Presupuestal Programa Para la Generación del Empleo Social Inclusivo - Trabaja Perú según Principales Productos, Agosto 2015</t>
  </si>
  <si>
    <t>Ejecución Financiera del Programa Presupuestal Programa Para la Generación del Empleo Social Inclusivo - Trabaja Perú según Principales Actividades, Agosto 2015</t>
  </si>
  <si>
    <t>Empleo temporal generado</t>
  </si>
  <si>
    <t>Promoción de modalidades de intervención del programa para desarrollo de proyectos intensivos en mano de obra no calificada</t>
  </si>
  <si>
    <t>Seguimiento de los proyectos en ejecución</t>
  </si>
  <si>
    <t>Monto Ejecutado y Avance de Ejecución Financiera del Programa Presupuestal Programa Para la Generación del Empleo Social Inclusivo - Trabaja Perú según Departamento, Agosto 2015</t>
  </si>
  <si>
    <t>Alerta de Niveles Bajos en la Ejecución Financiera (menor a 50%) para Principales Productos del Programa Presupuestal Programa Para la Generación del Empleo Social Inclusivo - Trabaja Perú, Agosto 2015</t>
  </si>
  <si>
    <t>Ejecución Financiera del Programa Presupuestal Gestión Integrada y Efectiva del Control de Oferta de Drogas en el Perú según Pliego, Agosto 2015</t>
  </si>
  <si>
    <t>Ejecución Financiera del Programa Presupuestal Gestión Integrada y Efectiva del Control de Oferta de Drogas en el Perú según Departamento, Agosto 2015</t>
  </si>
  <si>
    <t>Ejecución Financiera del Programa Presupuestal Gestión Integrada y Efectiva del Control de Oferta de Drogas en el Perú según Principales Productos, Agosto 2015</t>
  </si>
  <si>
    <t>Ejecución Financiera del Programa Presupuestal Gestión Integrada y Efectiva del Control de Oferta de Drogas en el Perú según Principales Actividades, Agosto 2015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</si>
  <si>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</si>
  <si>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</si>
  <si>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</si>
  <si>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</si>
  <si>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</si>
  <si>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</si>
  <si>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</si>
  <si>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</si>
  <si>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</si>
  <si>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</si>
  <si>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Unidad especializada</t>
  </si>
  <si>
    <t>Monto Ejecutado y Avance de Ejecución Financiera del Programa Presupuestal Gestión Integrada y Efectiva del Control de Oferta de Drogas en el Perú según Departamento, Agosto 2015</t>
  </si>
  <si>
    <t>Alerta de Niveles Bajos en la Ejecución Financiera (menor a 50%) para Principales Productos del Programa Presupuestal Gestión Integrada y Efectiva del Control de Oferta de Drogas en el Perú, Agosto 2015</t>
  </si>
  <si>
    <t>Ejecución Financiera del Programa Presupuestal Acceso de la Población a la Identidad según Pliego, Agosto 2015</t>
  </si>
  <si>
    <t>Ejecución Financiera del Programa Presupuestal Acceso de la Población a la Identidad según Departamento, Agosto 2015</t>
  </si>
  <si>
    <t>Ejecución Financiera del Programa Presupuestal Acceso de la Población a la Identidad según Principales Productos, Agosto 2015</t>
  </si>
  <si>
    <t>Ejecución Financiera del Programa Presupuestal Acceso de la Población a la Identidad según Principales Actividades, Agosto 2015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</si>
  <si>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</si>
  <si>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</si>
  <si>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</si>
  <si>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</si>
  <si>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</si>
  <si>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</si>
  <si>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</si>
  <si>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</si>
  <si>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Procesamiento de actas registrales</t>
  </si>
  <si>
    <t>Gestión técnica, normativa y fiscalización de registros civiles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</si>
  <si>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</si>
  <si>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</si>
  <si>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</si>
  <si>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18 - 64 años</t>
  </si>
  <si>
    <t>Tramitación y entrega de copias certificadas de actas registrales</t>
  </si>
  <si>
    <t>Acta registral</t>
  </si>
  <si>
    <t>DNI emitido</t>
  </si>
  <si>
    <t>Monto Ejecutado y Avance de Ejecución Financiera del Programa Presupuestal Acceso de la Población a la Identidad según Departamento, Agosto 2015</t>
  </si>
  <si>
    <t>Alerta de Niveles Bajos en la Ejecución Financiera (menor a 50%) para Principales Productos del Programa Presupuestal Acceso de la Población a la Identidad, Agosto 2015</t>
  </si>
  <si>
    <t>Ejecución Financiera del Programa Presupuestal Lucha Contra la Violencia Familiar según Pliego, Agosto 2015</t>
  </si>
  <si>
    <t>Ejecución Financiera del Programa Presupuestal Lucha Contra la Violencia Familiar según Departamento, Agosto 2015</t>
  </si>
  <si>
    <t>Ejecución Financiera del Programa Presupuestal Lucha Contra la Violencia Familiar según Principales Productos, Agosto 2015</t>
  </si>
  <si>
    <t>Ejecución Financiera del Programa Presupuestal Lucha Contra la Violencia Familiar según Principales Actividades, Agosto 2015</t>
  </si>
  <si>
    <t>Personas afectadas por hechos de violencia familiar con servicios de Atención</t>
  </si>
  <si>
    <t>Población cuenta con servicios de prevención de la violencia familiar</t>
  </si>
  <si>
    <t>Registro nacional de hogares refugio</t>
  </si>
  <si>
    <t>Desarrollo de habilidades para fortalecer autoestima y capacidad de decisión frente a situaciones de violencia</t>
  </si>
  <si>
    <t>Desarrollo de programas de emprendimientos económicos como una estrategia preventiva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</si>
  <si>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</si>
  <si>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</si>
  <si>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</si>
  <si>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Orientación a varones para la construcción de una nueva forma de masculinidad que no permita la transmisión del ciclo de la violencia</t>
  </si>
  <si>
    <t>Fortalecimiento de las capacidades a los operadores del programa</t>
  </si>
  <si>
    <t>Atención integral y especializada a las personas que ejercen violencia</t>
  </si>
  <si>
    <t>Capacitación de mesas y/o redes contra la violencia familiar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</si>
  <si>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</si>
  <si>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</si>
  <si>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</si>
  <si>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Avance de Ejecución Financiera del Programa Presupuestal Lucha Contra la Violencia Familiar según Departamento, Agosto 2015</t>
  </si>
  <si>
    <t>Alerta de Niveles Bajos en la Ejecución Financiera (menor a 50%) para Principales Productos del Programa Presupuestal Lucha Contra la Violencia Familiar, Agosto 2015</t>
  </si>
  <si>
    <t>Ejecución Financiera del Programa Presupuestal Programa Nacional de Saneamiento Urbano según Pliego, Agosto 2015</t>
  </si>
  <si>
    <t>Ejecución Financiera del Programa Presupuestal Programa Nacional de Saneamiento Urbano según Departamento, Agosto 2015</t>
  </si>
  <si>
    <t>Ejecución Financiera del Programa Presupuestal Programa Nacional de Saneamiento Urbano según Principales Productos, Agosto 2015</t>
  </si>
  <si>
    <t>Ejecución Financiera del Programa Presupuestal Programa Nacional de Saneamiento Urbano según Principales Actividades, Agosto 2015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</si>
  <si>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</si>
  <si>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</si>
  <si>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</si>
  <si>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Transferencia de recursos para agua y saneamiento urbano</t>
  </si>
  <si>
    <t>Estudios de base</t>
  </si>
  <si>
    <t>Asistencia técnica a los prestadores en diseño y ejecución de programas de educación sanitaria</t>
  </si>
  <si>
    <t>Diseño y ejecución del programa de educación sanitaria</t>
  </si>
  <si>
    <t>Verificación y seguimiento de proyectos ejecutados por gobiernos regionales y locales financiados mediante transferencias</t>
  </si>
  <si>
    <t>Monto Ejecutado y Avance de Ejecución Financiera del Programa Presupuestal Programa Nacional de Saneamiento Urbano según Departamento, Agosto 2015</t>
  </si>
  <si>
    <t>Alerta de Niveles Bajos en la Ejecución Financiera (menor a 50%) para Principales Productos del Programa Presupuestal Programa Nacional de Saneamiento Urbano, Agosto 2015</t>
  </si>
  <si>
    <t>Ejecución Financiera del Programa Presupuestal Programa Nacional de Saneamiento Rural según Pliego, Agosto 2015</t>
  </si>
  <si>
    <t>Ejecución Financiera del Programa Presupuestal Programa Nacional de Saneamiento Rural según Departamento, Agosto 2015</t>
  </si>
  <si>
    <t>Ejecución Financiera del Programa Presupuestal Programa Nacional de Saneamiento Rural según Principales Productos, Agosto 2015</t>
  </si>
  <si>
    <t>Ejecución Financiera del Programa Presupuestal Programa Nacional de Saneamiento Rural según Principales Actividades, Agosto 2015</t>
  </si>
  <si>
    <t>Servicio de agua potable y saneamiento para hogares rurales</t>
  </si>
  <si>
    <t>Transferencia de recursos para agua y saneamiento rural</t>
  </si>
  <si>
    <t>Desarrollo de instrumentos técnicos y normativos sectoriales para ámbitos rurales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</si>
  <si>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</si>
  <si>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</si>
  <si>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</si>
  <si>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Monto Ejecutado y Avance de Ejecución Financiera del Programa Presupuestal Programa Nacional de Saneamiento Rural según Departamento, Agosto 2015</t>
  </si>
  <si>
    <t>Alerta de Niveles Bajos en la Ejecución Financiera (menor a 50%) para Principales Productos del Programa Presupuestal Programa Nacional de Saneamiento Rural, Agosto 2015</t>
  </si>
  <si>
    <t>Ejecución Financiera del Programa Presupuestal Mejora de los Servicios del Sistema de Justicia Penal según Pliego, Agosto 2015</t>
  </si>
  <si>
    <t>Ejecución Financiera del Programa Presupuestal Mejora de los Servicios del Sistema de Justicia Penal según Departamento, Agosto 2015</t>
  </si>
  <si>
    <t>Ejecución Financiera del Programa Presupuestal Mejora de los Servicios del Sistema de Justicia Penal según Principales Productos, Agosto 2015</t>
  </si>
  <si>
    <t>Ejecución Financiera del Programa Presupuestal Mejora de los Servicios del Sistema de Justicia Penal según Principales Actividades, Agosto 2015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</si>
  <si>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</si>
  <si>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</si>
  <si>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</si>
  <si>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</si>
  <si>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</si>
  <si>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</si>
  <si>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Servicios médicos legales</t>
  </si>
  <si>
    <t>Evaluación socioeconómica</t>
  </si>
  <si>
    <t>Actuaciones en las etapas de investigación, intermedia y ejecución de sentencias</t>
  </si>
  <si>
    <t>Actuaciones en la etapa de juzgamiento</t>
  </si>
  <si>
    <t>Asesoría Técnico -Legal Gratuita</t>
  </si>
  <si>
    <t>Supervisión funcional y monitoreo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</si>
  <si>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</si>
  <si>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</si>
  <si>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Captura, detención y traslado de personas requisitoriadas</t>
  </si>
  <si>
    <t>Análisis de las evidencias en laboratorio</t>
  </si>
  <si>
    <t>Investigación policial por la presunta comisión de un delito</t>
  </si>
  <si>
    <t>Resolver apelaciones, quejas de derecho, denuncias contra altos funcionarios.</t>
  </si>
  <si>
    <t>Actuaciones en la fase de apelación</t>
  </si>
  <si>
    <t>Detención por disposición de autoridad competente</t>
  </si>
  <si>
    <t>Resolver casos en las etapas de investigación preliminar, preparatoria, intermedia y juzgamiento</t>
  </si>
  <si>
    <t>Servicio</t>
  </si>
  <si>
    <t>Asesoría técnica</t>
  </si>
  <si>
    <t>Acta</t>
  </si>
  <si>
    <t>Detención</t>
  </si>
  <si>
    <t>Casos resueltos</t>
  </si>
  <si>
    <t>Monto Ejecutado y Avance de Ejecución Financiera del Programa Presupuestal Mejora de los Servicios del Sistema de Justicia Penal según Departamento, Agosto 2015</t>
  </si>
  <si>
    <t>Alerta de Niveles Bajos en la Ejecución Financiera (menor a 50%) para Principales Productos del Programa Presupuestal Mejora de los Servicios del Sistema de Justicia Penal, Agosto 2015</t>
  </si>
  <si>
    <t>Ejecución Financiera del Programa Presupuestal Incremento de la Competividad del Sector Artesanía según Pliego, Agosto 2015</t>
  </si>
  <si>
    <t>Ejecución Financiera del Programa Presupuestal Incremento de la Competividad del Sector Artesanía según Departamento, Agosto 2015</t>
  </si>
  <si>
    <t>Ejecución Financiera del Programa Presupuestal Incremento de la Competividad del Sector Artesanía según Principales Productos, Agosto 2015</t>
  </si>
  <si>
    <t>Ejecución Financiera del Programa Presupuestal Incremento de la Competividad del Sector Artesanía según Principales Actividades, Agosto 2015</t>
  </si>
  <si>
    <t>Artesanos cuentan con mecanismos para desarrollar una oferta artesanal competitiva</t>
  </si>
  <si>
    <t>Artesanos cuentan con mecanismos de articulación comercial</t>
  </si>
  <si>
    <t>Desarrollo de normas técnicas complementarias e instrumentos metodológicos</t>
  </si>
  <si>
    <t>Asistencia técnica y aplicación de herramientas de la competitividad para el sector artesanal.</t>
  </si>
  <si>
    <t>Capacitación orientada a mejorar la competitividad de los artesanos</t>
  </si>
  <si>
    <t>Organización de eventos de reconocimiento para incentivar la actividad artesanal</t>
  </si>
  <si>
    <t>Elaboración y difusión de estudios para el sector artesanal.</t>
  </si>
  <si>
    <t>Fortalecimiento de centros de innovación tecnológica públicas</t>
  </si>
  <si>
    <t>Servicios de innovación tecnológica a través de centros de innovación tecnológica privadas</t>
  </si>
  <si>
    <t>Organización y participación en ferias, exposiciones, ruedas de negocios y otros eventos</t>
  </si>
  <si>
    <t>Diseño e implementación de campañas de difusión para el posicionamiento de la artesanía</t>
  </si>
  <si>
    <t>Adecuación de talleres artesanales con fines comerciales</t>
  </si>
  <si>
    <t>Participante</t>
  </si>
  <si>
    <t>Monto Ejecutado y Avance de Ejecución Financiera del Programa Presupuestal Incremento de la Competividad del Sector Artesanía según Departamento, Agosto 2015</t>
  </si>
  <si>
    <t>Alerta de Niveles Bajos en la Ejecución Financiera (menor a 50%) para Principales Productos del Programa Presupuestal Incremento de la Competividad del Sector Artesanía, Agosto 2015</t>
  </si>
  <si>
    <t>Ejecución Financiera del Programa Presupuestal Programa Articulado de Modernización de la Gestión Pública según Pliego, Agosto 2015</t>
  </si>
  <si>
    <t>Ejecución Financiera del Programa Presupuestal Programa Articulado de Modernización de la Gestión Pública según Departamento, Agosto 2015</t>
  </si>
  <si>
    <t>Ejecución Financiera del Programa Presupuestal Programa Articulado de Modernización de la Gestión Pública según Principales Productos, Agosto 2015</t>
  </si>
  <si>
    <t>Ejecución Financiera del Programa Presupuestal Programa Articulado de Modernización de la Gestión Pública según Principales Actividades, Agosto 2015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</si>
  <si>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</si>
  <si>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</si>
  <si>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</si>
  <si>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</si>
  <si>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</si>
  <si>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</si>
  <si>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</si>
  <si>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Atenciones en los centros de mejor atención al ciudadano (mac)</t>
  </si>
  <si>
    <t>Capacitación a servidores públicos en modernización de la gestión pública</t>
  </si>
  <si>
    <t>Gestión de herramientas de modernización y mejora de instrumentos de gestión de las entidades públicas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</si>
  <si>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</si>
  <si>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</si>
  <si>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</si>
  <si>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</si>
  <si>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</si>
  <si>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Avance de Ejecución Financiera del Programa Presupuestal Programa Articulado de Modernización de la Gestión Pública según Departamento, Agosto 2015</t>
  </si>
  <si>
    <t>Alerta de Niveles Bajos en la Ejecución Financiera (menor a 50%) para Principales Productos del Programa Presupuestal Programa Articulado de Modernización de la Gestión Pública, Agosto 2015</t>
  </si>
  <si>
    <t>Ejecución Financiera del Programa Presupuestal Reducción de la Degradación de los Suelos Agrarios según Pliego, Agosto 2015</t>
  </si>
  <si>
    <t>Ejecución Financiera del Programa Presupuestal Reducción de la Degradación de los Suelos Agrarios según Departamento, Agosto 2015</t>
  </si>
  <si>
    <t>Ejecución Financiera del Programa Presupuestal Reducción de la Degradación de los Suelos Agrarios según Principales Productos, Agosto 2015</t>
  </si>
  <si>
    <t>Ejecución Financiera del Programa Presupuestal Reducción de la Degradación de los Suelos Agrarios según Principales Actividades, Agosto 2015</t>
  </si>
  <si>
    <t>Productores agrarios informados sobre la aptitud de los suelos</t>
  </si>
  <si>
    <t>Productores agropecuarios con competencias para el aprovechamiento del recurso suelo en el sector agrario</t>
  </si>
  <si>
    <t>Sensibilización a productores agrarios para la organización y ejecución de prácticas de conservación de suelos</t>
  </si>
  <si>
    <t>Capacitación a productores agrarios sobre la importancia del uso de la información agroclimática y aptitud de suelos</t>
  </si>
  <si>
    <t>Capacitación a productores agrarios</t>
  </si>
  <si>
    <t>Asistencia técnica a productores agrarios</t>
  </si>
  <si>
    <t>Generación de información de levantamiento de suelos, de zonificación agroecológica y de medición del deterioro del suelo</t>
  </si>
  <si>
    <t>Investigación de cultivos de acuerdo a la aptitud de suelos</t>
  </si>
  <si>
    <t>Formación de cuadros técnicos regionales y locales sobre la metodología de escuelas de campo de agricultores en manejo y conservación de suelos agrarios</t>
  </si>
  <si>
    <t>Ficha técnica</t>
  </si>
  <si>
    <t>Gestores capacitados</t>
  </si>
  <si>
    <t>Monto Ejecutado y Avance de Ejecución Financiera del Programa Presupuestal Reducción de la Degradación de los Suelos Agrarios según Departamento, Agosto 2015</t>
  </si>
  <si>
    <t>Alerta de Niveles Bajos en la Ejecución Financiera (menor a 50%) para Principales Productos del Programa Presupuestal Reducción de la Degradación de los Suelos Agrarios, Agosto 2015</t>
  </si>
  <si>
    <t>Ejecución Financiera del Programa Presupuestal Logros de Aprendizaje de Estudiantes de la Educación Básica Regular según Pliego, Agosto 2015</t>
  </si>
  <si>
    <t>Ejecución Financiera del Programa Presupuestal Logros de Aprendizaje de Estudiantes de la Educación Básica Regular según Departamento, Agosto 2015</t>
  </si>
  <si>
    <t>Ejecución Financiera del Programa Presupuestal Logros de Aprendizaje de Estudiantes de la Educación Básica Regular según Principales Productos, Agosto 2015</t>
  </si>
  <si>
    <t>Ejecución Financiera del Programa Presupuestal Logros de Aprendizaje de Estudiantes de la Educación Básica Regular según Principales Actividades, Agosto 2015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</si>
  <si>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</si>
  <si>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</si>
  <si>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</si>
  <si>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</si>
  <si>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Evaluación censal de estudiantes</t>
  </si>
  <si>
    <t>Evaluación muestral nacional</t>
  </si>
  <si>
    <t>Evaluaciones internacionales</t>
  </si>
  <si>
    <t>Diseño del modelo de intervención para instituciones educativas de Secundaria rural</t>
  </si>
  <si>
    <t>Contratación oportuna y pago de personal de las instituciones educativas de II Ciclo de Educación Básica Regular</t>
  </si>
  <si>
    <t>Contratación oportuna y pago de personal de las instituciones educativas de Educación Primaria</t>
  </si>
  <si>
    <t>Contratación oportuna y pago de personal de las instituciones educativas de Educación Secundaria</t>
  </si>
  <si>
    <t>Locales escolares de instituciones educativas de II Ciclo de Educación Básica Regular con condiciones adecuadas para su funcionamiento</t>
  </si>
  <si>
    <t>Locales escolares de instituciones educativas de Primaria con condiciones adecuadas para su funcionamiento</t>
  </si>
  <si>
    <t>Locales escolares de instituciones educativas de Secundaria con condiciones adecuadas para su funcionamiento</t>
  </si>
  <si>
    <t>Gestión del currículo de II Ciclo de Educación Básica Regular</t>
  </si>
  <si>
    <t>Gestión del currículo de Primaria</t>
  </si>
  <si>
    <t>Gestión del currículo de Secundaria</t>
  </si>
  <si>
    <t>Especialización docente en didácticas específicas de áreas priorizadas de II Ciclo de Educación Básica Regular</t>
  </si>
  <si>
    <t>Especialización docente en didácticas específicas de áreas priorizadas de Primaria</t>
  </si>
  <si>
    <t>Especialización docente en didácticas específicas de áreas priorizadas de Secundaria</t>
  </si>
  <si>
    <t>Acompañamiento pedagógico a instituciones educativas multiedad de II Ciclo de Educación Básica Regular</t>
  </si>
  <si>
    <t>Acompañamiento pedagógico a instituciones educativas multigrado de Primaria</t>
  </si>
  <si>
    <t>Acompañamiento pedagógico a instituciones educativas de II Ciclo de Educación Intercultural Bilingüe</t>
  </si>
  <si>
    <t>Acompañamiento pedagógico a instituciones educativas de Primaria de Educación Intercultural Bilingüe</t>
  </si>
  <si>
    <t>Formación y certificación de formadores</t>
  </si>
  <si>
    <t>Evaluación del desempeño docente</t>
  </si>
  <si>
    <t>Dotación de material educativo para estudiantes de II Ciclo de Educación Básica Regular de instituciones educativas</t>
  </si>
  <si>
    <t>Dotación de material educativo para estudiantes de Primaria de Instituciones Educativas</t>
  </si>
  <si>
    <t>Dotación de material educativo para estudiantes de Secundaria de Instituciones Educativas</t>
  </si>
  <si>
    <t>Dotación de material educativo para estudiantes de II ciclo de Educación Intercultural Bilingüe</t>
  </si>
  <si>
    <t>Dotación de material educativo para estudiantes de Primaria de Educación Intercultural Bilingüe</t>
  </si>
  <si>
    <t>Dotación de material educativo para aulas de II Ciclo de Educación Básica Regular</t>
  </si>
  <si>
    <t>Dotación de material educativo para aulas de Primaria</t>
  </si>
  <si>
    <t>Dotación de material fungible para aulas de II Ciclo de Educación Básica Regular</t>
  </si>
  <si>
    <t>Dotación de material fungible para aulas de Primaria</t>
  </si>
  <si>
    <t>Dotación de material educativo para instituciones educativas de II Ciclo de Educación Básica Regular</t>
  </si>
  <si>
    <t>Dotación de material educativo para instituciones educativas de Primaria</t>
  </si>
  <si>
    <t>Dotación de material educativo para instituciones educativas de Secundaria</t>
  </si>
  <si>
    <t>Gestión de materiales y recursos educativos de II Ciclo de Educación Básica Regular</t>
  </si>
  <si>
    <t>Gestión de materiales y recursos educativos de Primaria</t>
  </si>
  <si>
    <t>Gestión de materiales y recursos educativos de Secundaria</t>
  </si>
  <si>
    <t>Mapas de progreso de educación básica regular</t>
  </si>
  <si>
    <t>Evaluaciones de los estudiantes y la calidad educativa en el II ciclo de la educación básica regular</t>
  </si>
  <si>
    <t>Evaluación del uso del tiempo efectivo de clase y otros atributos de calidad educativa</t>
  </si>
  <si>
    <t>Diseño del modelo de asistencia técnica para instituciones educativas polidocentes completas</t>
  </si>
  <si>
    <t>Evaluación de acceso y formación de directores</t>
  </si>
  <si>
    <t>Evaluación de ascenso de docentes</t>
  </si>
  <si>
    <t>Atención integral a estudiantes en zonas urbanas de alto riesgo</t>
  </si>
  <si>
    <t>Soporte pedagógico en instituciones educativas polidocentes completas urbanas de educación primaria</t>
  </si>
  <si>
    <t>Alumno evaluado</t>
  </si>
  <si>
    <t>Institución educativa</t>
  </si>
  <si>
    <t>Docente evaluado</t>
  </si>
  <si>
    <t>Mapa de progreso</t>
  </si>
  <si>
    <t>Director</t>
  </si>
  <si>
    <t>Monto Ejecutado y Avance de Ejecución Financiera del Programa Presupuestal Logros de Aprendizaje de Estudiantes de la Educación Básica Regular según Departamento, Agosto 2015</t>
  </si>
  <si>
    <t>Alerta de Niveles Bajos en la Ejecución Financiera (menor a 50%) para Principales Productos del Programa Presupuestal Logros de Aprendizaje de Estudiantes de la Educación Básica Regular, Agosto 2015</t>
  </si>
  <si>
    <t>Ejecución Financiera del Programa Presupuestal Incremento en el Acceso de la Población de 3 a 16 Años a los Servicios Educativos Públicos de la Educación Básica Regular según Pliego, Agosto 2015</t>
  </si>
  <si>
    <t>Ejecución Financiera del Programa Presupuestal Incremento en el Acceso de la Población de 3 a 16 Años a los Servicios Educativos Públicos de la Educación Básica Regular según Departamento, Agosto 2015</t>
  </si>
  <si>
    <t>Ejecución Financiera del Programa Presupuestal Incremento en el Acceso de la Población de 3 a 16 Años a los Servicios Educativos Públicos de la Educación Básica Regular según Principales Productos, Agosto 2015</t>
  </si>
  <si>
    <t>Ejecución Financiera del Programa Presupuestal Incremento en el Acceso de la Población de 3 a 16 Años a los Servicios Educativos Públicos de la Educación Básica Regular según Principales Actividades, Agosto 2015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</si>
  <si>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</si>
  <si>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</si>
  <si>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</si>
  <si>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Formación inicial de docentes en educación inicial EIB</t>
  </si>
  <si>
    <t>Especialización en educación inicial</t>
  </si>
  <si>
    <t>Especialización en servicios alternativos para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</si>
  <si>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</si>
  <si>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</si>
  <si>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</si>
  <si>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</si>
  <si>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</si>
  <si>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</si>
  <si>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Gestión de expedientes técnicos para la generación de nuevas plazas docentes en educación Inicial</t>
  </si>
  <si>
    <t>Gestión de expedientes técnicos para la generación de nuevas plazas docentes en educación Secundaria</t>
  </si>
  <si>
    <t>Evaluación de alternativas de servicio en educación inicial</t>
  </si>
  <si>
    <t>Evaluación de alternativas de servicio en educación primaria</t>
  </si>
  <si>
    <t>Evaluación de alternativas de servicio en educación secundaria</t>
  </si>
  <si>
    <t>Formación técnica en alternativas seleccionadas de educación inicial</t>
  </si>
  <si>
    <t>Docente especializado</t>
  </si>
  <si>
    <t>Instancia intermedia</t>
  </si>
  <si>
    <t>Terreno</t>
  </si>
  <si>
    <t>Plaza docente</t>
  </si>
  <si>
    <t>Monto Ejecutado y Avance de Ejecución Financiera del Programa Presupuestal Incremento en el Acceso de la Población de 3 a 16 Años a los Servicios Educativos Públicos de la Educación Básica Regular según Departamento, Agosto 2015</t>
  </si>
  <si>
    <t>Alerta de Niveles Bajos en la Ejecución Financiera (menor a 50%) para Principales Productos del Programa Presupuestal Incremento en el Acceso de la Población de 3 a 16 Años a los Servicios Educativos Públicos de la Educación Básica Regular, Agosto 2015</t>
  </si>
  <si>
    <t>Ejecución Financiera del Programa Presupuestal Desarrollo Productivo de las Empresas según Pliego, Agosto 2015</t>
  </si>
  <si>
    <t>Ejecución Financiera del Programa Presupuestal Desarrollo Productivo de las Empresas según Departamento, Agosto 2015</t>
  </si>
  <si>
    <t>Ejecución Financiera del Programa Presupuestal Desarrollo Productivo de las Empresas según Principales Productos, Agosto 2015</t>
  </si>
  <si>
    <t>Ejecución Financiera del Programa Presupuestal Desarrollo Productivo de las Empresas según Principales Actividades, Agosto 2015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</si>
  <si>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</si>
  <si>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</si>
  <si>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</si>
  <si>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</si>
  <si>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</si>
  <si>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</si>
  <si>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</si>
  <si>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</si>
  <si>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Capacitación y asistencia técnica en materia de instrumentos para la regulación industrial y gestión ambiental</t>
  </si>
  <si>
    <t>Promoción y fortalecimiento de iniciativas de clúster</t>
  </si>
  <si>
    <t>Promoción y asesoría para la conexión con mercados</t>
  </si>
  <si>
    <t>Promoción y fortalecimiento de parques industriales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</si>
  <si>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</si>
  <si>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</si>
  <si>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</si>
  <si>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</si>
  <si>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</si>
  <si>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</si>
  <si>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Fortalecimiento de capacidades a funcionarios y actores de gobiernos regionales y locales para el desarrollo de la mipyme</t>
  </si>
  <si>
    <t>Monto Ejecutado y Avance de Ejecución Financiera del Programa Presupuestal Desarrollo Productivo de las Empresas según Departamento, Agosto 2015</t>
  </si>
  <si>
    <t>Alerta de Niveles Bajos en la Ejecución Financiera (menor a 50%) para Principales Productos del Programa Presupuestal Desarrollo Productivo de las Empresas, Agosto 2015</t>
  </si>
  <si>
    <t>Ejecución Financiera del Programa Presupuestal Ordenamiento y Desarrollo de la Acuicultura según Pliego, Agosto 2015</t>
  </si>
  <si>
    <t>Ejecución Financiera del Programa Presupuestal Ordenamiento y Desarrollo de la Acuicultura según Departamento, Agosto 2015</t>
  </si>
  <si>
    <t>Ejecución Financiera del Programa Presupuestal Ordenamiento y Desarrollo de la Acuicultura según Principales Productos, Agosto 2015</t>
  </si>
  <si>
    <t>Ejecución Financiera del Programa Presupuestal Ordenamiento y Desarrollo de la Acuicultura según Principales Actividades, Agosto 2015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</si>
  <si>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</si>
  <si>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</si>
  <si>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</si>
  <si>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Generación y Difusión de documentos y normas técnicas para la inversión en acuicultura</t>
  </si>
  <si>
    <t>Apoyo financiero para la acuicultura</t>
  </si>
  <si>
    <t>Desarrollo tecnológico</t>
  </si>
  <si>
    <t>Servicios de información ambiental para el desarrollo acuícola</t>
  </si>
  <si>
    <t>Elaboración de estudios para la ampliación de la frontera acuícola</t>
  </si>
  <si>
    <t>Promoción, administración y evaluación del desarrollo acuícola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</si>
  <si>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</si>
  <si>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</si>
  <si>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</si>
  <si>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Crédito otorgado</t>
  </si>
  <si>
    <t>Manual</t>
  </si>
  <si>
    <t>Derecho otorgado</t>
  </si>
  <si>
    <t>Monto Ejecutado y Avance de Ejecución Financiera del Programa Presupuestal Ordenamiento y Desarrollo de la Acuicultura según Departamento, Agosto 2015</t>
  </si>
  <si>
    <t>Alerta de Niveles Bajos en la Ejecución Financiera (menor a 50%) para Principales Productos del Programa Presupuestal Ordenamiento y Desarrollo de la Acuicultura, Agosto 2015</t>
  </si>
  <si>
    <t>Ejecución Financiera del Programa Presupuestal Fortalecimiento de la Pesca Artesanal según Pliego, Agosto 2015</t>
  </si>
  <si>
    <t>Ejecución Financiera del Programa Presupuestal Fortalecimiento de la Pesca Artesanal según Departamento, Agosto 2015</t>
  </si>
  <si>
    <t>Ejecución Financiera del Programa Presupuestal Fortalecimiento de la Pesca Artesanal según Principales Productos, Agosto 2015</t>
  </si>
  <si>
    <t>Ejecución Financiera del Programa Presupuestal Fortalecimiento de la Pesca Artesanal según Principales Actividades, Agosto 2015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</si>
  <si>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</si>
  <si>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</si>
  <si>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</si>
  <si>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Entrenamiento y capacitación del pescador artesanal</t>
  </si>
  <si>
    <t>Actualización de la información estadística en materia de pesca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</si>
  <si>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</si>
  <si>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</si>
  <si>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</si>
  <si>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</si>
  <si>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</si>
  <si>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Determinación de parámetros de contaminantes del agua de mar o aguas continentales, agua potable y hielo utilizados en las actividades pesqueras artesanales</t>
  </si>
  <si>
    <t>Equipo implementado</t>
  </si>
  <si>
    <t>Norma aprobada</t>
  </si>
  <si>
    <t>Monto Ejecutado y Avance de Ejecución Financiera del Programa Presupuestal Fortalecimiento de la Pesca Artesanal según Departamento, Agosto 2015</t>
  </si>
  <si>
    <t>Alerta de Niveles Bajos en la Ejecución Financiera (menor a 50%) para Principales Productos del Programa Presupuestal Fortalecimiento de la Pesca Artesanal, Agosto 2015</t>
  </si>
  <si>
    <t>Ejecución Financiera del Programa Presupuestal Gestión de la Calidad del Aire según Pliego, Agosto 2015</t>
  </si>
  <si>
    <t>Ejecución Financiera del Programa Presupuestal Gestión de la Calidad del Aire según Departamento, Agosto 2015</t>
  </si>
  <si>
    <t>Ejecución Financiera del Programa Presupuestal Gestión de la Calidad del Aire según Principales Productos, Agosto 2015</t>
  </si>
  <si>
    <t>Ejecución Financiera del Programa Presupuestal Gestión de la Calidad del Aire según Principales Actividades, Agosto 2015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</si>
  <si>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</si>
  <si>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</si>
  <si>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</si>
  <si>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</si>
  <si>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Desarrollo de investigaciones científicas sobre la calidad del aire (químicos, físicos y biológicos)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</si>
  <si>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</si>
  <si>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</si>
  <si>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</si>
  <si>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</si>
  <si>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instrumentos técnicos legales para la fiscalización de emisiones atmosféricas</t>
  </si>
  <si>
    <t>Operación y mantenimiento de las redes de vigilancia</t>
  </si>
  <si>
    <t>Diseño e implementación de normas de gestión de la calidad del aire</t>
  </si>
  <si>
    <t>Asistencia técnica para desarrollo de proyectos de inversión pública en gestión de la calidad del aire</t>
  </si>
  <si>
    <t>Provisión de información de la calidad del aire</t>
  </si>
  <si>
    <t>Investigaciones para la caracterización de los contaminantes atmosféricos (ruido, radiaciones no ionizantes y uv-b)</t>
  </si>
  <si>
    <t>Ciudadano informado</t>
  </si>
  <si>
    <t>Mantenimiento</t>
  </si>
  <si>
    <t>Reporte técnico</t>
  </si>
  <si>
    <t>Monto Ejecutado y Avance de Ejecución Financiera del Programa Presupuestal Gestión de la Calidad del Aire según Departamento, Agosto 2015</t>
  </si>
  <si>
    <t>Alerta de Niveles Bajos en la Ejecución Financiera (menor a 50%) para Principales Productos del Programa Presupuestal Gestión de la Calidad del Aire, Agosto 2015</t>
  </si>
  <si>
    <t>Ejecución Financiera del Programa Presupuestal Programa Nacional de Asistencia Solidaria Pensión 65 según Pliego, Agosto 2015</t>
  </si>
  <si>
    <t>Ejecución Financiera del Programa Presupuestal Programa Nacional de Asistencia Solidaria Pensión 65 según Departamento, Agosto 2015</t>
  </si>
  <si>
    <t>Ejecución Financiera del Programa Presupuestal Programa Nacional de Asistencia Solidaria Pensión 65 según Principales Productos, Agosto 2015</t>
  </si>
  <si>
    <t>Ejecución Financiera del Programa Presupuestal Programa Nacional de Asistencia Solidaria Pensión 65 según Principales Actividades, Agosto 2015</t>
  </si>
  <si>
    <t>Adulto mayor con subvención monetaria según condiciones del programa</t>
  </si>
  <si>
    <t>Entrega de la subvención monetaria a los beneficiarios</t>
  </si>
  <si>
    <t>Afiliacion y verificación de requisitos</t>
  </si>
  <si>
    <t>Monto Ejecutado y Avance de Ejecución Financiera del Programa Presupuestal Programa Nacional de Asistencia Solidaria Pensión 65 según Departamento, Agosto 2015</t>
  </si>
  <si>
    <t>Alerta de Niveles Bajos en la Ejecución Financiera (menor a 50%) para Principales Productos del Programa Presupuestal Programa Nacional de Asistencia Solidaria Pensión 65, Agosto 2015</t>
  </si>
  <si>
    <t>Cuna Mas</t>
  </si>
  <si>
    <t>Ejecución Financiera del Programa Presupuestal Cuna Mas según Pliego, Agosto 2015</t>
  </si>
  <si>
    <t>Ejecución Financiera del Programa Presupuestal Cuna Mas según Departamento, Agosto 2015</t>
  </si>
  <si>
    <t>Ejecución Financiera del Programa Presupuestal Cuna Mas según Principales Productos, Agosto 2015</t>
  </si>
  <si>
    <t>Ejecución Financiera del Programa Presupuestal Cuna Mas según Principales Actividades, Agosto 2015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</si>
  <si>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</si>
  <si>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</si>
  <si>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</si>
  <si>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</si>
  <si>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</si>
  <si>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</si>
  <si>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</si>
  <si>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</si>
  <si>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Niño</t>
  </si>
  <si>
    <t>Monto Ejecutado y Avance de Ejecución Financiera del Programa Presupuestal Cuna Mas según Departamento, Agosto 2015</t>
  </si>
  <si>
    <t>Alerta de Niveles Bajos en la Ejecución Financiera (menor a 50%) para Principales Productos del Programa Presupuestal Cuna Mas, Agosto 2015</t>
  </si>
  <si>
    <t>Ejecución Financiera del Programa Presupuestal Celeridad de los Procesos Judiciales Laborales según Pliego, Agosto 2015</t>
  </si>
  <si>
    <t>Ejecución Financiera del Programa Presupuestal Celeridad de los Procesos Judiciales Laborales según Departamento, Agosto 2015</t>
  </si>
  <si>
    <t>Ejecución Financiera del Programa Presupuestal Celeridad de los Procesos Judiciales Laborales según Principales Productos, Agosto 2015</t>
  </si>
  <si>
    <t>Ejecución Financiera del Programa Presupuestal Celeridad de los Procesos Judiciales Laborales según Principales Actividades, Agosto 2015</t>
  </si>
  <si>
    <t>Mejoramiento de la interconexión de los órganos jurisdiccionales</t>
  </si>
  <si>
    <t>Mejoramiento de la capacidad operativa de los equipos de peritos</t>
  </si>
  <si>
    <t>Implementación de procedimientos mejorados en los equipos de peritos</t>
  </si>
  <si>
    <t>Realización de Plenos y Eventos Jurisdiccionales</t>
  </si>
  <si>
    <t>Monto Ejecutado y Avance de Ejecución Financiera del Programa Presupuestal Celeridad de los Procesos Judiciales Laborales según Departamento, Agosto 2015</t>
  </si>
  <si>
    <t>Alerta de Niveles Bajos en la Ejecución Financiera (menor a 50%) para Principales Productos del Programa Presupuestal Celeridad de los Procesos Judiciales Laborales, Agosto 2015</t>
  </si>
  <si>
    <t>Ejecución Financiera del Programa Presupuestal Incremento de la Práctica de Actividades Físicas, Deportivas y Recreativas en la Población Peruana según Pliego, Agosto 2015</t>
  </si>
  <si>
    <t>Ejecución Financiera del Programa Presupuestal Incremento de la Práctica de Actividades Físicas, Deportivas y Recreativas en la Población Peruana según Departamento, Agosto 2015</t>
  </si>
  <si>
    <t>Ejecución Financiera del Programa Presupuestal Incremento de la Práctica de Actividades Físicas, Deportivas y Recreativas en la Población Peruana según Principales Productos, Agosto 2015</t>
  </si>
  <si>
    <t>Ejecución Financiera del Programa Presupuestal Incremento de la Práctica de Actividades Físicas, Deportivas y Recreativas en la Población Peruana según Principales Actividades, Agosto 2015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</si>
  <si>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</si>
  <si>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</si>
  <si>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</si>
  <si>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Formación y especialización deportiva en centros de alto rendimiento</t>
  </si>
  <si>
    <t>Formación y especialización deportiva en centros de desarrollo deportivo regionales</t>
  </si>
  <si>
    <t>Dotación de servicios biomedicos a los deportistas</t>
  </si>
  <si>
    <t>Desarrollo de estímulos a los deportistas de alta competencia</t>
  </si>
  <si>
    <t>Implementación de una estrategia nacional de Captación de talentos deportivos</t>
  </si>
  <si>
    <t>Mantenimiento de infraestructura deportiva</t>
  </si>
  <si>
    <t>Desarrollo de campañas focalizados orientadas a población objetivo por grupos vulnerables</t>
  </si>
  <si>
    <t>Capacitación de agentes deportivos</t>
  </si>
  <si>
    <t>Subvención a las federaciones deportivas</t>
  </si>
  <si>
    <t>Promoción del uso adecuado de instalaciones deportivas en ámbito regional y local</t>
  </si>
  <si>
    <t>Infraestructura deportiva con condiciones adecuadas para el funcionamiento</t>
  </si>
  <si>
    <t>Dotación de equipo y material deportivo</t>
  </si>
  <si>
    <t>Beneficiario</t>
  </si>
  <si>
    <t>Deportista</t>
  </si>
  <si>
    <t>Instalación deportiva</t>
  </si>
  <si>
    <t>Convenio</t>
  </si>
  <si>
    <t>Monto Ejecutado y Avance de Ejecución Financiera del Programa Presupuestal Incremento de la Práctica de Actividades Físicas, Deportivas y Recreativas en la Población Peruana según Departamento, Agosto 2015</t>
  </si>
  <si>
    <t>Alerta de Niveles Bajos en la Ejecución Financiera (menor a 50%) para Principales Productos del Programa Presupuestal Incremento de la Práctica de Actividades Físicas, Deportivas y Recreativas en la Población Peruana, Agosto 2015</t>
  </si>
  <si>
    <t>Ejecución Financiera del Programa Presupuestal Fortalecimiento de las Condiciones Laborales según Pliego, Agosto 2015</t>
  </si>
  <si>
    <t>Ejecución Financiera del Programa Presupuestal Fortalecimiento de las Condiciones Laborales según Departamento, Agosto 2015</t>
  </si>
  <si>
    <t>Ejecución Financiera del Programa Presupuestal Fortalecimiento de las Condiciones Laborales según Principales Productos, Agosto 2015</t>
  </si>
  <si>
    <t>Ejecución Financiera del Programa Presupuestal Fortalecimiento de las Condiciones Laborales según Principales Actividades, Agosto 2015</t>
  </si>
  <si>
    <t>Instituciones fiscalizadas según la normativa laboral</t>
  </si>
  <si>
    <t>Personas cuentan con orientación y asistencia técnica en materia de normatividad laboral y buenas prácticas laborales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</si>
  <si>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</si>
  <si>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</si>
  <si>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</si>
  <si>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</si>
  <si>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Monto Ejecutado y Avance de Ejecución Financiera del Programa Presupuestal Fortalecimiento de las Condiciones Laborales según Departamento, Agosto 2015</t>
  </si>
  <si>
    <t>Alerta de Niveles Bajos en la Ejecución Financiera (menor a 50%) para Principales Productos del Programa Presupuestal Fortalecimiento de las Condiciones Laborales, Agosto 2015</t>
  </si>
  <si>
    <t>Ejecución Financiera del Programa Presupuestal Reducción de la Mortalidad por Emergencias y Urgencias Médicas según Pliego, Agosto 2015</t>
  </si>
  <si>
    <t>Ejecución Financiera del Programa Presupuestal Reducción de la Mortalidad por Emergencias y Urgencias Médicas según Departamento, Agosto 2015</t>
  </si>
  <si>
    <t>Ejecución Financiera del Programa Presupuestal Reducción de la Mortalidad por Emergencias y Urgencias Médicas según Principales Productos, Agosto 2015</t>
  </si>
  <si>
    <t>Ejecución Financiera del Programa Presupuestal Reducción de la Mortalidad por Emergencias y Urgencias Médicas según Principales Actividades, Agosto 2015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</si>
  <si>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</si>
  <si>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</si>
  <si>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</si>
  <si>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</si>
  <si>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</si>
  <si>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</si>
  <si>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de la emergencia y urgencia en centro regulador</t>
  </si>
  <si>
    <t>Despacho de la unidad móvil y coordinación de la referencia</t>
  </si>
  <si>
    <t>Atención de la emergencia o urgencia en establecimiento de salud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</si>
  <si>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</si>
  <si>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</si>
  <si>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</si>
  <si>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</si>
  <si>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</si>
  <si>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</si>
  <si>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</si>
  <si>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</si>
  <si>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</si>
  <si>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Paciente atendido</t>
  </si>
  <si>
    <t>Monto Ejecutado y Avance de Ejecución Financiera del Programa Presupuestal Reducción de la Mortalidad por Emergencias y Urgencias Médicas según Departamento, Agosto 2015</t>
  </si>
  <si>
    <t>Alerta de Niveles Bajos en la Ejecución Financiera (menor a 50%) para Principales Productos del Programa Presupuestal Reducción de la Mortalidad por Emergencias y Urgencias Médicas, Agosto 2015</t>
  </si>
  <si>
    <t>Ejecución Financiera del Programa Presupuestal Inclusión de Niños, Niñas y Jóvenes con Discapacidad en la Educación Básica y Técnico Productiva según Pliego, Agosto 2015</t>
  </si>
  <si>
    <t>Ejecución Financiera del Programa Presupuestal Inclusión de Niños, Niñas y Jóvenes con Discapacidad en la Educación Básica y Técnico Productiva según Departamento, Agosto 2015</t>
  </si>
  <si>
    <t>Ejecución Financiera del Programa Presupuestal Inclusión de Niños, Niñas y Jóvenes con Discapacidad en la Educación Básica y Técnico Productiva según Principales Productos, Agosto 2015</t>
  </si>
  <si>
    <t>Ejecución Financiera del Programa Presupuestal Inclusión de Niños, Niñas y Jóvenes con Discapacidad en la Educación Básica y Técnico Productiva según Principales Actividades, Agosto 2015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</si>
  <si>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</si>
  <si>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</si>
  <si>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</si>
  <si>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Dotación de materiales y equipos educativos para estudiantes de instituciones educativas inclusivas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</si>
  <si>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</si>
  <si>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</si>
  <si>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</si>
  <si>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</si>
  <si>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</si>
  <si>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</si>
  <si>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Especialización a los profesionales de los centros de educación básica especial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</si>
  <si>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</si>
  <si>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</si>
  <si>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</si>
  <si>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</si>
  <si>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</si>
  <si>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Contratación oportuna y pago de personal para atención de programas de intervención temprana</t>
  </si>
  <si>
    <t>Monto Ejecutado y Avance de Ejecución Financiera del Programa Presupuestal Inclusión de Niños, Niñas y Jóvenes con Discapacidad en la Educación Básica y Técnico Productiva según Departamento, Agosto 2015</t>
  </si>
  <si>
    <t>Alerta de Niveles Bajos en la Ejecución Financiera (menor a 50%) para Principales Productos del Programa Presupuestal Inclusión de Niños, Niñas y Jóvenes con Discapacidad en la Educación Básica y Técnico Productiva, Agosto 2015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</si>
  <si>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</si>
  <si>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Pliego, Agosto 2015</t>
  </si>
  <si>
    <t>Ejecución Financiera del Programa Presupuestal Mejora de  la Formación en Carreras Docentes en Institutos de Educación Superior no Universitaria según Departamento, Agosto 2015</t>
  </si>
  <si>
    <t>Ejecución Financiera del Programa Presupuestal Mejora de  la Formación en Carreras Docentes en Institutos de Educación Superior no Universitaria según Principales Productos, Agosto 2015</t>
  </si>
  <si>
    <t>Ejecución Financiera del Programa Presupuestal Mejora de  la Formación en Carreras Docentes en Institutos de Educación Superior no Universitaria según Principales Actividades, Agosto 2015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</si>
  <si>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</si>
  <si>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</si>
  <si>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</si>
  <si>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</si>
  <si>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</si>
  <si>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Evaluación de competencias al egreso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</si>
  <si>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</si>
  <si>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</si>
  <si>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</si>
  <si>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</si>
  <si>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</si>
  <si>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</si>
  <si>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</si>
  <si>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</si>
  <si>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</si>
  <si>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</si>
  <si>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</si>
  <si>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Monto Ejecutado y Avance de Ejecución Financiera del Programa Presupuestal Mejora de  la Formación en Carreras Docentes en Institutos de Educación Superior no Universitaria según Departamento, Agosto 2015</t>
  </si>
  <si>
    <t>Alerta de Niveles Bajos en la Ejecución Financiera (menor a 50%) para Principales Productos del Programa Presupuestal Mejora de  la Formación en Carreras Docentes en Institutos de Educación Superior no Universitaria, Agosto 2015</t>
  </si>
  <si>
    <t>Ejecución Financiera del Programa Presupuestal Mejoramiento Integral de Barrios según Pliego, Agosto 2015</t>
  </si>
  <si>
    <t>Ejecución Financiera del Programa Presupuestal Mejoramiento Integral de Barrios según Departamento, Agosto 2015</t>
  </si>
  <si>
    <t>Ejecución Financiera del Programa Presupuestal Mejoramiento Integral de Barrios según Principales Productos, Agosto 2015</t>
  </si>
  <si>
    <t>Ejecución Financiera del Programa Presupuestal Mejoramiento Integral de Barrios según Principales Actividades, Agosto 2015</t>
  </si>
  <si>
    <t>Barrios urbanos marginales con infraestructura y equipamiento adecuados</t>
  </si>
  <si>
    <t>Asistencia técnica a los gobiernos locales para la formulación y ejecución de proyectos</t>
  </si>
  <si>
    <t>Asistencia técnica a la población en uso adecuado de infraestructura, acompañamiento social</t>
  </si>
  <si>
    <t>Monto Ejecutado y Avance de Ejecución Financiera del Programa Presupuestal Mejoramiento Integral de Barrios según Departamento, Agosto 2015</t>
  </si>
  <si>
    <t>Alerta de Niveles Bajos en la Ejecución Financiera (menor a 50%) para Principales Productos del Programa Presupuestal Mejoramiento Integral de Barrios, Agosto 2015</t>
  </si>
  <si>
    <t>Ejecución Financiera del Programa Presupuestal Nuestras Ciudades según Pliego, Agosto 2015</t>
  </si>
  <si>
    <t>Ejecución Financiera del Programa Presupuestal Nuestras Ciudades según Departamento, Agosto 2015</t>
  </si>
  <si>
    <t>Ejecución Financiera del Programa Presupuestal Nuestras Ciudades según Principales Productos, Agosto 2015</t>
  </si>
  <si>
    <t>Ejecución Financiera del Programa Presupuestal Nuestras Ciudades según Principales Actividades, Agosto 2015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</si>
  <si>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</si>
  <si>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</si>
  <si>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Asistencia técnica y capacitación a gobiernos locales en gestión urbana territorial</t>
  </si>
  <si>
    <t>Implementación de sistemas de información geográfica para la gestión urbana territorial</t>
  </si>
  <si>
    <t>Promoción de las inversiones público privadas en espacios públicos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</si>
  <si>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</si>
  <si>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</si>
  <si>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</si>
  <si>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Monto Ejecutado y Avance de Ejecución Financiera del Programa Presupuestal Nuestras Ciudades según Departamento, Agosto 2015</t>
  </si>
  <si>
    <t>Alerta de Niveles Bajos en la Ejecución Financiera (menor a 50%) para Principales Productos del Programa Presupuestal Nuestras Ciudades, Agosto 2015</t>
  </si>
  <si>
    <t>Ejecución Financiera del Programa Presupuestal Fiscalización Aduanera según Pliego, Agosto 2015</t>
  </si>
  <si>
    <t>Ejecución Financiera del Programa Presupuestal Fiscalización Aduanera según Departamento, Agosto 2015</t>
  </si>
  <si>
    <t>Ejecución Financiera del Programa Presupuestal Fiscalización Aduanera según Principales Productos, Agosto 2015</t>
  </si>
  <si>
    <t>Ejecución Financiera del Programa Presupuestal Fiscalización Aduanera según Principales Actividades, Agosto 2015</t>
  </si>
  <si>
    <t>Mercancía seleccionada y controlada en control concurrente</t>
  </si>
  <si>
    <t>Usuario u operador programado, controlado en control posterior</t>
  </si>
  <si>
    <t>Usuario u operador sancionado</t>
  </si>
  <si>
    <t>Programación de acciones de control</t>
  </si>
  <si>
    <t>Asignación de declaraciones a control, por gestión de riesgos en importación para el consumo</t>
  </si>
  <si>
    <t>Asignación de declaraciones a control, por normatividad en importación para el consumo</t>
  </si>
  <si>
    <t>Ejecución de las acciones de control posterior</t>
  </si>
  <si>
    <t>Certificaciones a operadores económicos autorizados</t>
  </si>
  <si>
    <t>Acciones de presunción de delito aduanero</t>
  </si>
  <si>
    <t>Emisión de resoluciones de determinación por sanción aduanera</t>
  </si>
  <si>
    <t>Acción de control</t>
  </si>
  <si>
    <t>Declaración</t>
  </si>
  <si>
    <t>Certificación</t>
  </si>
  <si>
    <t>Monto Ejecutado y Avance de Ejecución Financiera del Programa Presupuestal Fiscalización Aduanera según Departamento, Agosto 2015</t>
  </si>
  <si>
    <t>Alerta de Niveles Bajos en la Ejecución Financiera (menor a 50%) para Principales Productos del Programa Presupuestal Fiscalización Aduanera, Agosto 2015</t>
  </si>
  <si>
    <t>Ejecución Financiera del Programa Presupuestal Apoyo al Hábitat Rural según Pliego, Agosto 2015</t>
  </si>
  <si>
    <t>Ejecución Financiera del Programa Presupuestal Apoyo al Hábitat Rural según Departamento, Agosto 2015</t>
  </si>
  <si>
    <t>Ejecución Financiera del Programa Presupuestal Apoyo al Hábitat Rural según Principales Productos, Agosto 2015</t>
  </si>
  <si>
    <t>Ejecución Financiera del Programa Presupuestal Apoyo al Hábitat Rural según Principales Actividades, Agosto 2015</t>
  </si>
  <si>
    <t>Tambos prestan servicios de oferta a la comunidad</t>
  </si>
  <si>
    <t>Familias acceden a viviendas mejoradas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</si>
  <si>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</si>
  <si>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</si>
  <si>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</si>
  <si>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</si>
  <si>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</si>
  <si>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</si>
  <si>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</si>
  <si>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Monto Ejecutado y Avance de Ejecución Financiera del Programa Presupuestal Apoyo al Hábitat Rural según Departamento, Agosto 2015</t>
  </si>
  <si>
    <t>Alerta de Niveles Bajos en la Ejecución Financiera (menor a 50%) para Principales Productos del Programa Presupuestal Apoyo al Hábitat Rural, Agosto 2015</t>
  </si>
  <si>
    <t>Ejecución Financiera del Programa Presupuestal Servicios Registrales Accesibles y Oportunos con Cobertura Universal según Pliego, Agosto 2015</t>
  </si>
  <si>
    <t>Ejecución Financiera del Programa Presupuestal Servicios Registrales Accesibles y Oportunos con Cobertura Universal según Departamento, Agosto 2015</t>
  </si>
  <si>
    <t>Ejecución Financiera del Programa Presupuestal Servicios Registrales Accesibles y Oportunos con Cobertura Universal según Principales Productos, Agosto 2015</t>
  </si>
  <si>
    <t>Ejecución Financiera del Programa Presupuestal Servicios Registrales Accesibles y Oportunos con Cobertura Universal según Principales Actividades, Agosto 2015</t>
  </si>
  <si>
    <t>Actos Registrales Calificados con Calidad y en Tiempo Oportuno</t>
  </si>
  <si>
    <t>Servicios de publicidad registral otorgados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</si>
  <si>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</si>
  <si>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</si>
  <si>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</si>
  <si>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</si>
  <si>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Acto Registral</t>
  </si>
  <si>
    <t>Monto Ejecutado y Avance de Ejecución Financiera del Programa Presupuestal Servicios Registrales Accesibles y Oportunos con Cobertura Universal según Departamento, Agosto 2015</t>
  </si>
  <si>
    <t>Alerta de Niveles Bajos en la Ejecución Financiera (menor a 50%) para Principales Productos del Programa Presupuestal Servicios Registrales Accesibles y Oportunos con Cobertura Universal, Agosto 2015</t>
  </si>
  <si>
    <t>Ejecución Financiera del Programa Presupuestal Protección al Consumidor según Pliego, Agosto 2015</t>
  </si>
  <si>
    <t>Ejecución Financiera del Programa Presupuestal Protección al Consumidor según Departamento, Agosto 2015</t>
  </si>
  <si>
    <t>Ejecución Financiera del Programa Presupuestal Protección al Consumidor según Principales Productos, Agosto 2015</t>
  </si>
  <si>
    <t>Ejecución Financiera del Programa Presupuestal Protección al Consumidor según Principales Actividades, Agosto 2015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</si>
  <si>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</si>
  <si>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</si>
  <si>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</si>
  <si>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</si>
  <si>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</si>
  <si>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</si>
  <si>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</si>
  <si>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</si>
  <si>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</si>
  <si>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</si>
  <si>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</si>
  <si>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</si>
  <si>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Avance de Ejecución Financiera del Programa Presupuestal Protección al Consumidor según Departamento, Agosto 2015</t>
  </si>
  <si>
    <t>Alerta de Niveles Bajos en la Ejecución Financiera (menor a 50%) para Principales Productos del Programa Presupuestal Protección al Consumidor, Agosto 2015</t>
  </si>
  <si>
    <t>Alimentación Escolar - Qali Warma</t>
  </si>
  <si>
    <t>Ejecución Financiera del Programa Presupuestal Alimentación Escolar - Qali Warma según Pliego, Agosto 2015</t>
  </si>
  <si>
    <t>Ejecución Financiera del Programa Presupuestal Alimentación Escolar - Qali Warma según Departamento, Agosto 2015</t>
  </si>
  <si>
    <t>Ejecución Financiera del Programa Presupuestal Alimentación Escolar - Qali Warma según Principales Productos, Agosto 2015</t>
  </si>
  <si>
    <t>Ejecución Financiera del Programa Presupuestal Alimentación Escolar - Qali Warma según Principales Actividades, Agosto 2015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</si>
  <si>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</si>
  <si>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</si>
  <si>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Conformación de Comités de Alimentación Escolar de Gestión de Raciones</t>
  </si>
  <si>
    <t>Asistencia Técnica a Comités de Alimentación Escolar de Gestión de Raciones</t>
  </si>
  <si>
    <t>Provisión del Servicio Alimentario de la Gestión de Raciones</t>
  </si>
  <si>
    <t>Supervisión y Monitoreo de la Gestión de Raciones</t>
  </si>
  <si>
    <t>Conformación de Comites de Alimentación Escolar de Gestión de Productos</t>
  </si>
  <si>
    <t>Asistencia Técnica a Comités de Alimentación Escolar de Gestión de Productos</t>
  </si>
  <si>
    <t>Provisión del Servicio Alimentario de la Gestión de Productos</t>
  </si>
  <si>
    <t>Supervisión y Monitoreo de la Gestión de Productos</t>
  </si>
  <si>
    <t>Equipamiento del Servicio Alimentario</t>
  </si>
  <si>
    <t>Conformación de Comités de Compra y Asistencia Técnica a Unidades Territoriales y Comités de Compra</t>
  </si>
  <si>
    <t>Transferencia para la provisión del servicio alimentario</t>
  </si>
  <si>
    <t>Supervisión realizada</t>
  </si>
  <si>
    <t>Cocina Implementada</t>
  </si>
  <si>
    <t>Asistencia técnica implementada</t>
  </si>
  <si>
    <t>Monto Ejecutado y Avance de Ejecución Financiera del Programa Presupuestal Alimentación Escolar - Qali Warma según Departamento, Agosto 2015</t>
  </si>
  <si>
    <t>Alerta de Niveles Bajos en la Ejecución Financiera (menor a 50%) para Principales Productos del Programa Presupuestal Alimentación Escolar - Qali Warma, Agosto 2015</t>
  </si>
  <si>
    <t>Mejoramiento de la Empleabilidad e Inserción Laboral - PROEMPLEO</t>
  </si>
  <si>
    <t>Ejecución Financiera del Programa Presupuestal Mejoramiento de la Empleabilidad e Inserción Laboral - PROEMPLEO según Pliego, Agosto 2015</t>
  </si>
  <si>
    <t>Ejecución Financiera del Programa Presupuestal Mejoramiento de la Empleabilidad e Inserción Laboral - PROEMPLEO según Departamento, Agosto 2015</t>
  </si>
  <si>
    <t>Ejecución Financiera del Programa Presupuestal Mejoramiento de la Empleabilidad e Inserción Laboral - PROEMPLEO según Principales Productos, Agosto 2015</t>
  </si>
  <si>
    <t>Ejecución Financiera del Programa Presupuestal Mejoramiento de la Empleabilidad e Inserción Laboral - PROEMPLEO según Principales Actividades, Agosto 2015</t>
  </si>
  <si>
    <t>Personas con Competencias Laborales para el Empleo Dependiente Formal en Ocupaciones Básicas</t>
  </si>
  <si>
    <t>Personas Intermediadas para su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</si>
  <si>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</si>
  <si>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</si>
  <si>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</si>
  <si>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Colocación Laboral Especializada para Personas con Discapacidad</t>
  </si>
  <si>
    <t>Modelo de Intervención para la Orientación, Capacitación y Asistencia Técnica para el Autoempleo</t>
  </si>
  <si>
    <t>Capacitación Técnica Básica Para el Empleo para el Grupo de Edad de 15 a 29 años</t>
  </si>
  <si>
    <t>Capacitación Técnica Básica Para el Empleo para el Grupo de Edad de 30 a más años</t>
  </si>
  <si>
    <t>Elaboración de instrumentos técnicos-normativos en materia de empleabilidad e inserción laboral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</si>
  <si>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</si>
  <si>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</si>
  <si>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Acercamiento empresarial, bolsa de trabajo</t>
  </si>
  <si>
    <t>Asesoría para la búsqueda de empleo para la vinculación laboral</t>
  </si>
  <si>
    <t>Persona Evaluada</t>
  </si>
  <si>
    <t>Persona asistida</t>
  </si>
  <si>
    <t>Expediente</t>
  </si>
  <si>
    <t>Persona Acreditada</t>
  </si>
  <si>
    <t>Monto Ejecutado y Avance de Ejecución Financiera del Programa Presupuestal Mejoramiento de la Empleabilidad e Inserción Laboral - PROEMPLEO según Departamento, Agosto 2015</t>
  </si>
  <si>
    <t>Alerta de Niveles Bajos en la Ejecución Financiera (menor a 50%) para Principales Productos del Programa Presupuestal Mejoramiento de la Empleabilidad e Inserción Laboral - PROEMPLEO, Agosto 2015</t>
  </si>
  <si>
    <t>Atención Oportuna de Niños, Niñas y Adolescentes en Presunto Estado de Abandono</t>
  </si>
  <si>
    <t>Ejecución Financiera del Programa Presupuestal Atención Oportuna de Niños, Niñas y Adolescentes en Presunto Estado de Abandono según Pliego, Agosto 2015</t>
  </si>
  <si>
    <t>Ejecución Financiera del Programa Presupuestal Atención Oportuna de Niños, Niñas y Adolescentes en Presunto Estado de Abandono según Departamento, Agosto 2015</t>
  </si>
  <si>
    <t>Ejecución Financiera del Programa Presupuestal Atención Oportuna de Niños, Niñas y Adolescentes en Presunto Estado de Abandono según Principales Productos, Agosto 2015</t>
  </si>
  <si>
    <t>Ejecución Financiera del Programa Presupuestal Atención Oportuna de Niños, Niñas y Adolescentes en Presunto Estado de Abandono según Principales Actividades, Agosto 2015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</si>
  <si>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</si>
  <si>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</si>
  <si>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</si>
  <si>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</si>
  <si>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protección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</si>
  <si>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</si>
  <si>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</si>
  <si>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</si>
  <si>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</si>
  <si>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</si>
  <si>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</si>
  <si>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Monto Ejecutado y Avance de Ejecución Financiera del Programa Presupuestal Atención Oportuna de Niños, Niñas y Adolescentes en Presunto Estado de Abandono según Departamento, Agosto 2015</t>
  </si>
  <si>
    <t>Alerta de Niveles Bajos en la Ejecución Financiera (menor a 50%) para Principales Productos del Programa Presupuestal Atención Oportuna de Niños, Niñas y Adolescentes en Presunto Estado de Abandono, Agosto 2015</t>
  </si>
  <si>
    <t>Ejecución Financiera del Programa Presupuestal Acceso de Hogares Rurales con Economías de Subsistencia a Mercados Locales según Pliego, Agosto 2015</t>
  </si>
  <si>
    <t>Ejecución Financiera del Programa Presupuestal Acceso de Hogares Rurales con Economías de Subsistencia a Mercados Locales según Departamento, Agosto 2015</t>
  </si>
  <si>
    <t>Ejecución Financiera del Programa Presupuestal Acceso de Hogares Rurales con Economías de Subsistencia a Mercados Locales según Principales Productos, Agosto 2015</t>
  </si>
  <si>
    <t>Ejecución Financiera del Programa Presupuestal Acceso de Hogares Rurales con Economías de Subsistencia a Mercados Locales según Principales Actividades, Agosto 2015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</si>
  <si>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</si>
  <si>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</si>
  <si>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Promoción y conformación de núcleos ejecutores y núcleos ejecutores centrales</t>
  </si>
  <si>
    <t>Asistencia Técnica y Capacitación al Núcleo Ejecutor Central en el Diseño del Proyecto</t>
  </si>
  <si>
    <t>Implementación de asistencia técnica, capacitación y entrega de activos al núcleo ejecutor central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</si>
  <si>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</si>
  <si>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</si>
  <si>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</si>
  <si>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Plan de negocio</t>
  </si>
  <si>
    <t>Proyectos Implementados</t>
  </si>
  <si>
    <t>Monto Ejecutado y Avance de Ejecución Financiera del Programa Presupuestal Acceso de Hogares Rurales con Economías de Subsistencia a Mercados Locales según Departamento, Agosto 2015</t>
  </si>
  <si>
    <t>Alerta de Niveles Bajos en la Ejecución Financiera (menor a 50%) para Principales Productos del Programa Presupuestal Acceso de Hogares Rurales con Economías de Subsistencia a Mercados Locales, Agosto 2015</t>
  </si>
  <si>
    <t>Celeridad en los Procesos Judiciales Civil-Comercial</t>
  </si>
  <si>
    <t>Ejecución Financiera del Programa Presupuestal Celeridad en los Procesos Judiciales Civil-Comercial según Pliego, Agosto 2015</t>
  </si>
  <si>
    <t>Ejecución Financiera del Programa Presupuestal Celeridad en los Procesos Judiciales Civil-Comercial según Departamento, Agosto 2015</t>
  </si>
  <si>
    <t>Ejecución Financiera del Programa Presupuestal Celeridad en los Procesos Judiciales Civil-Comercial según Principales Productos, Agosto 2015</t>
  </si>
  <si>
    <t>Ejecución Financiera del Programa Presupuestal Celeridad en los Procesos Judiciales Civil-Comercial según Principales Actividades, Agosto 2015</t>
  </si>
  <si>
    <t>Procesos Judiciales Tramitados</t>
  </si>
  <si>
    <t>Sentencias Judiciales Ejecutadas</t>
  </si>
  <si>
    <t>Programación y Envío de Notificaciones Electrónicas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</si>
  <si>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</si>
  <si>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</si>
  <si>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</si>
  <si>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</si>
  <si>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Capacitación a Personal Judicial</t>
  </si>
  <si>
    <t>Notificación</t>
  </si>
  <si>
    <t>Monto Ejecutado y Avance de Ejecución Financiera del Programa Presupuestal Celeridad en los Procesos Judiciales Civil-Comercial según Departamento, Agosto 2015</t>
  </si>
  <si>
    <t>Alerta de Niveles Bajos en la Ejecución Financiera (menor a 50%) para Principales Productos del Programa Presupuestal Celeridad en los Procesos Judiciales Civil-Comercial, Agosto 2015</t>
  </si>
  <si>
    <t>Ejecución Financiera del Programa Presupuestal Remediación de Pasivos Ambientales Mineros según Pliego, Agosto 2015</t>
  </si>
  <si>
    <t>Ejecución Financiera del Programa Presupuestal Remediación de Pasivos Ambientales Mineros según Departamento, Agosto 2015</t>
  </si>
  <si>
    <t>Ejecución Financiera del Programa Presupuestal Remediación de Pasivos Ambientales Mineros según Principales Productos, Agosto 2015</t>
  </si>
  <si>
    <t>Ejecución Financiera del Programa Presupuestal Remediación de Pasivos Ambientales Mineros según Principales Actividades, Agosto 2015</t>
  </si>
  <si>
    <t>Pasivos Ambientales Mineros Remediados</t>
  </si>
  <si>
    <t>Personas Informadas sobre las Ventajas e Importancia de Participación en la Remediación de los Pasivos Ambientales Mineros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</si>
  <si>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</si>
  <si>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</si>
  <si>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</si>
  <si>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</si>
  <si>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Avance de Ejecución Financiera del Programa Presupuestal Remediación de Pasivos Ambientales Mineros según Departamento, Agosto 2015</t>
  </si>
  <si>
    <t>Alerta de Niveles Bajos en la Ejecución Financiera (menor a 50%) para Principales Productos del Programa Presupuestal Remediación de Pasivos Ambientales Mineros, Agosto 2015</t>
  </si>
  <si>
    <t>Ejecución Financiera del Programa Presupuestal Mejora de la Articulación de Pequeños Productores al Mercado según Pliego, Agosto 2015</t>
  </si>
  <si>
    <t>Ejecución Financiera del Programa Presupuestal Mejora de la Articulación de Pequeños Productores al Mercado según Departamento, Agosto 2015</t>
  </si>
  <si>
    <t>Ejecución Financiera del Programa Presupuestal Mejora de la Articulación de Pequeños Productores al Mercado según Principales Productos, Agosto 2015</t>
  </si>
  <si>
    <t>Ejecución Financiera del Programa Presupuestal Mejora de la Articulación de Pequeños Productores al Mercado según Principales Actividades, Agosto 2015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</si>
  <si>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</si>
  <si>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</si>
  <si>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</si>
  <si>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</si>
  <si>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</si>
  <si>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</si>
  <si>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Apoyo al desarrollo rural sostenible</t>
  </si>
  <si>
    <t>Sostenibilidad de la producción agropecuaria</t>
  </si>
  <si>
    <t>Regulación de las Actividades de Producción, Certificación y Comercialización de Semillas</t>
  </si>
  <si>
    <t>Fondo de Garantía para el Campo y del Seguro Agropecuario</t>
  </si>
  <si>
    <t>Formacion de Redes Empresariales Rurales con Productores Agropecuarios</t>
  </si>
  <si>
    <t>Asistencia Técnica para el Acceso a Incentivos de Fomento a la Asociatividad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</si>
  <si>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</si>
  <si>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</si>
  <si>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Desarrollo y Adaptación de Equipos y Maquinarias Adecuadas a las Condiciones Socioeconómicas de los Productores Agropecuarios que les Permitan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</si>
  <si>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</si>
  <si>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</si>
  <si>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</si>
  <si>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Asistencia técnica a los productores en escuelas de campo</t>
  </si>
  <si>
    <t>Certificación en Sistemas de Gestión de la Calidad Bpa-Bpp Orgánicos</t>
  </si>
  <si>
    <t>Capacitación a Productores en Alfabetización Financiera</t>
  </si>
  <si>
    <t>Asistencia técnica para la gestión de financiera y de riesgos</t>
  </si>
  <si>
    <t>Generación y Administración del Sistema de Información de Mercados</t>
  </si>
  <si>
    <t>Producción y uso de material genético de alta calidad</t>
  </si>
  <si>
    <t>Asesoramiento técnico y financiamiento a las organizaciones de productores para la formulación de los instrumentos de gestión de financiamiento reembolsable o no reembolsable</t>
  </si>
  <si>
    <t>Difusión y sensibilización de la información agraria para la toma de decisiones de los agricultores</t>
  </si>
  <si>
    <t>Productor asistido</t>
  </si>
  <si>
    <t>Productor capacitado</t>
  </si>
  <si>
    <t>Tecnología</t>
  </si>
  <si>
    <t>Productor capacitado y asistido</t>
  </si>
  <si>
    <t>Material genético</t>
  </si>
  <si>
    <t>Monto Ejecutado y Avance de Ejecución Financiera del Programa Presupuestal Mejora de la Articulación de Pequeños Productores al Mercado según Departamento, Agosto 2015</t>
  </si>
  <si>
    <t>Alerta de Niveles Bajos en la Ejecución Financiera (menor a 50%) para Principales Productos del Programa Presupuestal Mejora de la Articulación de Pequeños Productores al Mercado, Agosto 2015</t>
  </si>
  <si>
    <t>Ejecución Financiera del Programa Presupuestal Acceso y permanencia de población con alto rendimiento académico a una educación superior de calidad según Pliego, Agosto 2015</t>
  </si>
  <si>
    <t>Ejecución Financiera del Programa Presupuestal Acceso y permanencia de población con alto rendimiento académico a una educación superior de calidad según Departamento, Agosto 2015</t>
  </si>
  <si>
    <t>Ejecución Financiera del Programa Presupuestal Acceso y permanencia de población con alto rendimiento académico a una educación superior de calidad según Principales Productos, Agosto 2015</t>
  </si>
  <si>
    <t>Ejecución Financiera del Programa Presupuestal Acceso y permanencia de población con alto rendimiento académico a una educación superior de calidad según Principales Actividades, Agosto 2015</t>
  </si>
  <si>
    <t>Jóvenes con beca integral en la modalidad ordinaria</t>
  </si>
  <si>
    <t>Personas con beca integral en la modalidad especial</t>
  </si>
  <si>
    <t>Adjudicación de beca integral en la modalidad ordinaria</t>
  </si>
  <si>
    <t>Entrega de servicios de tutoría para becarios de la modalidad ordinaria</t>
  </si>
  <si>
    <t>Entrega de beca integral en la modalidad ordinaria</t>
  </si>
  <si>
    <t>Adjudicación de beca integral en la modalidad especial</t>
  </si>
  <si>
    <t>Entrega de servicios de tutoría para becarios de la modalidad especial</t>
  </si>
  <si>
    <t>Entrega de beca integral en la modalidad especial</t>
  </si>
  <si>
    <t>Entrega de servicios de nivelación para becarios de la modalidad ordinaria</t>
  </si>
  <si>
    <t>Entrega de servicios de nivelación para becarios de la modalidad especial</t>
  </si>
  <si>
    <t>Identificación de carreras, programas e instituciones elegibles en el sistema de educación superior técnica y/o universitaria para el concurso de becas</t>
  </si>
  <si>
    <t>Monto Ejecutado y Avance de Ejecución Financiera del Programa Presupuestal Acceso y permanencia de población con alto rendimiento académico a una educación superior de calidad según Departamento, Agosto 2015</t>
  </si>
  <si>
    <t>Alerta de Niveles Bajos en la Ejecución Financiera (menor a 50%) para Principales Productos del Programa Presupuestal Acceso y permanencia de población con alto rendimiento académico a una educación superior de calidad, Agosto 2015</t>
  </si>
  <si>
    <t>Ejecución Financiera del Programa Presupuestal Mejora de las competencias de la población penitenciaria para su reinserción social positiva según Pliego, Agosto 2015</t>
  </si>
  <si>
    <t>Ejecución Financiera del Programa Presupuestal Mejora de las competencias de la población penitenciaria para su reinserción social positiva según Departamento, Agosto 2015</t>
  </si>
  <si>
    <t>Ejecución Financiera del Programa Presupuestal Mejora de las competencias de la población penitenciaria para su reinserción social positiva según Principales Productos, Agosto 2015</t>
  </si>
  <si>
    <t>Ejecución Financiera del Programa Presupuestal Mejora de las competencias de la población penitenciaria para su reinserción social positiva según Principales Actividades, Agosto 2015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</si>
  <si>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</si>
  <si>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</si>
  <si>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</si>
  <si>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</si>
  <si>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</si>
  <si>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Supervisión y evaluación de la seguridad penitenciaria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</si>
  <si>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</si>
  <si>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</si>
  <si>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</si>
  <si>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</si>
  <si>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</si>
  <si>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</si>
  <si>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</si>
  <si>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</si>
  <si>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</si>
  <si>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</si>
  <si>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</si>
  <si>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</si>
  <si>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</si>
  <si>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</si>
  <si>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</si>
  <si>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</si>
  <si>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</si>
  <si>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</si>
  <si>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</si>
  <si>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</si>
  <si>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</si>
  <si>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</si>
  <si>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</si>
  <si>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</si>
  <si>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</si>
  <si>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</si>
  <si>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</si>
  <si>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</si>
  <si>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</si>
  <si>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Avance de Ejecución Financiera del Programa Presupuestal Mejora de las competencias de la población penitenciaria para su reinserción social positiva según Departamento, Agosto 2015</t>
  </si>
  <si>
    <t>Alerta de Niveles Bajos en la Ejecución Financiera (menor a 50%) para Principales Productos del Programa Presupuestal Mejora de las competencias de la población penitenciaria para su reinserción social positiva, Agosto 2015</t>
  </si>
  <si>
    <t>Ejecución Financiera del Programa Presupuestal Mejora de la provisión de los servicios de telecomunicaciones según Pliego, Agosto 2015</t>
  </si>
  <si>
    <t>Ejecución Financiera del Programa Presupuestal Mejora de la provisión de los servicios de telecomunicaciones según Departamento, Agosto 2015</t>
  </si>
  <si>
    <t>Ejecución Financiera del Programa Presupuestal Mejora de la provisión de los servicios de telecomunicaciones según Principales Productos, Agosto 2015</t>
  </si>
  <si>
    <t>Ejecución Financiera del Programa Presupuestal Mejora de la provisión de los servicios de telecomunicaciones según Principales Actividades, Agosto 2015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</si>
  <si>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</si>
  <si>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</si>
  <si>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</si>
  <si>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Supervisión de los indicadores de telecomunicaciones</t>
  </si>
  <si>
    <t>Fiscalización en los casos de incumplimiento</t>
  </si>
  <si>
    <t>Medidas regulatorias tarifarias, de interconexión y otras</t>
  </si>
  <si>
    <t>Supervisión tarifaria y de interconexión</t>
  </si>
  <si>
    <t>Investigaciones preliminares y solución de controversias</t>
  </si>
  <si>
    <t>Servicios de atención, difusión, orientación y otras medidas para mejorar la satisfacción del usuario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</si>
  <si>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</si>
  <si>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</si>
  <si>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</si>
  <si>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</si>
  <si>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Monto Ejecutado y Avance de Ejecución Financiera del Programa Presupuestal Mejora de la provisión de los servicios de telecomunicaciones según Departamento, Agosto 2015</t>
  </si>
  <si>
    <t>Alerta de Niveles Bajos en la Ejecución Financiera (menor a 50%) para Principales Productos del Programa Presupuestal Mejora de la provisión de los servicios de telecomunicaciones, Agosto 2015</t>
  </si>
  <si>
    <t>Ejecución Financiera del Programa Presupuestal Mejora de la eficiencia de los procesos electorales e incremento de la participación política de la ciudadanía según Pliego, Agosto 2015</t>
  </si>
  <si>
    <t>Ejecución Financiera del Programa Presupuestal Mejora de la eficiencia de los procesos electorales e incremento de la participación política de la ciudadanía según Departamento, Agosto 2015</t>
  </si>
  <si>
    <t>Ejecución Financiera del Programa Presupuestal Mejora de la eficiencia de los procesos electorales e incremento de la participación política de la ciudadanía según Principales Productos, Agosto 2015</t>
  </si>
  <si>
    <t>Ejecución Financiera del Programa Presupuestal Mejora de la eficiencia de los procesos electorales e incremento de la participación política de la ciudadanía según Principales Actividades, Agosto 2015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</si>
  <si>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</si>
  <si>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</si>
  <si>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</si>
  <si>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</si>
  <si>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Verificación de firmas de listas de adherentes</t>
  </si>
  <si>
    <t>Organizaciones políticas atendidas en sus procesos de democracia interna</t>
  </si>
  <si>
    <t>Organizaciones públicas, privadas y de la sociedad civil atendidas, que desarrollan procesos electorales democráticos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</si>
  <si>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</si>
  <si>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</si>
  <si>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</si>
  <si>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</si>
  <si>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</si>
  <si>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con capacidades fortalecidas</t>
  </si>
  <si>
    <t>Organizaciones políticas con fiscalización financiera</t>
  </si>
  <si>
    <t>Organización capacitada</t>
  </si>
  <si>
    <t>Monto Ejecutado y Avance de Ejecución Financiera del Programa Presupuestal Mejora de la eficiencia de los procesos electorales e incremento de la participación política de la ciudadanía según Departamento, Agosto 2015</t>
  </si>
  <si>
    <t>Alerta de Niveles Bajos en la Ejecución Financiera (menor a 50%) para Principales Productos del Programa Presupuestal Mejora de la eficiencia de los procesos electorales e incremento de la participación política de la ciudadanía, Agosto 2015</t>
  </si>
  <si>
    <t>Ejecución Financiera del Programa Presupuestal Formalización minera de la pequeña minería y minería artesanal según Pliego, Agosto 2015</t>
  </si>
  <si>
    <t>Ejecución Financiera del Programa Presupuestal Formalización minera de la pequeña minería y minería artesanal según Departamento, Agosto 2015</t>
  </si>
  <si>
    <t>Ejecución Financiera del Programa Presupuestal Formalización minera de la pequeña minería y minería artesanal según Principales Productos, Agosto 2015</t>
  </si>
  <si>
    <t>Ejecución Financiera del Programa Presupuestal Formalización minera de la pequeña minería y minería artesanal según Principales Actividades, Agosto 2015</t>
  </si>
  <si>
    <t>Mineros formalizados</t>
  </si>
  <si>
    <t>Identificación y registro de mineros en proceso de formalización</t>
  </si>
  <si>
    <t>DREM con capacidades para formalizar</t>
  </si>
  <si>
    <t>DREM</t>
  </si>
  <si>
    <t>Monto Ejecutado y Avance de Ejecución Financiera del Programa Presupuestal Formalización minera de la pequeña minería y minería artesanal según Departamento, Agosto 2015</t>
  </si>
  <si>
    <t>Alerta de Niveles Bajos en la Ejecución Financiera (menor a 50%) para Principales Productos del Programa Presupuestal Formalización minera de la pequeña minería y minería artesanal, Agosto 2015</t>
  </si>
  <si>
    <t>Ejecución Financiera del Programa Presupuestal Mejora de la competitividad de los destinos turísticos según Pliego, Agosto 2015</t>
  </si>
  <si>
    <t>Ejecución Financiera del Programa Presupuestal Mejora de la competitividad de los destinos turísticos según Departamento, Agosto 2015</t>
  </si>
  <si>
    <t>Ejecución Financiera del Programa Presupuestal Mejora de la competitividad de los destinos turísticos según Principales Productos, Agosto 2015</t>
  </si>
  <si>
    <t>Ejecución Financiera del Programa Presupuestal Mejora de la competitividad de los destinos turísticos según Principales Actividades, Agosto 2015</t>
  </si>
  <si>
    <t>Agentes de los destinos turísticos cuentan con servicios para desarrollar una oferta turística competitiva</t>
  </si>
  <si>
    <t>Destinos turísticos con servicios de promoción de la oferta turística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</si>
  <si>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</si>
  <si>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</si>
  <si>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</si>
  <si>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</si>
  <si>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</si>
  <si>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</si>
  <si>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</si>
  <si>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</si>
  <si>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</si>
  <si>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</si>
  <si>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Monto Ejecutado y Avance de Ejecución Financiera del Programa Presupuestal Mejora de la competitividad de los destinos turísticos según Departamento, Agosto 2015</t>
  </si>
  <si>
    <t>Alerta de Niveles Bajos en la Ejecución Financiera (menor a 50%) para Principales Productos del Programa Presupuestal Mejora de la competitividad de los destinos turísticos, Agosto 2015</t>
  </si>
  <si>
    <t>Ejecución Financiera del Programa Presupuestal Reducción de la minería ilegal según Pliego, Agosto 2015</t>
  </si>
  <si>
    <t>Ejecución Financiera del Programa Presupuestal Reducción de la minería ilegal según Departamento, Agosto 2015</t>
  </si>
  <si>
    <t>Ejecución Financiera del Programa Presupuestal Reducción de la minería ilegal según Principales Productos, Agosto 2015</t>
  </si>
  <si>
    <t>Ejecución Financiera del Programa Presupuestal Reducción de la minería ilegal según Principales Actividades, Agosto 2015</t>
  </si>
  <si>
    <t>Prevención de la minería ilegal</t>
  </si>
  <si>
    <t>Detección de la minería ilegal</t>
  </si>
  <si>
    <t>Erradicación y sanción de la minería ilegal</t>
  </si>
  <si>
    <t>Capacitación a las comunidades y autoridades locales en el marco jurídico, daños ambientales y a la salud por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</si>
  <si>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</si>
  <si>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</si>
  <si>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</si>
  <si>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</si>
  <si>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Operaciones policiales de interdicción contra la minería ilegal en zonas de extracción</t>
  </si>
  <si>
    <t>Operaciones de soporte aéreo para la interdicción de la minería ilegal</t>
  </si>
  <si>
    <t>Intervención de la procuraduría de orden público contra la minería ilegal en la investigación preliminar, proceso judicial y ejecución de sentencia</t>
  </si>
  <si>
    <t>Operativos</t>
  </si>
  <si>
    <t>Monto Ejecutado y Avance de Ejecución Financiera del Programa Presupuestal Reducción de la minería ilegal según Departamento, Agosto 2015</t>
  </si>
  <si>
    <t>Alerta de Niveles Bajos en la Ejecución Financiera (menor a 50%) para Principales Productos del Programa Presupuestal Reducción de la minería ilegal, Agosto 2015</t>
  </si>
  <si>
    <t>Ejecución Financiera del Programa Presupuestal Prevención y manejo de condiciones secundarias de salud en personas con discapacidad según Pliego, Agosto 2015</t>
  </si>
  <si>
    <t>Ejecución Financiera del Programa Presupuestal Prevención y manejo de condiciones secundarias de salud en personas con discapacidad según Departamento, Agosto 2015</t>
  </si>
  <si>
    <t>Ejecución Financiera del Programa Presupuestal Prevención y manejo de condiciones secundarias de salud en personas con discapacidad según Principales Productos, Agosto 2015</t>
  </si>
  <si>
    <t>Ejecución Financiera del Programa Presupuestal Prevención y manejo de condiciones secundarias de salud en personas con discapacidad según Principales Actividades, Agosto 2015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</si>
  <si>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</si>
  <si>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</si>
  <si>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</si>
  <si>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</si>
  <si>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Capacitación en medicina de rehabilitación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</si>
  <si>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</si>
  <si>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</si>
  <si>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</si>
  <si>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</si>
  <si>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</si>
  <si>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</si>
  <si>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</si>
  <si>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</si>
  <si>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</si>
  <si>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</si>
  <si>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</si>
  <si>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</si>
  <si>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</si>
  <si>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Monto Ejecutado y Avance de Ejecución Financiera del Programa Presupuestal Prevención y manejo de condiciones secundarias de salud en personas con discapacidad según Departamento, Agosto 2015</t>
  </si>
  <si>
    <t>Alerta de Niveles Bajos en la Ejecución Financiera (menor a 50%) para Principales Productos del Programa Presupuestal Prevención y manejo de condiciones secundarias de salud en personas con discapacidad, Agosto 2015</t>
  </si>
  <si>
    <t>Ejecución Financiera del Programa Presupuestal Competitividad y aprovechamiento sostenible de los recursos forestales y de la fauna silvestre según Pliego, Agosto 2015</t>
  </si>
  <si>
    <t>Ejecución Financiera del Programa Presupuestal Competitividad y aprovechamiento sostenible de los recursos forestales y de la fauna silvestre según Departamento, Agosto 2015</t>
  </si>
  <si>
    <t>Ejecución Financiera del Programa Presupuestal Competitividad y aprovechamiento sostenible de los recursos forestales y de la fauna silvestre según Principales Productos, Agosto 2015</t>
  </si>
  <si>
    <t>Ejecución Financiera del Programa Presupuestal Competitividad y aprovechamiento sostenible de los recursos forestales y de la fauna silvestre según Principales Actividades, Agosto 2015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</si>
  <si>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</si>
  <si>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</si>
  <si>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</si>
  <si>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</si>
  <si>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</si>
  <si>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Capacitación y sensibilización en el manejo de los recursos forestales, ecosistemas forestales y de fauna silvestre</t>
  </si>
  <si>
    <t>Asistencia técnica en aprovechamiento de los recursos</t>
  </si>
  <si>
    <t>Estudios de investigación de recursos forestales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</si>
  <si>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</si>
  <si>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</si>
  <si>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Generación, administración y difusión de información forestal y de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</si>
  <si>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</si>
  <si>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</si>
  <si>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</si>
  <si>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</si>
  <si>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Inventario nacional forestal y de buenas prácticas pecuarias, evaluaciones poblacionales de flora y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</si>
  <si>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</si>
  <si>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</si>
  <si>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</si>
  <si>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Monto Ejecutado y Avance de Ejecución Financiera del Programa Presupuestal Competitividad y aprovechamiento sostenible de los recursos forestales y de la fauna silvestre según Departamento, Agosto 2015</t>
  </si>
  <si>
    <t>Alerta de Niveles Bajos en la Ejecución Financiera (menor a 50%) para Principales Productos del Programa Presupuestal Competitividad y aprovechamiento sostenible de los recursos forestales y de la fauna silvestre, Agosto 2015</t>
  </si>
  <si>
    <t>Ejecución Financiera del Programa Presupuestal Control y prevención en salud mental según Pliego, Agosto 2015</t>
  </si>
  <si>
    <t>Ejecución Financiera del Programa Presupuestal Control y prevención en salud mental según Departamento, Agosto 2015</t>
  </si>
  <si>
    <t>Ejecución Financiera del Programa Presupuestal Control y prevención en salud mental según Principales Productos, Agosto 2015</t>
  </si>
  <si>
    <t>Ejecución Financiera del Programa Presupuestal Control y prevención en salud mental según Principales Actividades, Agosto 2015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</si>
  <si>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</si>
  <si>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</si>
  <si>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</si>
  <si>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</si>
  <si>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</si>
  <si>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</si>
  <si>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víctimas de violencia política atendidas</t>
  </si>
  <si>
    <t>Población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</si>
  <si>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</si>
  <si>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</si>
  <si>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</si>
  <si>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</si>
  <si>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</si>
  <si>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</si>
  <si>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</si>
  <si>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</si>
  <si>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</si>
  <si>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</si>
  <si>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</si>
  <si>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</si>
  <si>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</si>
  <si>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</si>
  <si>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</si>
  <si>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</si>
  <si>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</si>
  <si>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Monto Ejecutado y Avance de Ejecución Financiera del Programa Presupuestal Control y prevención en salud mental según Departamento, Agosto 2015</t>
  </si>
  <si>
    <t>Alerta de Niveles Bajos en la Ejecución Financiera (menor a 50%) para Principales Productos del Programa Presupuestal Control y prevención en salud mental, Agosto 2015</t>
  </si>
  <si>
    <t>Ejecución Financiera del Programa Presupuestal Puesta en valor y uso social del patrimonio cultural según Pliego, Agosto 2015</t>
  </si>
  <si>
    <t>Ejecución Financiera del Programa Presupuestal Puesta en valor y uso social del patrimonio cultural según Departamento, Agosto 2015</t>
  </si>
  <si>
    <t>Ejecución Financiera del Programa Presupuestal Puesta en valor y uso social del patrimonio cultural según Principales Productos, Agosto 2015</t>
  </si>
  <si>
    <t>Ejecución Financiera del Programa Presupuestal Puesta en valor y uso social del patrimonio cultural según Principales Actividades, Agosto 2015</t>
  </si>
  <si>
    <t>Patrimonio cultural salvaguardado y protegido</t>
  </si>
  <si>
    <t>Población informada y concientizada en la importancia del patrimonio cultural</t>
  </si>
  <si>
    <t>Identificación de bienes del patrimonio cultural</t>
  </si>
  <si>
    <t>Registro de bienes del patrimonio cultural</t>
  </si>
  <si>
    <t>Saneamiento físico y legal de bienes del patrimonio cultural</t>
  </si>
  <si>
    <t>Atención de alertas y emergencias por atentados contra el patrimonio cultural</t>
  </si>
  <si>
    <t>Conservación y transmisión del patrimonio cultural</t>
  </si>
  <si>
    <t>Sensibilización y capacitación para reconocer el patrimonio cultural</t>
  </si>
  <si>
    <t>Bien</t>
  </si>
  <si>
    <t>Monto Ejecutado y Avance de Ejecución Financiera del Programa Presupuestal Puesta en valor y uso social del patrimonio cultural según Departamento, Agosto 2015</t>
  </si>
  <si>
    <t>Alerta de Niveles Bajos en la Ejecución Financiera (menor a 50%) para Principales Productos del Programa Presupuestal Puesta en valor y uso social del patrimonio cultural, Agosto 2015</t>
  </si>
  <si>
    <t>Ejecución Financiera del Programa Presupuestal Fortalecimiento de la política exterior y de la acción diplomática según Pliego, Agosto 2015</t>
  </si>
  <si>
    <t>Ejecución Financiera del Programa Presupuestal Fortalecimiento de la política exterior y de la acción diplomática según Departamento, Agosto 2015</t>
  </si>
  <si>
    <t>Ejecución Financiera del Programa Presupuestal Fortalecimiento de la política exterior y de la acción diplomática según Principales Productos, Agosto 2015</t>
  </si>
  <si>
    <t>Ejecución Financiera del Programa Presupuestal Fortalecimiento de la política exterior y de la acción diplomática según Principales Actividades, Agosto 2015</t>
  </si>
  <si>
    <t>Estado representado e intereses nacionales defendidos</t>
  </si>
  <si>
    <t>Actores nacionales acceden a acciones de facilitación y promoción económica, cultural y científica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</si>
  <si>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</si>
  <si>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</si>
  <si>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</si>
  <si>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</si>
  <si>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</si>
  <si>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</si>
  <si>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Misión</t>
  </si>
  <si>
    <t>Monto Ejecutado y Avance de Ejecución Financiera del Programa Presupuestal Fortalecimiento de la política exterior y de la acción diplomática según Departamento, Agosto 2015</t>
  </si>
  <si>
    <t>Alerta de Niveles Bajos en la Ejecución Financiera (menor a 50%) para Principales Productos del Programa Presupuestal Fortalecimiento de la política exterior y de la acción diplomática, Agosto 2015</t>
  </si>
  <si>
    <t>Ejecución Financiera del Programa Presupuestal Promoción de la inversión privada según Pliego, Agosto 2015</t>
  </si>
  <si>
    <t>Ejecución Financiera del Programa Presupuestal Promoción de la inversión privada según Departamento, Agosto 2015</t>
  </si>
  <si>
    <t>Ejecución Financiera del Programa Presupuestal Promoción de la inversión privada según Principales Productos, Agosto 2015</t>
  </si>
  <si>
    <t>Ejecución Financiera del Programa Presupuestal Promoción de la inversión privada según Principales Actividades, Agosto 2015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</si>
  <si>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</si>
  <si>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</si>
  <si>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</si>
  <si>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</si>
  <si>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</si>
  <si>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</si>
  <si>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</si>
  <si>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</si>
  <si>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</si>
  <si>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</si>
  <si>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</si>
  <si>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Avance de Ejecución Financiera del Programa Presupuestal Promoción de la inversión privada según Departamento, Agosto 2015</t>
  </si>
  <si>
    <t>Alerta de Niveles Bajos en la Ejecución Financiera (menor a 50%) para Principales Productos del Programa Presupuestal Promoción de la inversión privada, Agosto 2015</t>
  </si>
  <si>
    <t>Ejecución Financiera del Programa Presupuestal Mejora de las capacidades militares para la defensa y el desarrollo nacional según Pliego, Agosto 2015</t>
  </si>
  <si>
    <t>Ejecución Financiera del Programa Presupuestal Mejora de las capacidades militares para la defensa y el desarrollo nacional según Departamento, Agosto 2015</t>
  </si>
  <si>
    <t>Ejecución Financiera del Programa Presupuestal Mejora de las capacidades militares para la defensa y el desarrollo nacional según Principales Productos, Agosto 2015</t>
  </si>
  <si>
    <t>Ejecución Financiera del Programa Presupuestal Mejora de las capacidades militares para la defensa y el desarrollo nacional según Principales Actividades, Agosto 2015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</si>
  <si>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</si>
  <si>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</si>
  <si>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</si>
  <si>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</si>
  <si>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</si>
  <si>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</si>
  <si>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</si>
  <si>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</si>
  <si>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</si>
  <si>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</si>
  <si>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Mantenimiento de la capacidad operativa</t>
  </si>
  <si>
    <t>Mantenimiento y entrenamiento del efectivo militar</t>
  </si>
  <si>
    <t>Inscripción y reclutamiento</t>
  </si>
  <si>
    <t>Entrenamiento de la reserva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</si>
  <si>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</si>
  <si>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</si>
  <si>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</si>
  <si>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</si>
  <si>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Operaciones de búsqueda y rescate, y salvamento en 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</si>
  <si>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</si>
  <si>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</si>
  <si>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</si>
  <si>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</si>
  <si>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</si>
  <si>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</si>
  <si>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</si>
  <si>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</si>
  <si>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</si>
  <si>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</si>
  <si>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Horas</t>
  </si>
  <si>
    <t>Kilómetro cuadrado</t>
  </si>
  <si>
    <t>Monto Ejecutado y Avance de Ejecución Financiera del Programa Presupuestal Mejora de las capacidades militares para la defensa y el desarrollo nacional según Departamento, Agosto 2015</t>
  </si>
  <si>
    <t>Alerta de Niveles Bajos en la Ejecución Financiera (menor a 50%) para Principales Productos del Programa Presupuestal Mejora de las capacidades militares para la defensa y el desarrollo nacional, Agosto 2015</t>
  </si>
  <si>
    <t>Ejecución Financiera del Programa Presupuestal Prevención y recuperación ambiental según Pliego, Agosto 2015</t>
  </si>
  <si>
    <t>Ejecución Financiera del Programa Presupuestal Prevención y recuperación ambiental según Departamento, Agosto 2015</t>
  </si>
  <si>
    <t>Ejecución Financiera del Programa Presupuestal Prevención y recuperación ambiental según Principales Productos, Agosto 2015</t>
  </si>
  <si>
    <t>Ejecución Financiera del Programa Presupuestal Prevención y recuperación ambiental según Principales Actividades, Agosto 2015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</si>
  <si>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</si>
  <si>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</si>
  <si>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</si>
  <si>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</si>
  <si>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</si>
  <si>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</si>
  <si>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</si>
  <si>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Sistema de mantenimiento de áreas recuperadas</t>
  </si>
  <si>
    <t>Monto Ejecutado y Avance de Ejecución Financiera del Programa Presupuestal Prevención y recuperación ambiental según Departamento, Agosto 2015</t>
  </si>
  <si>
    <t>Alerta de Niveles Bajos en la Ejecución Financiera (menor a 50%) para Principales Productos del Programa Presupuestal Prevención y recuperación ambiental, Agosto 2015</t>
  </si>
  <si>
    <t>Ejecución Financiera del Programa Presupuestal Desarrollo de la ciencia, tecnología e innovación tecnológica según Pliego, Agosto 2015</t>
  </si>
  <si>
    <t>Ejecución Financiera del Programa Presupuestal Desarrollo de la ciencia, tecnología e innovación tecnológica según Departamento, Agosto 2015</t>
  </si>
  <si>
    <t>Ejecución Financiera del Programa Presupuestal Desarrollo de la ciencia, tecnología e innovación tecnológica según Principales Productos, Agosto 2015</t>
  </si>
  <si>
    <t>Ejecución Financiera del Programa Presupuestal Desarrollo de la ciencia, tecnología e innovación tecnológica según Principales Actividades, Agosto 2015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</si>
  <si>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</si>
  <si>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</si>
  <si>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</si>
  <si>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</si>
  <si>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</si>
  <si>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</si>
  <si>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</si>
  <si>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</si>
  <si>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Desarrollo de capacidades en metodologías de investigación y formulación de proyectos de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</si>
  <si>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</si>
  <si>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</si>
  <si>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Apoyo a instituciones públicas para el fortalecimiento de capacidades en gestión de la ciencia, tecnología e innovación tecnológica</t>
  </si>
  <si>
    <t>Recuperación, registro, sistematización y articulación de la información producida en ciencia, tecnología e innovación tecnológica</t>
  </si>
  <si>
    <t>Monto Ejecutado y Avance de Ejecución Financiera del Programa Presupuestal Desarrollo de la ciencia, tecnología e innovación tecnológica según Departamento, Agosto 2015</t>
  </si>
  <si>
    <t>Alerta de Niveles Bajos en la Ejecución Financiera (menor a 50%) para Principales Productos del Programa Presupuestal Desarrollo de la ciencia, tecnología e innovación tecnológica, Agosto 2015</t>
  </si>
  <si>
    <t>Generación de información, vigilancia, análisis de información y priorización en ciencia, tecnología e innovación tecnológica</t>
  </si>
  <si>
    <t>Apoyo para publicaciones en ciencia, tecnología e innovación tecnológica</t>
  </si>
  <si>
    <t>Incentivos para la inversión en ciencia, tecnología e innovación tecnológica</t>
  </si>
  <si>
    <t>Apoyo a proyectos de investigación en ciencia, tecnología e innovación tecnológica</t>
  </si>
  <si>
    <t>Apoyo para la adaptación de tecnología y desarrollo de innovaciones tecnológicas</t>
  </si>
  <si>
    <t>Publicación</t>
  </si>
</sst>
</file>

<file path=xl/styles.xml><?xml version="1.0" encoding="utf-8"?>
<styleSheet xmlns="http://schemas.openxmlformats.org/spreadsheetml/2006/main">
  <numFmts count="6">
    <numFmt numFmtId="164" formatCode="000#"/>
    <numFmt numFmtId="165" formatCode="0.0%"/>
    <numFmt numFmtId="166" formatCode="#,##0.0"/>
    <numFmt numFmtId="167" formatCode="00#"/>
    <numFmt numFmtId="168" formatCode="0#"/>
    <numFmt numFmtId="169" formatCode="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0" xfId="0" applyNumberFormat="1" applyFont="1" applyFill="1" applyBorder="1"/>
    <xf numFmtId="166" fontId="1" fillId="3" borderId="21" xfId="0" applyNumberFormat="1" applyFont="1" applyFill="1" applyBorder="1"/>
    <xf numFmtId="165" fontId="1" fillId="3" borderId="21" xfId="0" applyNumberFormat="1" applyFont="1" applyFill="1" applyBorder="1"/>
    <xf numFmtId="165" fontId="1" fillId="3" borderId="22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3" xfId="0" applyNumberFormat="1" applyFill="1" applyBorder="1" applyAlignment="1">
      <alignment vertical="top" wrapText="1"/>
    </xf>
    <xf numFmtId="166" fontId="0" fillId="2" borderId="24" xfId="0" applyNumberFormat="1" applyFill="1" applyBorder="1" applyAlignment="1">
      <alignment vertical="top" wrapText="1"/>
    </xf>
    <xf numFmtId="165" fontId="0" fillId="2" borderId="24" xfId="0" applyNumberFormat="1" applyFill="1" applyBorder="1" applyAlignment="1">
      <alignment vertical="top" wrapText="1"/>
    </xf>
    <xf numFmtId="165" fontId="0" fillId="2" borderId="25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26" xfId="0" applyNumberForma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5" fontId="0" fillId="2" borderId="27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7" fontId="3" fillId="0" borderId="0" xfId="0" applyNumberFormat="1" applyFont="1"/>
    <xf numFmtId="167" fontId="0" fillId="0" borderId="0" xfId="0" applyNumberFormat="1"/>
    <xf numFmtId="167" fontId="5" fillId="3" borderId="4" xfId="0" applyNumberFormat="1" applyFont="1" applyFill="1" applyBorder="1"/>
    <xf numFmtId="0" fontId="5" fillId="3" borderId="2" xfId="0" applyFont="1" applyFill="1" applyBorder="1"/>
    <xf numFmtId="167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3" xfId="0" applyNumberFormat="1" applyFont="1" applyFill="1" applyBorder="1"/>
    <xf numFmtId="166" fontId="1" fillId="3" borderId="24" xfId="0" applyNumberFormat="1" applyFont="1" applyFill="1" applyBorder="1"/>
    <xf numFmtId="165" fontId="1" fillId="3" borderId="24" xfId="0" applyNumberFormat="1" applyFont="1" applyFill="1" applyBorder="1"/>
    <xf numFmtId="165" fontId="1" fillId="3" borderId="25" xfId="0" applyNumberFormat="1" applyFont="1" applyFill="1" applyBorder="1"/>
    <xf numFmtId="0" fontId="5" fillId="3" borderId="6" xfId="0" applyFont="1" applyFill="1" applyBorder="1"/>
    <xf numFmtId="167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26" xfId="0" applyNumberFormat="1" applyFont="1" applyFill="1" applyBorder="1"/>
    <xf numFmtId="166" fontId="1" fillId="3" borderId="27" xfId="0" applyNumberFormat="1" applyFont="1" applyFill="1" applyBorder="1"/>
    <xf numFmtId="165" fontId="1" fillId="3" borderId="27" xfId="0" applyNumberFormat="1" applyFont="1" applyFill="1" applyBorder="1"/>
    <xf numFmtId="165" fontId="1" fillId="3" borderId="28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0" fontId="6" fillId="4" borderId="0" xfId="0" applyFont="1" applyFill="1"/>
    <xf numFmtId="164" fontId="6" fillId="4" borderId="0" xfId="0" applyNumberFormat="1" applyFont="1" applyFill="1"/>
    <xf numFmtId="168" fontId="6" fillId="4" borderId="0" xfId="0" applyNumberFormat="1" applyFont="1" applyFill="1"/>
    <xf numFmtId="168" fontId="0" fillId="0" borderId="0" xfId="0" applyNumberFormat="1"/>
    <xf numFmtId="167" fontId="6" fillId="4" borderId="0" xfId="0" applyNumberFormat="1" applyFont="1" applyFill="1"/>
    <xf numFmtId="168" fontId="5" fillId="3" borderId="4" xfId="0" applyNumberFormat="1" applyFont="1" applyFill="1" applyBorder="1"/>
    <xf numFmtId="168" fontId="4" fillId="2" borderId="0" xfId="0" applyNumberFormat="1" applyFont="1" applyFill="1" applyBorder="1" applyAlignment="1">
      <alignment vertical="top" wrapText="1"/>
    </xf>
    <xf numFmtId="168" fontId="4" fillId="2" borderId="7" xfId="0" applyNumberFormat="1" applyFont="1" applyFill="1" applyBorder="1" applyAlignment="1">
      <alignment vertical="top" wrapText="1"/>
    </xf>
    <xf numFmtId="164" fontId="5" fillId="3" borderId="0" xfId="0" applyNumberFormat="1" applyFont="1" applyFill="1" applyBorder="1"/>
    <xf numFmtId="164" fontId="5" fillId="3" borderId="7" xfId="0" applyNumberFormat="1" applyFont="1" applyFill="1" applyBorder="1"/>
    <xf numFmtId="0" fontId="5" fillId="3" borderId="16" xfId="0" applyFont="1" applyFill="1" applyBorder="1"/>
    <xf numFmtId="167" fontId="5" fillId="3" borderId="16" xfId="0" applyNumberFormat="1" applyFont="1" applyFill="1" applyBorder="1"/>
    <xf numFmtId="166" fontId="1" fillId="3" borderId="8" xfId="0" applyNumberFormat="1" applyFont="1" applyFill="1" applyBorder="1"/>
    <xf numFmtId="0" fontId="5" fillId="3" borderId="1" xfId="0" applyFont="1" applyFill="1" applyBorder="1"/>
    <xf numFmtId="167" fontId="5" fillId="3" borderId="1" xfId="0" applyNumberFormat="1" applyFont="1" applyFill="1" applyBorder="1"/>
    <xf numFmtId="166" fontId="1" fillId="3" borderId="9" xfId="0" applyNumberFormat="1" applyFont="1" applyFill="1" applyBorder="1"/>
    <xf numFmtId="0" fontId="5" fillId="3" borderId="29" xfId="0" applyFont="1" applyFill="1" applyBorder="1"/>
    <xf numFmtId="167" fontId="5" fillId="3" borderId="29" xfId="0" applyNumberFormat="1" applyFont="1" applyFill="1" applyBorder="1"/>
    <xf numFmtId="166" fontId="1" fillId="3" borderId="10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9" fontId="0" fillId="0" borderId="0" xfId="0" applyNumberFormat="1"/>
    <xf numFmtId="0" fontId="7" fillId="0" borderId="0" xfId="0" applyFont="1"/>
    <xf numFmtId="0" fontId="4" fillId="2" borderId="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0" fontId="0" fillId="2" borderId="23" xfId="0" applyFill="1" applyBorder="1" applyAlignment="1">
      <alignment vertical="top" wrapText="1"/>
    </xf>
    <xf numFmtId="0" fontId="0" fillId="2" borderId="9" xfId="0" applyFill="1" applyBorder="1" applyAlignment="1">
      <alignment vertical="top" wrapText="1"/>
    </xf>
    <xf numFmtId="169" fontId="0" fillId="2" borderId="23" xfId="0" applyNumberFormat="1" applyFill="1" applyBorder="1" applyAlignment="1">
      <alignment vertical="top" wrapText="1"/>
    </xf>
    <xf numFmtId="169" fontId="0" fillId="2" borderId="9" xfId="0" applyNumberFormat="1" applyFill="1" applyBorder="1" applyAlignment="1">
      <alignment vertical="top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'PAN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Apurímac</c:v>
                </c:pt>
                <c:pt idx="2">
                  <c:v>Tumbes</c:v>
                </c:pt>
                <c:pt idx="3">
                  <c:v>Ucayali</c:v>
                </c:pt>
                <c:pt idx="4">
                  <c:v>San Martín</c:v>
                </c:pt>
                <c:pt idx="5">
                  <c:v>Lambayeque</c:v>
                </c:pt>
                <c:pt idx="6">
                  <c:v>Arequipa</c:v>
                </c:pt>
                <c:pt idx="7">
                  <c:v>Loreto</c:v>
                </c:pt>
                <c:pt idx="8">
                  <c:v>Piura</c:v>
                </c:pt>
                <c:pt idx="9">
                  <c:v>Tacna</c:v>
                </c:pt>
                <c:pt idx="10">
                  <c:v>Amazonas</c:v>
                </c:pt>
                <c:pt idx="11">
                  <c:v>Moquegua</c:v>
                </c:pt>
                <c:pt idx="12">
                  <c:v>Huancavelica</c:v>
                </c:pt>
                <c:pt idx="13">
                  <c:v>Ica</c:v>
                </c:pt>
                <c:pt idx="14">
                  <c:v>Ayacucho</c:v>
                </c:pt>
                <c:pt idx="15">
                  <c:v>Junín</c:v>
                </c:pt>
                <c:pt idx="16">
                  <c:v>Cajamarca</c:v>
                </c:pt>
                <c:pt idx="17">
                  <c:v>Cusco</c:v>
                </c:pt>
                <c:pt idx="18">
                  <c:v>Huánuco</c:v>
                </c:pt>
                <c:pt idx="19">
                  <c:v>Lima</c:v>
                </c:pt>
                <c:pt idx="20">
                  <c:v>Ancash</c:v>
                </c:pt>
                <c:pt idx="21">
                  <c:v>Puno</c:v>
                </c:pt>
                <c:pt idx="22">
                  <c:v>Madre de Dios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Dpto'!$O$7:$O$31</c:f>
              <c:numCache>
                <c:formatCode>#,##0.0</c:formatCode>
                <c:ptCount val="25"/>
                <c:pt idx="0">
                  <c:v>58.786458984476447</c:v>
                </c:pt>
                <c:pt idx="1">
                  <c:v>53.489344584261609</c:v>
                </c:pt>
                <c:pt idx="2">
                  <c:v>15.675224573747554</c:v>
                </c:pt>
                <c:pt idx="3">
                  <c:v>30.479325191682584</c:v>
                </c:pt>
                <c:pt idx="4">
                  <c:v>47.478191383216448</c:v>
                </c:pt>
                <c:pt idx="5">
                  <c:v>31.923608749043279</c:v>
                </c:pt>
                <c:pt idx="6">
                  <c:v>33.652669151718833</c:v>
                </c:pt>
                <c:pt idx="7">
                  <c:v>50.970177882862245</c:v>
                </c:pt>
                <c:pt idx="8">
                  <c:v>72.527937500165834</c:v>
                </c:pt>
                <c:pt idx="9">
                  <c:v>16.778087849736938</c:v>
                </c:pt>
                <c:pt idx="10">
                  <c:v>65.42510058666538</c:v>
                </c:pt>
                <c:pt idx="11">
                  <c:v>17.998270344067166</c:v>
                </c:pt>
                <c:pt idx="12">
                  <c:v>56.067930223398356</c:v>
                </c:pt>
                <c:pt idx="13">
                  <c:v>26.112487349387123</c:v>
                </c:pt>
                <c:pt idx="14">
                  <c:v>69.776558329608179</c:v>
                </c:pt>
                <c:pt idx="15">
                  <c:v>49.642115009611132</c:v>
                </c:pt>
                <c:pt idx="16">
                  <c:v>81.041411224244456</c:v>
                </c:pt>
                <c:pt idx="17">
                  <c:v>59.321941126360798</c:v>
                </c:pt>
                <c:pt idx="18">
                  <c:v>45.718798092560618</c:v>
                </c:pt>
                <c:pt idx="19">
                  <c:v>244.12771092887522</c:v>
                </c:pt>
                <c:pt idx="20">
                  <c:v>51.264402791414177</c:v>
                </c:pt>
                <c:pt idx="21">
                  <c:v>67.504828958828881</c:v>
                </c:pt>
                <c:pt idx="22">
                  <c:v>7.5403352187232038</c:v>
                </c:pt>
                <c:pt idx="23">
                  <c:v>68.346552536442587</c:v>
                </c:pt>
                <c:pt idx="24">
                  <c:v>14.021316892306224</c:v>
                </c:pt>
              </c:numCache>
            </c:numRef>
          </c:val>
        </c:ser>
        <c:dLbls/>
        <c:axId val="71873664"/>
        <c:axId val="71875200"/>
      </c:barChart>
      <c:lineChart>
        <c:grouping val="standard"/>
        <c:ser>
          <c:idx val="1"/>
          <c:order val="1"/>
          <c:tx>
            <c:strRef>
              <c:f>'PAN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Apurímac</c:v>
                </c:pt>
                <c:pt idx="2">
                  <c:v>Tumbes</c:v>
                </c:pt>
                <c:pt idx="3">
                  <c:v>Ucayali</c:v>
                </c:pt>
                <c:pt idx="4">
                  <c:v>San Martín</c:v>
                </c:pt>
                <c:pt idx="5">
                  <c:v>Lambayeque</c:v>
                </c:pt>
                <c:pt idx="6">
                  <c:v>Arequipa</c:v>
                </c:pt>
                <c:pt idx="7">
                  <c:v>Loreto</c:v>
                </c:pt>
                <c:pt idx="8">
                  <c:v>Piura</c:v>
                </c:pt>
                <c:pt idx="9">
                  <c:v>Tacna</c:v>
                </c:pt>
                <c:pt idx="10">
                  <c:v>Amazonas</c:v>
                </c:pt>
                <c:pt idx="11">
                  <c:v>Moquegua</c:v>
                </c:pt>
                <c:pt idx="12">
                  <c:v>Huancavelica</c:v>
                </c:pt>
                <c:pt idx="13">
                  <c:v>Ica</c:v>
                </c:pt>
                <c:pt idx="14">
                  <c:v>Ayacucho</c:v>
                </c:pt>
                <c:pt idx="15">
                  <c:v>Junín</c:v>
                </c:pt>
                <c:pt idx="16">
                  <c:v>Cajamarca</c:v>
                </c:pt>
                <c:pt idx="17">
                  <c:v>Cusco</c:v>
                </c:pt>
                <c:pt idx="18">
                  <c:v>Huánuco</c:v>
                </c:pt>
                <c:pt idx="19">
                  <c:v>Lima</c:v>
                </c:pt>
                <c:pt idx="20">
                  <c:v>Ancash</c:v>
                </c:pt>
                <c:pt idx="21">
                  <c:v>Puno</c:v>
                </c:pt>
                <c:pt idx="22">
                  <c:v>Madre de Dios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Dpto'!$P$7:$P$31</c:f>
              <c:numCache>
                <c:formatCode>0%</c:formatCode>
                <c:ptCount val="25"/>
                <c:pt idx="0">
                  <c:v>0.76988014689758599</c:v>
                </c:pt>
                <c:pt idx="1">
                  <c:v>0.7304015771441067</c:v>
                </c:pt>
                <c:pt idx="2">
                  <c:v>0.72653672592838958</c:v>
                </c:pt>
                <c:pt idx="3">
                  <c:v>0.71658130841574952</c:v>
                </c:pt>
                <c:pt idx="4">
                  <c:v>0.71254892200457931</c:v>
                </c:pt>
                <c:pt idx="5">
                  <c:v>0.70967557151865823</c:v>
                </c:pt>
                <c:pt idx="6">
                  <c:v>0.70961976299649465</c:v>
                </c:pt>
                <c:pt idx="7">
                  <c:v>0.70865401147187168</c:v>
                </c:pt>
                <c:pt idx="8">
                  <c:v>0.70541038404084477</c:v>
                </c:pt>
                <c:pt idx="9">
                  <c:v>0.68861465680742118</c:v>
                </c:pt>
                <c:pt idx="10">
                  <c:v>0.68446968538552666</c:v>
                </c:pt>
                <c:pt idx="11">
                  <c:v>0.65878844716866025</c:v>
                </c:pt>
                <c:pt idx="12">
                  <c:v>0.65305630420197203</c:v>
                </c:pt>
                <c:pt idx="13">
                  <c:v>0.64587011340772638</c:v>
                </c:pt>
                <c:pt idx="14">
                  <c:v>0.64526627400898262</c:v>
                </c:pt>
                <c:pt idx="15">
                  <c:v>0.63842914808528117</c:v>
                </c:pt>
                <c:pt idx="16">
                  <c:v>0.63496250973058399</c:v>
                </c:pt>
                <c:pt idx="17">
                  <c:v>0.62521079096600762</c:v>
                </c:pt>
                <c:pt idx="18">
                  <c:v>0.60930435261397309</c:v>
                </c:pt>
                <c:pt idx="19">
                  <c:v>0.60179512915247846</c:v>
                </c:pt>
                <c:pt idx="20">
                  <c:v>0.60113472659002609</c:v>
                </c:pt>
                <c:pt idx="21">
                  <c:v>0.60082715037858214</c:v>
                </c:pt>
                <c:pt idx="22">
                  <c:v>0.59580781854137932</c:v>
                </c:pt>
                <c:pt idx="23">
                  <c:v>0.47584194653444939</c:v>
                </c:pt>
                <c:pt idx="24">
                  <c:v>0.42216378399258392</c:v>
                </c:pt>
              </c:numCache>
            </c:numRef>
          </c:val>
        </c:ser>
        <c:dLbls/>
        <c:marker val="1"/>
        <c:axId val="72177920"/>
        <c:axId val="72176384"/>
      </c:lineChart>
      <c:catAx>
        <c:axId val="71873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1875200"/>
        <c:crosses val="autoZero"/>
        <c:auto val="1"/>
        <c:lblAlgn val="ctr"/>
        <c:lblOffset val="100"/>
      </c:catAx>
      <c:valAx>
        <c:axId val="7187520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18736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2176384"/>
        <c:scaling>
          <c:orientation val="minMax"/>
        </c:scaling>
        <c:axPos val="r"/>
        <c:numFmt formatCode="0%" sourceLinked="1"/>
        <c:tickLblPos val="nextTo"/>
        <c:crossAx val="72177920"/>
        <c:crosses val="max"/>
        <c:crossBetween val="between"/>
      </c:valAx>
      <c:catAx>
        <c:axId val="72177920"/>
        <c:scaling>
          <c:orientation val="minMax"/>
        </c:scaling>
        <c:delete val="1"/>
        <c:axPos val="b"/>
        <c:numFmt formatCode="General" sourceLinked="1"/>
        <c:tickLblPos val="none"/>
        <c:crossAx val="7217638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'OSCE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'OSCE Dpto'!$N$7:$N$27</c:f>
              <c:strCache>
                <c:ptCount val="21"/>
                <c:pt idx="0">
                  <c:v>Piura</c:v>
                </c:pt>
                <c:pt idx="1">
                  <c:v>Lambayeque</c:v>
                </c:pt>
                <c:pt idx="2">
                  <c:v>Ica</c:v>
                </c:pt>
                <c:pt idx="3">
                  <c:v>Arequipa</c:v>
                </c:pt>
                <c:pt idx="4">
                  <c:v>Junín</c:v>
                </c:pt>
                <c:pt idx="5">
                  <c:v>Apurímac</c:v>
                </c:pt>
                <c:pt idx="6">
                  <c:v>La Libertad</c:v>
                </c:pt>
                <c:pt idx="7">
                  <c:v>Madre de Dios</c:v>
                </c:pt>
                <c:pt idx="8">
                  <c:v>Cajamarca</c:v>
                </c:pt>
                <c:pt idx="9">
                  <c:v>Cusco</c:v>
                </c:pt>
                <c:pt idx="10">
                  <c:v>Tumbes</c:v>
                </c:pt>
                <c:pt idx="11">
                  <c:v>Ancash</c:v>
                </c:pt>
                <c:pt idx="12">
                  <c:v>Ucayali</c:v>
                </c:pt>
                <c:pt idx="13">
                  <c:v>Lima</c:v>
                </c:pt>
                <c:pt idx="14">
                  <c:v>Tacna</c:v>
                </c:pt>
                <c:pt idx="15">
                  <c:v>Puno</c:v>
                </c:pt>
                <c:pt idx="16">
                  <c:v>San Martín</c:v>
                </c:pt>
                <c:pt idx="17">
                  <c:v>Ayacucho</c:v>
                </c:pt>
                <c:pt idx="18">
                  <c:v>Huánuco</c:v>
                </c:pt>
                <c:pt idx="19">
                  <c:v>Huancavelica</c:v>
                </c:pt>
                <c:pt idx="20">
                  <c:v>Loreto</c:v>
                </c:pt>
              </c:strCache>
            </c:strRef>
          </c:cat>
          <c:val>
            <c:numRef>
              <c:f>'OSCE Dpto'!$O$7:$O$27</c:f>
              <c:numCache>
                <c:formatCode>#,##0.0</c:formatCode>
                <c:ptCount val="21"/>
                <c:pt idx="0">
                  <c:v>0.63772820125198348</c:v>
                </c:pt>
                <c:pt idx="1">
                  <c:v>0.3531858453947872</c:v>
                </c:pt>
                <c:pt idx="2">
                  <c:v>0.47983902951753549</c:v>
                </c:pt>
                <c:pt idx="3">
                  <c:v>0.32636694086675377</c:v>
                </c:pt>
                <c:pt idx="4">
                  <c:v>0.31633845450217218</c:v>
                </c:pt>
                <c:pt idx="5">
                  <c:v>9.745060018244657E-2</c:v>
                </c:pt>
                <c:pt idx="6">
                  <c:v>0.37611602353196338</c:v>
                </c:pt>
                <c:pt idx="7">
                  <c:v>9.3256529323104451E-2</c:v>
                </c:pt>
                <c:pt idx="8">
                  <c:v>0.31259754293380937</c:v>
                </c:pt>
                <c:pt idx="9">
                  <c:v>0.37091590631394233</c:v>
                </c:pt>
                <c:pt idx="10">
                  <c:v>9.8066379788291941E-2</c:v>
                </c:pt>
                <c:pt idx="11">
                  <c:v>0.32277965738353337</c:v>
                </c:pt>
                <c:pt idx="12">
                  <c:v>0.13956373873572914</c:v>
                </c:pt>
                <c:pt idx="13">
                  <c:v>25.843018739164208</c:v>
                </c:pt>
                <c:pt idx="14">
                  <c:v>0.13307006907685864</c:v>
                </c:pt>
                <c:pt idx="15">
                  <c:v>0.28316203733931711</c:v>
                </c:pt>
                <c:pt idx="16">
                  <c:v>0.1973017969961168</c:v>
                </c:pt>
                <c:pt idx="17">
                  <c:v>0.17015021060384031</c:v>
                </c:pt>
                <c:pt idx="18">
                  <c:v>0.14594887225812375</c:v>
                </c:pt>
                <c:pt idx="19">
                  <c:v>0.13341052470661396</c:v>
                </c:pt>
                <c:pt idx="20">
                  <c:v>0.12622530047119118</c:v>
                </c:pt>
              </c:numCache>
            </c:numRef>
          </c:val>
        </c:ser>
        <c:dLbls/>
        <c:axId val="74684288"/>
        <c:axId val="74685824"/>
      </c:barChart>
      <c:lineChart>
        <c:grouping val="standard"/>
        <c:ser>
          <c:idx val="1"/>
          <c:order val="1"/>
          <c:tx>
            <c:strRef>
              <c:f>'OSCE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Dpto'!$N$7:$N$27</c:f>
              <c:strCache>
                <c:ptCount val="21"/>
                <c:pt idx="0">
                  <c:v>Piura</c:v>
                </c:pt>
                <c:pt idx="1">
                  <c:v>Lambayeque</c:v>
                </c:pt>
                <c:pt idx="2">
                  <c:v>Ica</c:v>
                </c:pt>
                <c:pt idx="3">
                  <c:v>Arequipa</c:v>
                </c:pt>
                <c:pt idx="4">
                  <c:v>Junín</c:v>
                </c:pt>
                <c:pt idx="5">
                  <c:v>Apurímac</c:v>
                </c:pt>
                <c:pt idx="6">
                  <c:v>La Libertad</c:v>
                </c:pt>
                <c:pt idx="7">
                  <c:v>Madre de Dios</c:v>
                </c:pt>
                <c:pt idx="8">
                  <c:v>Cajamarca</c:v>
                </c:pt>
                <c:pt idx="9">
                  <c:v>Cusco</c:v>
                </c:pt>
                <c:pt idx="10">
                  <c:v>Tumbes</c:v>
                </c:pt>
                <c:pt idx="11">
                  <c:v>Ancash</c:v>
                </c:pt>
                <c:pt idx="12">
                  <c:v>Ucayali</c:v>
                </c:pt>
                <c:pt idx="13">
                  <c:v>Lima</c:v>
                </c:pt>
                <c:pt idx="14">
                  <c:v>Tacna</c:v>
                </c:pt>
                <c:pt idx="15">
                  <c:v>Puno</c:v>
                </c:pt>
                <c:pt idx="16">
                  <c:v>San Martín</c:v>
                </c:pt>
                <c:pt idx="17">
                  <c:v>Ayacucho</c:v>
                </c:pt>
                <c:pt idx="18">
                  <c:v>Huánuco</c:v>
                </c:pt>
                <c:pt idx="19">
                  <c:v>Huancavelica</c:v>
                </c:pt>
                <c:pt idx="20">
                  <c:v>Loreto</c:v>
                </c:pt>
              </c:strCache>
            </c:strRef>
          </c:cat>
          <c:val>
            <c:numRef>
              <c:f>'OSCE Dpto'!$P$7:$P$27</c:f>
              <c:numCache>
                <c:formatCode>0%</c:formatCode>
                <c:ptCount val="21"/>
                <c:pt idx="0">
                  <c:v>0.68424377748949705</c:v>
                </c:pt>
                <c:pt idx="1">
                  <c:v>0.59173687327709568</c:v>
                </c:pt>
                <c:pt idx="2">
                  <c:v>0.5899524800056255</c:v>
                </c:pt>
                <c:pt idx="3">
                  <c:v>0.58729616809232466</c:v>
                </c:pt>
                <c:pt idx="4">
                  <c:v>0.57760672831348059</c:v>
                </c:pt>
                <c:pt idx="5">
                  <c:v>0.57040692200163057</c:v>
                </c:pt>
                <c:pt idx="6">
                  <c:v>0.56026590050894498</c:v>
                </c:pt>
                <c:pt idx="7">
                  <c:v>0.55048155247421604</c:v>
                </c:pt>
                <c:pt idx="8">
                  <c:v>0.55008533416945316</c:v>
                </c:pt>
                <c:pt idx="9">
                  <c:v>0.53994993240207345</c:v>
                </c:pt>
                <c:pt idx="10">
                  <c:v>0.53827320164606662</c:v>
                </c:pt>
                <c:pt idx="11">
                  <c:v>0.51739863746877601</c:v>
                </c:pt>
                <c:pt idx="12">
                  <c:v>0.49469461236749179</c:v>
                </c:pt>
                <c:pt idx="13">
                  <c:v>0.4800540543698803</c:v>
                </c:pt>
                <c:pt idx="14">
                  <c:v>0.46409376410942188</c:v>
                </c:pt>
                <c:pt idx="15">
                  <c:v>0.35150737350718697</c:v>
                </c:pt>
                <c:pt idx="16">
                  <c:v>0.25260902802886964</c:v>
                </c:pt>
                <c:pt idx="17">
                  <c:v>0.240184370183918</c:v>
                </c:pt>
                <c:pt idx="18">
                  <c:v>0.20731256109073776</c:v>
                </c:pt>
                <c:pt idx="19">
                  <c:v>0.19059245391514301</c:v>
                </c:pt>
                <c:pt idx="20">
                  <c:v>0.17619044361387579</c:v>
                </c:pt>
              </c:numCache>
            </c:numRef>
          </c:val>
        </c:ser>
        <c:dLbls/>
        <c:marker val="1"/>
        <c:axId val="74701824"/>
        <c:axId val="74700288"/>
      </c:lineChart>
      <c:catAx>
        <c:axId val="74684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4685824"/>
        <c:crosses val="autoZero"/>
        <c:auto val="1"/>
        <c:lblAlgn val="ctr"/>
        <c:lblOffset val="100"/>
      </c:catAx>
      <c:valAx>
        <c:axId val="7468582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4684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4700288"/>
        <c:scaling>
          <c:orientation val="minMax"/>
        </c:scaling>
        <c:axPos val="r"/>
        <c:numFmt formatCode="0%" sourceLinked="1"/>
        <c:tickLblPos val="nextTo"/>
        <c:crossAx val="74701824"/>
        <c:crosses val="max"/>
        <c:crossBetween val="between"/>
      </c:valAx>
      <c:catAx>
        <c:axId val="74701824"/>
        <c:scaling>
          <c:orientation val="minMax"/>
        </c:scaling>
        <c:delete val="1"/>
        <c:axPos val="b"/>
        <c:numFmt formatCode="General" sourceLinked="1"/>
        <c:tickLblPos val="none"/>
        <c:crossAx val="7470028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'GSRN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'GSRN Dpto'!$N$7:$N$30</c:f>
              <c:strCache>
                <c:ptCount val="24"/>
                <c:pt idx="0">
                  <c:v>Huancavelica</c:v>
                </c:pt>
                <c:pt idx="1">
                  <c:v>Cusco</c:v>
                </c:pt>
                <c:pt idx="2">
                  <c:v>Madre de Dios</c:v>
                </c:pt>
                <c:pt idx="3">
                  <c:v>Cajamarca</c:v>
                </c:pt>
                <c:pt idx="4">
                  <c:v>Junín</c:v>
                </c:pt>
                <c:pt idx="5">
                  <c:v>Apurímac</c:v>
                </c:pt>
                <c:pt idx="6">
                  <c:v>Loreto</c:v>
                </c:pt>
                <c:pt idx="7">
                  <c:v>Pasco</c:v>
                </c:pt>
                <c:pt idx="8">
                  <c:v>Huánuco</c:v>
                </c:pt>
                <c:pt idx="9">
                  <c:v>Tumbes</c:v>
                </c:pt>
                <c:pt idx="10">
                  <c:v>Ayacucho</c:v>
                </c:pt>
                <c:pt idx="11">
                  <c:v>Puno</c:v>
                </c:pt>
                <c:pt idx="12">
                  <c:v>Ucayali</c:v>
                </c:pt>
                <c:pt idx="13">
                  <c:v>Piura</c:v>
                </c:pt>
                <c:pt idx="14">
                  <c:v>Lambayeque</c:v>
                </c:pt>
                <c:pt idx="15">
                  <c:v>Lima</c:v>
                </c:pt>
                <c:pt idx="16">
                  <c:v>Ica</c:v>
                </c:pt>
                <c:pt idx="17">
                  <c:v>La Libertad</c:v>
                </c:pt>
                <c:pt idx="18">
                  <c:v>San Martín</c:v>
                </c:pt>
                <c:pt idx="19">
                  <c:v>Tacna</c:v>
                </c:pt>
                <c:pt idx="20">
                  <c:v>Arequipa</c:v>
                </c:pt>
                <c:pt idx="21">
                  <c:v>Amazonas</c:v>
                </c:pt>
                <c:pt idx="22">
                  <c:v>Moquegua</c:v>
                </c:pt>
                <c:pt idx="23">
                  <c:v>Ancash</c:v>
                </c:pt>
              </c:strCache>
            </c:strRef>
          </c:cat>
          <c:val>
            <c:numRef>
              <c:f>'GSRN Dpto'!$O$7:$O$30</c:f>
              <c:numCache>
                <c:formatCode>#,##0.0</c:formatCode>
                <c:ptCount val="24"/>
                <c:pt idx="0">
                  <c:v>5.2006166660198794</c:v>
                </c:pt>
                <c:pt idx="1">
                  <c:v>30.459847566456265</c:v>
                </c:pt>
                <c:pt idx="2">
                  <c:v>0.92384942550773319</c:v>
                </c:pt>
                <c:pt idx="3">
                  <c:v>2.5033803658440901</c:v>
                </c:pt>
                <c:pt idx="4">
                  <c:v>0.56410125433098557</c:v>
                </c:pt>
                <c:pt idx="5">
                  <c:v>0.52958990477955581</c:v>
                </c:pt>
                <c:pt idx="6">
                  <c:v>0.72718485993713367</c:v>
                </c:pt>
                <c:pt idx="7">
                  <c:v>1.1465207945250995</c:v>
                </c:pt>
                <c:pt idx="8">
                  <c:v>2.3944574880402443</c:v>
                </c:pt>
                <c:pt idx="9">
                  <c:v>0.31270870256960615</c:v>
                </c:pt>
                <c:pt idx="10">
                  <c:v>0.80209703012924116</c:v>
                </c:pt>
                <c:pt idx="11">
                  <c:v>2.0511695076431082</c:v>
                </c:pt>
                <c:pt idx="12">
                  <c:v>0.32933128961521801</c:v>
                </c:pt>
                <c:pt idx="13">
                  <c:v>1.0620887904484921</c:v>
                </c:pt>
                <c:pt idx="14">
                  <c:v>5.9839093851482623</c:v>
                </c:pt>
                <c:pt idx="15">
                  <c:v>61.188767398446068</c:v>
                </c:pt>
                <c:pt idx="16">
                  <c:v>0.7742567732088923</c:v>
                </c:pt>
                <c:pt idx="17">
                  <c:v>0.3835815762427226</c:v>
                </c:pt>
                <c:pt idx="18">
                  <c:v>2.2774576916738596</c:v>
                </c:pt>
                <c:pt idx="19">
                  <c:v>0.81599811767696095</c:v>
                </c:pt>
                <c:pt idx="20">
                  <c:v>0.65188623170630289</c:v>
                </c:pt>
                <c:pt idx="21">
                  <c:v>1.0657257052426883</c:v>
                </c:pt>
                <c:pt idx="22">
                  <c:v>0.38498256120520191</c:v>
                </c:pt>
                <c:pt idx="23">
                  <c:v>0.73835469306849899</c:v>
                </c:pt>
              </c:numCache>
            </c:numRef>
          </c:val>
        </c:ser>
        <c:dLbls/>
        <c:axId val="74864128"/>
        <c:axId val="74865664"/>
      </c:barChart>
      <c:lineChart>
        <c:grouping val="standard"/>
        <c:ser>
          <c:idx val="1"/>
          <c:order val="1"/>
          <c:tx>
            <c:strRef>
              <c:f>'GSRN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Dpto'!$N$7:$N$30</c:f>
              <c:strCache>
                <c:ptCount val="24"/>
                <c:pt idx="0">
                  <c:v>Huancavelica</c:v>
                </c:pt>
                <c:pt idx="1">
                  <c:v>Cusco</c:v>
                </c:pt>
                <c:pt idx="2">
                  <c:v>Madre de Dios</c:v>
                </c:pt>
                <c:pt idx="3">
                  <c:v>Cajamarca</c:v>
                </c:pt>
                <c:pt idx="4">
                  <c:v>Junín</c:v>
                </c:pt>
                <c:pt idx="5">
                  <c:v>Apurímac</c:v>
                </c:pt>
                <c:pt idx="6">
                  <c:v>Loreto</c:v>
                </c:pt>
                <c:pt idx="7">
                  <c:v>Pasco</c:v>
                </c:pt>
                <c:pt idx="8">
                  <c:v>Huánuco</c:v>
                </c:pt>
                <c:pt idx="9">
                  <c:v>Tumbes</c:v>
                </c:pt>
                <c:pt idx="10">
                  <c:v>Ayacucho</c:v>
                </c:pt>
                <c:pt idx="11">
                  <c:v>Puno</c:v>
                </c:pt>
                <c:pt idx="12">
                  <c:v>Ucayali</c:v>
                </c:pt>
                <c:pt idx="13">
                  <c:v>Piura</c:v>
                </c:pt>
                <c:pt idx="14">
                  <c:v>Lambayeque</c:v>
                </c:pt>
                <c:pt idx="15">
                  <c:v>Lima</c:v>
                </c:pt>
                <c:pt idx="16">
                  <c:v>Ica</c:v>
                </c:pt>
                <c:pt idx="17">
                  <c:v>La Libertad</c:v>
                </c:pt>
                <c:pt idx="18">
                  <c:v>San Martín</c:v>
                </c:pt>
                <c:pt idx="19">
                  <c:v>Tacna</c:v>
                </c:pt>
                <c:pt idx="20">
                  <c:v>Arequipa</c:v>
                </c:pt>
                <c:pt idx="21">
                  <c:v>Amazonas</c:v>
                </c:pt>
                <c:pt idx="22">
                  <c:v>Moquegua</c:v>
                </c:pt>
                <c:pt idx="23">
                  <c:v>Ancash</c:v>
                </c:pt>
              </c:strCache>
            </c:strRef>
          </c:cat>
          <c:val>
            <c:numRef>
              <c:f>'GSRN Dpto'!$P$7:$P$30</c:f>
              <c:numCache>
                <c:formatCode>0%</c:formatCode>
                <c:ptCount val="24"/>
                <c:pt idx="0">
                  <c:v>0.68749821252093557</c:v>
                </c:pt>
                <c:pt idx="1">
                  <c:v>0.61400182259181768</c:v>
                </c:pt>
                <c:pt idx="2">
                  <c:v>0.60588434872080077</c:v>
                </c:pt>
                <c:pt idx="3">
                  <c:v>0.50392051501267565</c:v>
                </c:pt>
                <c:pt idx="4">
                  <c:v>0.48666673654572257</c:v>
                </c:pt>
                <c:pt idx="5">
                  <c:v>0.47036569034280307</c:v>
                </c:pt>
                <c:pt idx="6">
                  <c:v>0.46136253238051633</c:v>
                </c:pt>
                <c:pt idx="7">
                  <c:v>0.43772080620300002</c:v>
                </c:pt>
                <c:pt idx="8">
                  <c:v>0.43704680125895146</c:v>
                </c:pt>
                <c:pt idx="9">
                  <c:v>0.43081309757928371</c:v>
                </c:pt>
                <c:pt idx="10">
                  <c:v>0.42291535341283099</c:v>
                </c:pt>
                <c:pt idx="11">
                  <c:v>0.41848756436557821</c:v>
                </c:pt>
                <c:pt idx="12">
                  <c:v>0.40550599657848252</c:v>
                </c:pt>
                <c:pt idx="13">
                  <c:v>0.40340380172442319</c:v>
                </c:pt>
                <c:pt idx="14">
                  <c:v>0.40047105486357593</c:v>
                </c:pt>
                <c:pt idx="15">
                  <c:v>0.39616218647529738</c:v>
                </c:pt>
                <c:pt idx="16">
                  <c:v>0.39075439198486972</c:v>
                </c:pt>
                <c:pt idx="17">
                  <c:v>0.3409847396157093</c:v>
                </c:pt>
                <c:pt idx="18">
                  <c:v>0.30144600034597235</c:v>
                </c:pt>
                <c:pt idx="19">
                  <c:v>0.28741011110996245</c:v>
                </c:pt>
                <c:pt idx="20">
                  <c:v>0.26437194690643123</c:v>
                </c:pt>
                <c:pt idx="21">
                  <c:v>0.20871671501928743</c:v>
                </c:pt>
                <c:pt idx="22">
                  <c:v>0.19328665518870244</c:v>
                </c:pt>
                <c:pt idx="23">
                  <c:v>0.11611411728096055</c:v>
                </c:pt>
              </c:numCache>
            </c:numRef>
          </c:val>
        </c:ser>
        <c:dLbls/>
        <c:marker val="1"/>
        <c:axId val="74873472"/>
        <c:axId val="74871936"/>
      </c:lineChart>
      <c:catAx>
        <c:axId val="74864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4865664"/>
        <c:crosses val="autoZero"/>
        <c:auto val="1"/>
        <c:lblAlgn val="ctr"/>
        <c:lblOffset val="100"/>
      </c:catAx>
      <c:valAx>
        <c:axId val="7486566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4864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4871936"/>
        <c:scaling>
          <c:orientation val="minMax"/>
        </c:scaling>
        <c:axPos val="r"/>
        <c:numFmt formatCode="0%" sourceLinked="1"/>
        <c:tickLblPos val="nextTo"/>
        <c:crossAx val="74873472"/>
        <c:crosses val="max"/>
        <c:crossBetween val="between"/>
      </c:valAx>
      <c:catAx>
        <c:axId val="74873472"/>
        <c:scaling>
          <c:orientation val="minMax"/>
        </c:scaling>
        <c:delete val="1"/>
        <c:axPos val="b"/>
        <c:numFmt formatCode="General" sourceLinked="1"/>
        <c:tickLblPos val="none"/>
        <c:crossAx val="7487193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'GIRS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La Libertad</c:v>
                </c:pt>
                <c:pt idx="3">
                  <c:v>Tumbes</c:v>
                </c:pt>
                <c:pt idx="4">
                  <c:v>Piura</c:v>
                </c:pt>
                <c:pt idx="5">
                  <c:v>Lambayeque</c:v>
                </c:pt>
                <c:pt idx="6">
                  <c:v>Loreto</c:v>
                </c:pt>
                <c:pt idx="7">
                  <c:v>Arequipa</c:v>
                </c:pt>
                <c:pt idx="8">
                  <c:v>Cajamarca</c:v>
                </c:pt>
                <c:pt idx="9">
                  <c:v>Ica</c:v>
                </c:pt>
                <c:pt idx="10">
                  <c:v>Tacna</c:v>
                </c:pt>
                <c:pt idx="11">
                  <c:v>Huancavelica</c:v>
                </c:pt>
                <c:pt idx="12">
                  <c:v>Huánuco</c:v>
                </c:pt>
                <c:pt idx="13">
                  <c:v>Cusco</c:v>
                </c:pt>
                <c:pt idx="14">
                  <c:v>Ucayali</c:v>
                </c:pt>
                <c:pt idx="15">
                  <c:v>Moquegua</c:v>
                </c:pt>
                <c:pt idx="16">
                  <c:v>San Martín</c:v>
                </c:pt>
                <c:pt idx="17">
                  <c:v>Madre de Dios</c:v>
                </c:pt>
                <c:pt idx="18">
                  <c:v>Junín</c:v>
                </c:pt>
                <c:pt idx="19">
                  <c:v>Ayacucho</c:v>
                </c:pt>
                <c:pt idx="20">
                  <c:v>Ancash</c:v>
                </c:pt>
                <c:pt idx="21">
                  <c:v>Puno</c:v>
                </c:pt>
                <c:pt idx="22">
                  <c:v>Pasco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'GIRS Dpto'!$O$7:$O$31</c:f>
              <c:numCache>
                <c:formatCode>#,##0.0</c:formatCode>
                <c:ptCount val="25"/>
                <c:pt idx="0">
                  <c:v>77.981234763399158</c:v>
                </c:pt>
                <c:pt idx="1">
                  <c:v>339.41864799909507</c:v>
                </c:pt>
                <c:pt idx="2">
                  <c:v>17.438690431675884</c:v>
                </c:pt>
                <c:pt idx="3">
                  <c:v>7.3269048105717314</c:v>
                </c:pt>
                <c:pt idx="4">
                  <c:v>35.295916917123755</c:v>
                </c:pt>
                <c:pt idx="5">
                  <c:v>34.416971719319015</c:v>
                </c:pt>
                <c:pt idx="6">
                  <c:v>10.783329920329303</c:v>
                </c:pt>
                <c:pt idx="7">
                  <c:v>22.015382111978745</c:v>
                </c:pt>
                <c:pt idx="8">
                  <c:v>6.3461760235439328</c:v>
                </c:pt>
                <c:pt idx="9">
                  <c:v>17.96338813795829</c:v>
                </c:pt>
                <c:pt idx="10">
                  <c:v>5.738942356190865</c:v>
                </c:pt>
                <c:pt idx="11">
                  <c:v>4.8401198252565694</c:v>
                </c:pt>
                <c:pt idx="12">
                  <c:v>8.0279037126743802</c:v>
                </c:pt>
                <c:pt idx="13">
                  <c:v>22.485499340758093</c:v>
                </c:pt>
                <c:pt idx="14">
                  <c:v>9.4892058998716511</c:v>
                </c:pt>
                <c:pt idx="15">
                  <c:v>1.3905457410215656</c:v>
                </c:pt>
                <c:pt idx="16">
                  <c:v>9.9198070271949632</c:v>
                </c:pt>
                <c:pt idx="17">
                  <c:v>2.853097005231763</c:v>
                </c:pt>
                <c:pt idx="18">
                  <c:v>19.252422676659183</c:v>
                </c:pt>
                <c:pt idx="19">
                  <c:v>9.8353630456245451</c:v>
                </c:pt>
                <c:pt idx="20">
                  <c:v>9.1801567404645414</c:v>
                </c:pt>
                <c:pt idx="21">
                  <c:v>9.3907073946620621</c:v>
                </c:pt>
                <c:pt idx="22">
                  <c:v>5.1568409822452619</c:v>
                </c:pt>
                <c:pt idx="23">
                  <c:v>3.1824194584636856</c:v>
                </c:pt>
                <c:pt idx="24">
                  <c:v>2.0544254502772836</c:v>
                </c:pt>
              </c:numCache>
            </c:numRef>
          </c:val>
        </c:ser>
        <c:dLbls/>
        <c:axId val="74969472"/>
        <c:axId val="74971008"/>
      </c:barChart>
      <c:lineChart>
        <c:grouping val="standard"/>
        <c:ser>
          <c:idx val="1"/>
          <c:order val="1"/>
          <c:tx>
            <c:strRef>
              <c:f>'GIRS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La Libertad</c:v>
                </c:pt>
                <c:pt idx="3">
                  <c:v>Tumbes</c:v>
                </c:pt>
                <c:pt idx="4">
                  <c:v>Piura</c:v>
                </c:pt>
                <c:pt idx="5">
                  <c:v>Lambayeque</c:v>
                </c:pt>
                <c:pt idx="6">
                  <c:v>Loreto</c:v>
                </c:pt>
                <c:pt idx="7">
                  <c:v>Arequipa</c:v>
                </c:pt>
                <c:pt idx="8">
                  <c:v>Cajamarca</c:v>
                </c:pt>
                <c:pt idx="9">
                  <c:v>Ica</c:v>
                </c:pt>
                <c:pt idx="10">
                  <c:v>Tacna</c:v>
                </c:pt>
                <c:pt idx="11">
                  <c:v>Huancavelica</c:v>
                </c:pt>
                <c:pt idx="12">
                  <c:v>Huánuco</c:v>
                </c:pt>
                <c:pt idx="13">
                  <c:v>Cusco</c:v>
                </c:pt>
                <c:pt idx="14">
                  <c:v>Ucayali</c:v>
                </c:pt>
                <c:pt idx="15">
                  <c:v>Moquegua</c:v>
                </c:pt>
                <c:pt idx="16">
                  <c:v>San Martín</c:v>
                </c:pt>
                <c:pt idx="17">
                  <c:v>Madre de Dios</c:v>
                </c:pt>
                <c:pt idx="18">
                  <c:v>Junín</c:v>
                </c:pt>
                <c:pt idx="19">
                  <c:v>Ayacucho</c:v>
                </c:pt>
                <c:pt idx="20">
                  <c:v>Ancash</c:v>
                </c:pt>
                <c:pt idx="21">
                  <c:v>Puno</c:v>
                </c:pt>
                <c:pt idx="22">
                  <c:v>Pasco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'GIRS Dpto'!$P$7:$P$31</c:f>
              <c:numCache>
                <c:formatCode>0%</c:formatCode>
                <c:ptCount val="25"/>
                <c:pt idx="0">
                  <c:v>0.87384946438122113</c:v>
                </c:pt>
                <c:pt idx="1">
                  <c:v>0.64637560347144141</c:v>
                </c:pt>
                <c:pt idx="2">
                  <c:v>0.58188553184046743</c:v>
                </c:pt>
                <c:pt idx="3">
                  <c:v>0.5758048040027347</c:v>
                </c:pt>
                <c:pt idx="4">
                  <c:v>0.57433186643380718</c:v>
                </c:pt>
                <c:pt idx="5">
                  <c:v>0.56719202717103723</c:v>
                </c:pt>
                <c:pt idx="6">
                  <c:v>0.56114041810521442</c:v>
                </c:pt>
                <c:pt idx="7">
                  <c:v>0.55204527058697539</c:v>
                </c:pt>
                <c:pt idx="8">
                  <c:v>0.53596245694252576</c:v>
                </c:pt>
                <c:pt idx="9">
                  <c:v>0.53465131587987225</c:v>
                </c:pt>
                <c:pt idx="10">
                  <c:v>0.51445405927431442</c:v>
                </c:pt>
                <c:pt idx="11">
                  <c:v>0.5077193272483248</c:v>
                </c:pt>
                <c:pt idx="12">
                  <c:v>0.493923992176513</c:v>
                </c:pt>
                <c:pt idx="13">
                  <c:v>0.4938190066430983</c:v>
                </c:pt>
                <c:pt idx="14">
                  <c:v>0.49119570092072729</c:v>
                </c:pt>
                <c:pt idx="15">
                  <c:v>0.48200261809163253</c:v>
                </c:pt>
                <c:pt idx="16">
                  <c:v>0.47519091248657219</c:v>
                </c:pt>
                <c:pt idx="17">
                  <c:v>0.46762875132810139</c:v>
                </c:pt>
                <c:pt idx="18">
                  <c:v>0.44461202371207104</c:v>
                </c:pt>
                <c:pt idx="19">
                  <c:v>0.41622419015959378</c:v>
                </c:pt>
                <c:pt idx="20">
                  <c:v>0.40895142592933831</c:v>
                </c:pt>
                <c:pt idx="21">
                  <c:v>0.37769915984806385</c:v>
                </c:pt>
                <c:pt idx="22">
                  <c:v>0.37054022955414667</c:v>
                </c:pt>
                <c:pt idx="23">
                  <c:v>0.33109068124047192</c:v>
                </c:pt>
                <c:pt idx="24">
                  <c:v>0.26962308491463927</c:v>
                </c:pt>
              </c:numCache>
            </c:numRef>
          </c:val>
        </c:ser>
        <c:dLbls/>
        <c:marker val="1"/>
        <c:axId val="74987008"/>
        <c:axId val="74985472"/>
      </c:lineChart>
      <c:catAx>
        <c:axId val="74969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4971008"/>
        <c:crosses val="autoZero"/>
        <c:auto val="1"/>
        <c:lblAlgn val="ctr"/>
        <c:lblOffset val="100"/>
      </c:catAx>
      <c:valAx>
        <c:axId val="749710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4969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4985472"/>
        <c:scaling>
          <c:orientation val="minMax"/>
        </c:scaling>
        <c:axPos val="r"/>
        <c:numFmt formatCode="0%" sourceLinked="1"/>
        <c:tickLblPos val="nextTo"/>
        <c:crossAx val="74987008"/>
        <c:crosses val="max"/>
        <c:crossBetween val="between"/>
      </c:valAx>
      <c:catAx>
        <c:axId val="74987008"/>
        <c:scaling>
          <c:orientation val="minMax"/>
        </c:scaling>
        <c:delete val="1"/>
        <c:axPos val="b"/>
        <c:numFmt formatCode="General" sourceLinked="1"/>
        <c:tickLblPos val="none"/>
        <c:crossAx val="7498547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'MSA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'MSA Dpto'!$N$7:$N$31</c:f>
              <c:strCache>
                <c:ptCount val="25"/>
                <c:pt idx="0">
                  <c:v>Provincia Constitucional del Callao</c:v>
                </c:pt>
                <c:pt idx="1">
                  <c:v>Loreto</c:v>
                </c:pt>
                <c:pt idx="2">
                  <c:v>Junín</c:v>
                </c:pt>
                <c:pt idx="3">
                  <c:v>Ica</c:v>
                </c:pt>
                <c:pt idx="4">
                  <c:v>Lambayeque</c:v>
                </c:pt>
                <c:pt idx="5">
                  <c:v>Tacna</c:v>
                </c:pt>
                <c:pt idx="6">
                  <c:v>Huánuco</c:v>
                </c:pt>
                <c:pt idx="7">
                  <c:v>Tumbes</c:v>
                </c:pt>
                <c:pt idx="8">
                  <c:v>Piura</c:v>
                </c:pt>
                <c:pt idx="9">
                  <c:v>Cusco</c:v>
                </c:pt>
                <c:pt idx="10">
                  <c:v>Ucayali</c:v>
                </c:pt>
                <c:pt idx="11">
                  <c:v>Cajamarca</c:v>
                </c:pt>
                <c:pt idx="12">
                  <c:v>Puno</c:v>
                </c:pt>
                <c:pt idx="13">
                  <c:v>San Martín</c:v>
                </c:pt>
                <c:pt idx="14">
                  <c:v>Moquegua</c:v>
                </c:pt>
                <c:pt idx="15">
                  <c:v>Huancavelica</c:v>
                </c:pt>
                <c:pt idx="16">
                  <c:v>Madre de Dios</c:v>
                </c:pt>
                <c:pt idx="17">
                  <c:v>Arequipa</c:v>
                </c:pt>
                <c:pt idx="18">
                  <c:v>Apurímac</c:v>
                </c:pt>
                <c:pt idx="19">
                  <c:v>Pasco</c:v>
                </c:pt>
                <c:pt idx="20">
                  <c:v>Lima</c:v>
                </c:pt>
                <c:pt idx="21">
                  <c:v>La Libertad</c:v>
                </c:pt>
                <c:pt idx="22">
                  <c:v>Amazonas</c:v>
                </c:pt>
                <c:pt idx="23">
                  <c:v>Ayacucho</c:v>
                </c:pt>
                <c:pt idx="24">
                  <c:v>Ancash</c:v>
                </c:pt>
              </c:strCache>
            </c:strRef>
          </c:cat>
          <c:val>
            <c:numRef>
              <c:f>'MSA Dpto'!$O$7:$O$31</c:f>
              <c:numCache>
                <c:formatCode>#,##0.0</c:formatCode>
                <c:ptCount val="25"/>
                <c:pt idx="0">
                  <c:v>2.6066597337363295</c:v>
                </c:pt>
                <c:pt idx="1">
                  <c:v>0.56482024141611475</c:v>
                </c:pt>
                <c:pt idx="2">
                  <c:v>0.72335245373584445</c:v>
                </c:pt>
                <c:pt idx="3">
                  <c:v>0.63235860405887157</c:v>
                </c:pt>
                <c:pt idx="4">
                  <c:v>0.67158306376275834</c:v>
                </c:pt>
                <c:pt idx="5">
                  <c:v>1.5283529305491903</c:v>
                </c:pt>
                <c:pt idx="6">
                  <c:v>0.58514921744522819</c:v>
                </c:pt>
                <c:pt idx="7">
                  <c:v>0.55590630830412935</c:v>
                </c:pt>
                <c:pt idx="8">
                  <c:v>1.8663851621218193</c:v>
                </c:pt>
                <c:pt idx="9">
                  <c:v>15.566818023933388</c:v>
                </c:pt>
                <c:pt idx="10">
                  <c:v>0.26338409071846386</c:v>
                </c:pt>
                <c:pt idx="11">
                  <c:v>2.0844772738193615</c:v>
                </c:pt>
                <c:pt idx="12">
                  <c:v>4.7264855976423492</c:v>
                </c:pt>
                <c:pt idx="13">
                  <c:v>0.30833069001633157</c:v>
                </c:pt>
                <c:pt idx="14">
                  <c:v>0.30501657208838662</c:v>
                </c:pt>
                <c:pt idx="15">
                  <c:v>0.96786057937321579</c:v>
                </c:pt>
                <c:pt idx="16">
                  <c:v>0.22598625806075331</c:v>
                </c:pt>
                <c:pt idx="17">
                  <c:v>0.83099741168217489</c:v>
                </c:pt>
                <c:pt idx="18">
                  <c:v>1.3489655788217729</c:v>
                </c:pt>
                <c:pt idx="19">
                  <c:v>0.38681716030570423</c:v>
                </c:pt>
                <c:pt idx="20">
                  <c:v>6.7103519054930603</c:v>
                </c:pt>
                <c:pt idx="21">
                  <c:v>0.89450359237694954</c:v>
                </c:pt>
                <c:pt idx="22">
                  <c:v>0.41939324392317268</c:v>
                </c:pt>
                <c:pt idx="23">
                  <c:v>0.6500392055932751</c:v>
                </c:pt>
                <c:pt idx="24">
                  <c:v>0.57940468878335505</c:v>
                </c:pt>
              </c:numCache>
            </c:numRef>
          </c:val>
        </c:ser>
        <c:dLbls/>
        <c:axId val="75231232"/>
        <c:axId val="75232768"/>
      </c:barChart>
      <c:lineChart>
        <c:grouping val="standard"/>
        <c:ser>
          <c:idx val="1"/>
          <c:order val="1"/>
          <c:tx>
            <c:strRef>
              <c:f>'MSA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Dpto'!$N$7:$N$31</c:f>
              <c:strCache>
                <c:ptCount val="25"/>
                <c:pt idx="0">
                  <c:v>Provincia Constitucional del Callao</c:v>
                </c:pt>
                <c:pt idx="1">
                  <c:v>Loreto</c:v>
                </c:pt>
                <c:pt idx="2">
                  <c:v>Junín</c:v>
                </c:pt>
                <c:pt idx="3">
                  <c:v>Ica</c:v>
                </c:pt>
                <c:pt idx="4">
                  <c:v>Lambayeque</c:v>
                </c:pt>
                <c:pt idx="5">
                  <c:v>Tacna</c:v>
                </c:pt>
                <c:pt idx="6">
                  <c:v>Huánuco</c:v>
                </c:pt>
                <c:pt idx="7">
                  <c:v>Tumbes</c:v>
                </c:pt>
                <c:pt idx="8">
                  <c:v>Piura</c:v>
                </c:pt>
                <c:pt idx="9">
                  <c:v>Cusco</c:v>
                </c:pt>
                <c:pt idx="10">
                  <c:v>Ucayali</c:v>
                </c:pt>
                <c:pt idx="11">
                  <c:v>Cajamarca</c:v>
                </c:pt>
                <c:pt idx="12">
                  <c:v>Puno</c:v>
                </c:pt>
                <c:pt idx="13">
                  <c:v>San Martín</c:v>
                </c:pt>
                <c:pt idx="14">
                  <c:v>Moquegua</c:v>
                </c:pt>
                <c:pt idx="15">
                  <c:v>Huancavelica</c:v>
                </c:pt>
                <c:pt idx="16">
                  <c:v>Madre de Dios</c:v>
                </c:pt>
                <c:pt idx="17">
                  <c:v>Arequipa</c:v>
                </c:pt>
                <c:pt idx="18">
                  <c:v>Apurímac</c:v>
                </c:pt>
                <c:pt idx="19">
                  <c:v>Pasco</c:v>
                </c:pt>
                <c:pt idx="20">
                  <c:v>Lima</c:v>
                </c:pt>
                <c:pt idx="21">
                  <c:v>La Libertad</c:v>
                </c:pt>
                <c:pt idx="22">
                  <c:v>Amazonas</c:v>
                </c:pt>
                <c:pt idx="23">
                  <c:v>Ayacucho</c:v>
                </c:pt>
                <c:pt idx="24">
                  <c:v>Ancash</c:v>
                </c:pt>
              </c:strCache>
            </c:strRef>
          </c:cat>
          <c:val>
            <c:numRef>
              <c:f>'MSA Dpto'!$P$7:$P$31</c:f>
              <c:numCache>
                <c:formatCode>0%</c:formatCode>
                <c:ptCount val="25"/>
                <c:pt idx="0">
                  <c:v>0.6545306321744</c:v>
                </c:pt>
                <c:pt idx="1">
                  <c:v>0.64768135565137308</c:v>
                </c:pt>
                <c:pt idx="2">
                  <c:v>0.63449576352457271</c:v>
                </c:pt>
                <c:pt idx="3">
                  <c:v>0.62916684067612172</c:v>
                </c:pt>
                <c:pt idx="4">
                  <c:v>0.60676809577235524</c:v>
                </c:pt>
                <c:pt idx="5">
                  <c:v>0.60464222013436353</c:v>
                </c:pt>
                <c:pt idx="6">
                  <c:v>0.59914095619525598</c:v>
                </c:pt>
                <c:pt idx="7">
                  <c:v>0.56321857506418771</c:v>
                </c:pt>
                <c:pt idx="8">
                  <c:v>0.54274646963989814</c:v>
                </c:pt>
                <c:pt idx="9">
                  <c:v>0.53861833505418677</c:v>
                </c:pt>
                <c:pt idx="10">
                  <c:v>0.51752314792244125</c:v>
                </c:pt>
                <c:pt idx="11">
                  <c:v>0.4952615871731344</c:v>
                </c:pt>
                <c:pt idx="12">
                  <c:v>0.4721786004032536</c:v>
                </c:pt>
                <c:pt idx="13">
                  <c:v>0.46779285350473143</c:v>
                </c:pt>
                <c:pt idx="14">
                  <c:v>0.44308558508580376</c:v>
                </c:pt>
                <c:pt idx="15">
                  <c:v>0.43313289669510285</c:v>
                </c:pt>
                <c:pt idx="16">
                  <c:v>0.40856124915390735</c:v>
                </c:pt>
                <c:pt idx="17">
                  <c:v>0.4083533391132832</c:v>
                </c:pt>
                <c:pt idx="18">
                  <c:v>0.40003913865187607</c:v>
                </c:pt>
                <c:pt idx="19">
                  <c:v>0.39985276013899557</c:v>
                </c:pt>
                <c:pt idx="20">
                  <c:v>0.39624155398691463</c:v>
                </c:pt>
                <c:pt idx="21">
                  <c:v>0.32464328120925401</c:v>
                </c:pt>
                <c:pt idx="22">
                  <c:v>0.29902685932119139</c:v>
                </c:pt>
                <c:pt idx="23">
                  <c:v>0.29017690152314723</c:v>
                </c:pt>
                <c:pt idx="24">
                  <c:v>0.2682358330281816</c:v>
                </c:pt>
              </c:numCache>
            </c:numRef>
          </c:val>
        </c:ser>
        <c:dLbls/>
        <c:marker val="1"/>
        <c:axId val="74454144"/>
        <c:axId val="75234688"/>
      </c:lineChart>
      <c:catAx>
        <c:axId val="75231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5232768"/>
        <c:crosses val="autoZero"/>
        <c:auto val="1"/>
        <c:lblAlgn val="ctr"/>
        <c:lblOffset val="100"/>
      </c:catAx>
      <c:valAx>
        <c:axId val="7523276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5231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5234688"/>
        <c:scaling>
          <c:orientation val="minMax"/>
        </c:scaling>
        <c:axPos val="r"/>
        <c:numFmt formatCode="0%" sourceLinked="1"/>
        <c:tickLblPos val="nextTo"/>
        <c:crossAx val="74454144"/>
        <c:crosses val="max"/>
        <c:crossBetween val="between"/>
      </c:valAx>
      <c:catAx>
        <c:axId val="74454144"/>
        <c:scaling>
          <c:orientation val="minMax"/>
        </c:scaling>
        <c:delete val="1"/>
        <c:axPos val="b"/>
        <c:numFmt formatCode="General" sourceLinked="1"/>
        <c:tickLblPos val="none"/>
        <c:crossAx val="7523468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'MSV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'MSV Dpto'!$N$7:$N$31</c:f>
              <c:strCache>
                <c:ptCount val="25"/>
                <c:pt idx="0">
                  <c:v>Ica</c:v>
                </c:pt>
                <c:pt idx="1">
                  <c:v>Tumbes</c:v>
                </c:pt>
                <c:pt idx="2">
                  <c:v>La Libertad</c:v>
                </c:pt>
                <c:pt idx="3">
                  <c:v>San Martín</c:v>
                </c:pt>
                <c:pt idx="4">
                  <c:v>Madre de Dios</c:v>
                </c:pt>
                <c:pt idx="5">
                  <c:v>Lambayeque</c:v>
                </c:pt>
                <c:pt idx="6">
                  <c:v>Pasco</c:v>
                </c:pt>
                <c:pt idx="7">
                  <c:v>Ancash</c:v>
                </c:pt>
                <c:pt idx="8">
                  <c:v>Cajamarca</c:v>
                </c:pt>
                <c:pt idx="9">
                  <c:v>Lima</c:v>
                </c:pt>
                <c:pt idx="10">
                  <c:v>Provincia Constitucional del Callao</c:v>
                </c:pt>
                <c:pt idx="11">
                  <c:v>Huánuco</c:v>
                </c:pt>
                <c:pt idx="12">
                  <c:v>Piura</c:v>
                </c:pt>
                <c:pt idx="13">
                  <c:v>Cusco</c:v>
                </c:pt>
                <c:pt idx="14">
                  <c:v>Ayacucho</c:v>
                </c:pt>
                <c:pt idx="15">
                  <c:v>Tacna</c:v>
                </c:pt>
                <c:pt idx="16">
                  <c:v>Puno</c:v>
                </c:pt>
                <c:pt idx="17">
                  <c:v>Amazonas</c:v>
                </c:pt>
                <c:pt idx="18">
                  <c:v>Junín</c:v>
                </c:pt>
                <c:pt idx="19">
                  <c:v>Arequipa</c:v>
                </c:pt>
                <c:pt idx="20">
                  <c:v>Loreto</c:v>
                </c:pt>
                <c:pt idx="21">
                  <c:v>Huancavelica</c:v>
                </c:pt>
                <c:pt idx="22">
                  <c:v>Apurímac</c:v>
                </c:pt>
                <c:pt idx="23">
                  <c:v>Ucayali</c:v>
                </c:pt>
                <c:pt idx="24">
                  <c:v>Moquegua</c:v>
                </c:pt>
              </c:strCache>
            </c:strRef>
          </c:cat>
          <c:val>
            <c:numRef>
              <c:f>'MSV Dpto'!$O$7:$O$31</c:f>
              <c:numCache>
                <c:formatCode>#,##0.0</c:formatCode>
                <c:ptCount val="25"/>
                <c:pt idx="0">
                  <c:v>6.0361749525332753</c:v>
                </c:pt>
                <c:pt idx="1">
                  <c:v>0.68204324638752833</c:v>
                </c:pt>
                <c:pt idx="2">
                  <c:v>3.5194359908213242</c:v>
                </c:pt>
                <c:pt idx="3">
                  <c:v>0.72161026063019329</c:v>
                </c:pt>
                <c:pt idx="4">
                  <c:v>0.19027081006526059</c:v>
                </c:pt>
                <c:pt idx="5">
                  <c:v>1.5338145959565304</c:v>
                </c:pt>
                <c:pt idx="6">
                  <c:v>0.60002073330670214</c:v>
                </c:pt>
                <c:pt idx="7">
                  <c:v>4.2968784235498019</c:v>
                </c:pt>
                <c:pt idx="8">
                  <c:v>2.3708593385186894</c:v>
                </c:pt>
                <c:pt idx="9">
                  <c:v>13.929469006285421</c:v>
                </c:pt>
                <c:pt idx="10">
                  <c:v>9.7598893928925143</c:v>
                </c:pt>
                <c:pt idx="11">
                  <c:v>1.875287878115762</c:v>
                </c:pt>
                <c:pt idx="12">
                  <c:v>3.374734712608344</c:v>
                </c:pt>
                <c:pt idx="13">
                  <c:v>6.6074350692761774</c:v>
                </c:pt>
                <c:pt idx="14">
                  <c:v>2.7916148425563625</c:v>
                </c:pt>
                <c:pt idx="15">
                  <c:v>2.3080129815601929</c:v>
                </c:pt>
                <c:pt idx="16">
                  <c:v>0.63544406343708926</c:v>
                </c:pt>
                <c:pt idx="17">
                  <c:v>1.2211282330620434</c:v>
                </c:pt>
                <c:pt idx="18">
                  <c:v>1.514496965639722</c:v>
                </c:pt>
                <c:pt idx="19">
                  <c:v>3.4809700187356221</c:v>
                </c:pt>
                <c:pt idx="20">
                  <c:v>0.41208161036973801</c:v>
                </c:pt>
                <c:pt idx="21">
                  <c:v>1.3741363688053809</c:v>
                </c:pt>
                <c:pt idx="22">
                  <c:v>0.63228135319195211</c:v>
                </c:pt>
                <c:pt idx="23">
                  <c:v>0.44271545483978803</c:v>
                </c:pt>
                <c:pt idx="24">
                  <c:v>2.2968159565920745</c:v>
                </c:pt>
              </c:numCache>
            </c:numRef>
          </c:val>
        </c:ser>
        <c:dLbls/>
        <c:axId val="75398528"/>
        <c:axId val="75412608"/>
      </c:barChart>
      <c:lineChart>
        <c:grouping val="standard"/>
        <c:ser>
          <c:idx val="1"/>
          <c:order val="1"/>
          <c:tx>
            <c:strRef>
              <c:f>'MSV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Dpto'!$N$7:$N$31</c:f>
              <c:strCache>
                <c:ptCount val="25"/>
                <c:pt idx="0">
                  <c:v>Ica</c:v>
                </c:pt>
                <c:pt idx="1">
                  <c:v>Tumbes</c:v>
                </c:pt>
                <c:pt idx="2">
                  <c:v>La Libertad</c:v>
                </c:pt>
                <c:pt idx="3">
                  <c:v>San Martín</c:v>
                </c:pt>
                <c:pt idx="4">
                  <c:v>Madre de Dios</c:v>
                </c:pt>
                <c:pt idx="5">
                  <c:v>Lambayeque</c:v>
                </c:pt>
                <c:pt idx="6">
                  <c:v>Pasco</c:v>
                </c:pt>
                <c:pt idx="7">
                  <c:v>Ancash</c:v>
                </c:pt>
                <c:pt idx="8">
                  <c:v>Cajamarca</c:v>
                </c:pt>
                <c:pt idx="9">
                  <c:v>Lima</c:v>
                </c:pt>
                <c:pt idx="10">
                  <c:v>Provincia Constitucional del Callao</c:v>
                </c:pt>
                <c:pt idx="11">
                  <c:v>Huánuco</c:v>
                </c:pt>
                <c:pt idx="12">
                  <c:v>Piura</c:v>
                </c:pt>
                <c:pt idx="13">
                  <c:v>Cusco</c:v>
                </c:pt>
                <c:pt idx="14">
                  <c:v>Ayacucho</c:v>
                </c:pt>
                <c:pt idx="15">
                  <c:v>Tacna</c:v>
                </c:pt>
                <c:pt idx="16">
                  <c:v>Puno</c:v>
                </c:pt>
                <c:pt idx="17">
                  <c:v>Amazonas</c:v>
                </c:pt>
                <c:pt idx="18">
                  <c:v>Junín</c:v>
                </c:pt>
                <c:pt idx="19">
                  <c:v>Arequipa</c:v>
                </c:pt>
                <c:pt idx="20">
                  <c:v>Loreto</c:v>
                </c:pt>
                <c:pt idx="21">
                  <c:v>Huancavelica</c:v>
                </c:pt>
                <c:pt idx="22">
                  <c:v>Apurímac</c:v>
                </c:pt>
                <c:pt idx="23">
                  <c:v>Ucayali</c:v>
                </c:pt>
                <c:pt idx="24">
                  <c:v>Moquegua</c:v>
                </c:pt>
              </c:strCache>
            </c:strRef>
          </c:cat>
          <c:val>
            <c:numRef>
              <c:f>'MSV Dpto'!$P$7:$P$31</c:f>
              <c:numCache>
                <c:formatCode>0%</c:formatCode>
                <c:ptCount val="25"/>
                <c:pt idx="0">
                  <c:v>0.86112923818995712</c:v>
                </c:pt>
                <c:pt idx="1">
                  <c:v>0.79311965391886541</c:v>
                </c:pt>
                <c:pt idx="2">
                  <c:v>0.76655807331807169</c:v>
                </c:pt>
                <c:pt idx="3">
                  <c:v>0.73598853260312802</c:v>
                </c:pt>
                <c:pt idx="4">
                  <c:v>0.71506454631818905</c:v>
                </c:pt>
                <c:pt idx="5">
                  <c:v>0.71288620698533089</c:v>
                </c:pt>
                <c:pt idx="6">
                  <c:v>0.68333187178256027</c:v>
                </c:pt>
                <c:pt idx="7">
                  <c:v>0.67999481935155148</c:v>
                </c:pt>
                <c:pt idx="8">
                  <c:v>0.67249664186101443</c:v>
                </c:pt>
                <c:pt idx="9">
                  <c:v>0.66054927957955312</c:v>
                </c:pt>
                <c:pt idx="10">
                  <c:v>0.64725331645763762</c:v>
                </c:pt>
                <c:pt idx="11">
                  <c:v>0.59636242269650608</c:v>
                </c:pt>
                <c:pt idx="12">
                  <c:v>0.58897826187113023</c:v>
                </c:pt>
                <c:pt idx="13">
                  <c:v>0.55345790573291509</c:v>
                </c:pt>
                <c:pt idx="14">
                  <c:v>0.52452390681358163</c:v>
                </c:pt>
                <c:pt idx="15">
                  <c:v>0.50041487402434126</c:v>
                </c:pt>
                <c:pt idx="16">
                  <c:v>0.49173994799486259</c:v>
                </c:pt>
                <c:pt idx="17">
                  <c:v>0.4891613598547826</c:v>
                </c:pt>
                <c:pt idx="18">
                  <c:v>0.47877938220414151</c:v>
                </c:pt>
                <c:pt idx="19">
                  <c:v>0.4384666984427335</c:v>
                </c:pt>
                <c:pt idx="20">
                  <c:v>0.42924854753115127</c:v>
                </c:pt>
                <c:pt idx="21">
                  <c:v>0.42368136674720575</c:v>
                </c:pt>
                <c:pt idx="22">
                  <c:v>0.41829307390764742</c:v>
                </c:pt>
                <c:pt idx="23">
                  <c:v>0.394124969700342</c:v>
                </c:pt>
                <c:pt idx="24">
                  <c:v>0.38769027067440465</c:v>
                </c:pt>
              </c:numCache>
            </c:numRef>
          </c:val>
        </c:ser>
        <c:dLbls/>
        <c:marker val="1"/>
        <c:axId val="75424512"/>
        <c:axId val="75414528"/>
      </c:lineChart>
      <c:catAx>
        <c:axId val="75398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5412608"/>
        <c:crosses val="autoZero"/>
        <c:auto val="1"/>
        <c:lblAlgn val="ctr"/>
        <c:lblOffset val="100"/>
      </c:catAx>
      <c:valAx>
        <c:axId val="754126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53985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5414528"/>
        <c:scaling>
          <c:orientation val="minMax"/>
        </c:scaling>
        <c:axPos val="r"/>
        <c:numFmt formatCode="0%" sourceLinked="1"/>
        <c:tickLblPos val="nextTo"/>
        <c:crossAx val="75424512"/>
        <c:crosses val="max"/>
        <c:crossBetween val="between"/>
      </c:valAx>
      <c:catAx>
        <c:axId val="75424512"/>
        <c:scaling>
          <c:orientation val="minMax"/>
        </c:scaling>
        <c:delete val="1"/>
        <c:axPos val="b"/>
        <c:numFmt formatCode="General" sourceLinked="1"/>
        <c:tickLblPos val="none"/>
        <c:crossAx val="754145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'MIA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'MIA Dpto'!$N$7:$N$31</c:f>
              <c:strCache>
                <c:ptCount val="25"/>
                <c:pt idx="0">
                  <c:v>Tacna</c:v>
                </c:pt>
                <c:pt idx="1">
                  <c:v>San Martín</c:v>
                </c:pt>
                <c:pt idx="2">
                  <c:v>Amazonas</c:v>
                </c:pt>
                <c:pt idx="3">
                  <c:v>Lima</c:v>
                </c:pt>
                <c:pt idx="4">
                  <c:v>Loreto</c:v>
                </c:pt>
                <c:pt idx="5">
                  <c:v>Ucayali</c:v>
                </c:pt>
                <c:pt idx="6">
                  <c:v>Piura</c:v>
                </c:pt>
                <c:pt idx="7">
                  <c:v>Ica</c:v>
                </c:pt>
                <c:pt idx="8">
                  <c:v>Arequipa</c:v>
                </c:pt>
                <c:pt idx="9">
                  <c:v>Provincia Constitucional del Callao</c:v>
                </c:pt>
                <c:pt idx="10">
                  <c:v>Huancavelica</c:v>
                </c:pt>
                <c:pt idx="11">
                  <c:v>La Libertad</c:v>
                </c:pt>
                <c:pt idx="12">
                  <c:v>Cajamarca</c:v>
                </c:pt>
                <c:pt idx="13">
                  <c:v>Junín</c:v>
                </c:pt>
                <c:pt idx="14">
                  <c:v>Apurímac</c:v>
                </c:pt>
                <c:pt idx="15">
                  <c:v>Ancash</c:v>
                </c:pt>
                <c:pt idx="16">
                  <c:v>Lambayeque</c:v>
                </c:pt>
                <c:pt idx="17">
                  <c:v>Ayacucho</c:v>
                </c:pt>
                <c:pt idx="18">
                  <c:v>Cusco</c:v>
                </c:pt>
                <c:pt idx="19">
                  <c:v>Puno</c:v>
                </c:pt>
                <c:pt idx="20">
                  <c:v>Huánuco</c:v>
                </c:pt>
                <c:pt idx="21">
                  <c:v>Tumbes</c:v>
                </c:pt>
                <c:pt idx="22">
                  <c:v>Pasco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'MIA Dpto'!$O$7:$O$31</c:f>
              <c:numCache>
                <c:formatCode>#,##0.0</c:formatCode>
                <c:ptCount val="25"/>
                <c:pt idx="0">
                  <c:v>0.50612847154888896</c:v>
                </c:pt>
                <c:pt idx="1">
                  <c:v>1.3748877394078938</c:v>
                </c:pt>
                <c:pt idx="2">
                  <c:v>0.45969704400173023</c:v>
                </c:pt>
                <c:pt idx="3">
                  <c:v>6.5153996994372907</c:v>
                </c:pt>
                <c:pt idx="4">
                  <c:v>0.48975705303300726</c:v>
                </c:pt>
                <c:pt idx="5">
                  <c:v>0.14822637930836799</c:v>
                </c:pt>
                <c:pt idx="6">
                  <c:v>0.23029576976258473</c:v>
                </c:pt>
                <c:pt idx="7">
                  <c:v>0.21916042007373499</c:v>
                </c:pt>
                <c:pt idx="8">
                  <c:v>0.21819532960117202</c:v>
                </c:pt>
                <c:pt idx="9">
                  <c:v>0.74684223030800456</c:v>
                </c:pt>
                <c:pt idx="10">
                  <c:v>0.46614890433804107</c:v>
                </c:pt>
                <c:pt idx="11">
                  <c:v>0.63302075067940788</c:v>
                </c:pt>
                <c:pt idx="12">
                  <c:v>0.21658731176765647</c:v>
                </c:pt>
                <c:pt idx="13">
                  <c:v>0.17000575890086139</c:v>
                </c:pt>
                <c:pt idx="14">
                  <c:v>0.80554280548779789</c:v>
                </c:pt>
                <c:pt idx="15">
                  <c:v>0.15326135167298433</c:v>
                </c:pt>
                <c:pt idx="16">
                  <c:v>0.15548925994732471</c:v>
                </c:pt>
                <c:pt idx="17">
                  <c:v>0.94646133893567197</c:v>
                </c:pt>
                <c:pt idx="18">
                  <c:v>3.645759438681861</c:v>
                </c:pt>
                <c:pt idx="19">
                  <c:v>0.8200810856559575</c:v>
                </c:pt>
                <c:pt idx="20">
                  <c:v>6.0145809627903168E-2</c:v>
                </c:pt>
                <c:pt idx="21">
                  <c:v>3.959158000038742E-2</c:v>
                </c:pt>
                <c:pt idx="22">
                  <c:v>1.2352045099801912</c:v>
                </c:pt>
                <c:pt idx="23">
                  <c:v>4.7614479884241154E-2</c:v>
                </c:pt>
                <c:pt idx="24">
                  <c:v>0.10374530050490942</c:v>
                </c:pt>
              </c:numCache>
            </c:numRef>
          </c:val>
        </c:ser>
        <c:dLbls/>
        <c:axId val="75582464"/>
        <c:axId val="75588352"/>
      </c:barChart>
      <c:lineChart>
        <c:grouping val="standard"/>
        <c:ser>
          <c:idx val="1"/>
          <c:order val="1"/>
          <c:tx>
            <c:strRef>
              <c:f>'MIA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Dpto'!$N$7:$N$31</c:f>
              <c:strCache>
                <c:ptCount val="25"/>
                <c:pt idx="0">
                  <c:v>Tacna</c:v>
                </c:pt>
                <c:pt idx="1">
                  <c:v>San Martín</c:v>
                </c:pt>
                <c:pt idx="2">
                  <c:v>Amazonas</c:v>
                </c:pt>
                <c:pt idx="3">
                  <c:v>Lima</c:v>
                </c:pt>
                <c:pt idx="4">
                  <c:v>Loreto</c:v>
                </c:pt>
                <c:pt idx="5">
                  <c:v>Ucayali</c:v>
                </c:pt>
                <c:pt idx="6">
                  <c:v>Piura</c:v>
                </c:pt>
                <c:pt idx="7">
                  <c:v>Ica</c:v>
                </c:pt>
                <c:pt idx="8">
                  <c:v>Arequipa</c:v>
                </c:pt>
                <c:pt idx="9">
                  <c:v>Provincia Constitucional del Callao</c:v>
                </c:pt>
                <c:pt idx="10">
                  <c:v>Huancavelica</c:v>
                </c:pt>
                <c:pt idx="11">
                  <c:v>La Libertad</c:v>
                </c:pt>
                <c:pt idx="12">
                  <c:v>Cajamarca</c:v>
                </c:pt>
                <c:pt idx="13">
                  <c:v>Junín</c:v>
                </c:pt>
                <c:pt idx="14">
                  <c:v>Apurímac</c:v>
                </c:pt>
                <c:pt idx="15">
                  <c:v>Ancash</c:v>
                </c:pt>
                <c:pt idx="16">
                  <c:v>Lambayeque</c:v>
                </c:pt>
                <c:pt idx="17">
                  <c:v>Ayacucho</c:v>
                </c:pt>
                <c:pt idx="18">
                  <c:v>Cusco</c:v>
                </c:pt>
                <c:pt idx="19">
                  <c:v>Puno</c:v>
                </c:pt>
                <c:pt idx="20">
                  <c:v>Huánuco</c:v>
                </c:pt>
                <c:pt idx="21">
                  <c:v>Tumbes</c:v>
                </c:pt>
                <c:pt idx="22">
                  <c:v>Pasco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'MIA Dpto'!$P$7:$P$31</c:f>
              <c:numCache>
                <c:formatCode>0%</c:formatCode>
                <c:ptCount val="25"/>
                <c:pt idx="0">
                  <c:v>0.68276624368687722</c:v>
                </c:pt>
                <c:pt idx="1">
                  <c:v>0.62102830783652374</c:v>
                </c:pt>
                <c:pt idx="2">
                  <c:v>0.61629931666583582</c:v>
                </c:pt>
                <c:pt idx="3">
                  <c:v>0.59042335872713536</c:v>
                </c:pt>
                <c:pt idx="4">
                  <c:v>0.59019673306621601</c:v>
                </c:pt>
                <c:pt idx="5">
                  <c:v>0.57232472029177961</c:v>
                </c:pt>
                <c:pt idx="6">
                  <c:v>0.56537746884618345</c:v>
                </c:pt>
                <c:pt idx="7">
                  <c:v>0.54717604192878189</c:v>
                </c:pt>
                <c:pt idx="8">
                  <c:v>0.542650263126777</c:v>
                </c:pt>
                <c:pt idx="9">
                  <c:v>0.51168752808744267</c:v>
                </c:pt>
                <c:pt idx="10">
                  <c:v>0.50916021336177719</c:v>
                </c:pt>
                <c:pt idx="11">
                  <c:v>0.50572153686326138</c:v>
                </c:pt>
                <c:pt idx="12">
                  <c:v>0.48955135791251858</c:v>
                </c:pt>
                <c:pt idx="13">
                  <c:v>0.4730621357221087</c:v>
                </c:pt>
                <c:pt idx="14">
                  <c:v>0.46993881814351529</c:v>
                </c:pt>
                <c:pt idx="15">
                  <c:v>0.46945722105887111</c:v>
                </c:pt>
                <c:pt idx="16">
                  <c:v>0.4650813722712337</c:v>
                </c:pt>
                <c:pt idx="17">
                  <c:v>0.45279576997115289</c:v>
                </c:pt>
                <c:pt idx="18">
                  <c:v>0.43352290672647675</c:v>
                </c:pt>
                <c:pt idx="19">
                  <c:v>0.42927507093119271</c:v>
                </c:pt>
                <c:pt idx="20">
                  <c:v>0.3952384714271841</c:v>
                </c:pt>
                <c:pt idx="21">
                  <c:v>0.36193383247298555</c:v>
                </c:pt>
                <c:pt idx="22">
                  <c:v>0.32211603540556333</c:v>
                </c:pt>
                <c:pt idx="23">
                  <c:v>0.28106393962647075</c:v>
                </c:pt>
                <c:pt idx="24">
                  <c:v>0.18469647076662637</c:v>
                </c:pt>
              </c:numCache>
            </c:numRef>
          </c:val>
        </c:ser>
        <c:dLbls/>
        <c:marker val="1"/>
        <c:axId val="75592064"/>
        <c:axId val="75590272"/>
      </c:lineChart>
      <c:catAx>
        <c:axId val="75582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5588352"/>
        <c:crosses val="autoZero"/>
        <c:auto val="1"/>
        <c:lblAlgn val="ctr"/>
        <c:lblOffset val="100"/>
      </c:catAx>
      <c:valAx>
        <c:axId val="7558835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5582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5590272"/>
        <c:scaling>
          <c:orientation val="minMax"/>
        </c:scaling>
        <c:axPos val="r"/>
        <c:numFmt formatCode="0%" sourceLinked="1"/>
        <c:tickLblPos val="nextTo"/>
        <c:crossAx val="75592064"/>
        <c:crosses val="max"/>
        <c:crossBetween val="between"/>
      </c:valAx>
      <c:catAx>
        <c:axId val="75592064"/>
        <c:scaling>
          <c:orientation val="minMax"/>
        </c:scaling>
        <c:delete val="1"/>
        <c:axPos val="b"/>
        <c:numFmt formatCode="General" sourceLinked="1"/>
        <c:tickLblPos val="none"/>
        <c:crossAx val="7559027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'RRHH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La Libertad</c:v>
                </c:pt>
                <c:pt idx="2">
                  <c:v>Moquegua</c:v>
                </c:pt>
                <c:pt idx="3">
                  <c:v>Huánuco</c:v>
                </c:pt>
                <c:pt idx="4">
                  <c:v>Puno</c:v>
                </c:pt>
                <c:pt idx="5">
                  <c:v>Ucayali</c:v>
                </c:pt>
                <c:pt idx="6">
                  <c:v>Tacna</c:v>
                </c:pt>
                <c:pt idx="7">
                  <c:v>Ancash</c:v>
                </c:pt>
                <c:pt idx="8">
                  <c:v>Cusco</c:v>
                </c:pt>
                <c:pt idx="9">
                  <c:v>Ayacucho</c:v>
                </c:pt>
                <c:pt idx="10">
                  <c:v>San Martín</c:v>
                </c:pt>
                <c:pt idx="11">
                  <c:v>Amazonas</c:v>
                </c:pt>
                <c:pt idx="12">
                  <c:v>Junín</c:v>
                </c:pt>
                <c:pt idx="13">
                  <c:v>Huancavelica</c:v>
                </c:pt>
                <c:pt idx="14">
                  <c:v>Ica</c:v>
                </c:pt>
                <c:pt idx="15">
                  <c:v>Tumbes</c:v>
                </c:pt>
                <c:pt idx="16">
                  <c:v>Madre de Dios</c:v>
                </c:pt>
                <c:pt idx="17">
                  <c:v>Apurímac</c:v>
                </c:pt>
                <c:pt idx="18">
                  <c:v>Arequipa</c:v>
                </c:pt>
                <c:pt idx="19">
                  <c:v>Cajamarca</c:v>
                </c:pt>
                <c:pt idx="20">
                  <c:v>Lima</c:v>
                </c:pt>
                <c:pt idx="21">
                  <c:v>Piura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Dpto'!$O$7:$O$30</c:f>
              <c:numCache>
                <c:formatCode>#,##0.0</c:formatCode>
                <c:ptCount val="24"/>
                <c:pt idx="0">
                  <c:v>123.66750758548035</c:v>
                </c:pt>
                <c:pt idx="1">
                  <c:v>229.95265326123365</c:v>
                </c:pt>
                <c:pt idx="2">
                  <c:v>24.907483542985279</c:v>
                </c:pt>
                <c:pt idx="3">
                  <c:v>14.870306332071291</c:v>
                </c:pt>
                <c:pt idx="4">
                  <c:v>43.246715695644241</c:v>
                </c:pt>
                <c:pt idx="5">
                  <c:v>0.80257688973123364</c:v>
                </c:pt>
                <c:pt idx="6">
                  <c:v>15.595661977209778</c:v>
                </c:pt>
                <c:pt idx="7">
                  <c:v>65.997942590634636</c:v>
                </c:pt>
                <c:pt idx="8">
                  <c:v>66.552632190663758</c:v>
                </c:pt>
                <c:pt idx="9">
                  <c:v>68.890723307600112</c:v>
                </c:pt>
                <c:pt idx="10">
                  <c:v>12.734577660975372</c:v>
                </c:pt>
                <c:pt idx="11">
                  <c:v>13.020825168520389</c:v>
                </c:pt>
                <c:pt idx="12">
                  <c:v>20.811377683988422</c:v>
                </c:pt>
                <c:pt idx="13">
                  <c:v>32.463199581400495</c:v>
                </c:pt>
                <c:pt idx="14">
                  <c:v>11.087263771092701</c:v>
                </c:pt>
                <c:pt idx="15">
                  <c:v>0.55035520792238479</c:v>
                </c:pt>
                <c:pt idx="16">
                  <c:v>1.2782686061956481</c:v>
                </c:pt>
                <c:pt idx="17">
                  <c:v>50.267954311759794</c:v>
                </c:pt>
                <c:pt idx="18">
                  <c:v>60.428238785545538</c:v>
                </c:pt>
                <c:pt idx="19">
                  <c:v>24.925807938007711</c:v>
                </c:pt>
                <c:pt idx="20">
                  <c:v>31.008352895442037</c:v>
                </c:pt>
                <c:pt idx="21">
                  <c:v>13.837208488698446</c:v>
                </c:pt>
                <c:pt idx="22">
                  <c:v>3.3303169941421219E-2</c:v>
                </c:pt>
                <c:pt idx="23">
                  <c:v>0</c:v>
                </c:pt>
              </c:numCache>
            </c:numRef>
          </c:val>
        </c:ser>
        <c:dLbls/>
        <c:axId val="75157504"/>
        <c:axId val="75159040"/>
      </c:barChart>
      <c:lineChart>
        <c:grouping val="standard"/>
        <c:ser>
          <c:idx val="1"/>
          <c:order val="1"/>
          <c:tx>
            <c:strRef>
              <c:f>'RRHH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La Libertad</c:v>
                </c:pt>
                <c:pt idx="2">
                  <c:v>Moquegua</c:v>
                </c:pt>
                <c:pt idx="3">
                  <c:v>Huánuco</c:v>
                </c:pt>
                <c:pt idx="4">
                  <c:v>Puno</c:v>
                </c:pt>
                <c:pt idx="5">
                  <c:v>Ucayali</c:v>
                </c:pt>
                <c:pt idx="6">
                  <c:v>Tacna</c:v>
                </c:pt>
                <c:pt idx="7">
                  <c:v>Ancash</c:v>
                </c:pt>
                <c:pt idx="8">
                  <c:v>Cusco</c:v>
                </c:pt>
                <c:pt idx="9">
                  <c:v>Ayacucho</c:v>
                </c:pt>
                <c:pt idx="10">
                  <c:v>San Martín</c:v>
                </c:pt>
                <c:pt idx="11">
                  <c:v>Amazonas</c:v>
                </c:pt>
                <c:pt idx="12">
                  <c:v>Junín</c:v>
                </c:pt>
                <c:pt idx="13">
                  <c:v>Huancavelica</c:v>
                </c:pt>
                <c:pt idx="14">
                  <c:v>Ica</c:v>
                </c:pt>
                <c:pt idx="15">
                  <c:v>Tumbes</c:v>
                </c:pt>
                <c:pt idx="16">
                  <c:v>Madre de Dios</c:v>
                </c:pt>
                <c:pt idx="17">
                  <c:v>Apurímac</c:v>
                </c:pt>
                <c:pt idx="18">
                  <c:v>Arequipa</c:v>
                </c:pt>
                <c:pt idx="19">
                  <c:v>Cajamarca</c:v>
                </c:pt>
                <c:pt idx="20">
                  <c:v>Lima</c:v>
                </c:pt>
                <c:pt idx="21">
                  <c:v>Piura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Dpto'!$P$7:$P$30</c:f>
              <c:numCache>
                <c:formatCode>0%</c:formatCode>
                <c:ptCount val="24"/>
                <c:pt idx="0">
                  <c:v>0.8826409691431889</c:v>
                </c:pt>
                <c:pt idx="1">
                  <c:v>0.65287821371684018</c:v>
                </c:pt>
                <c:pt idx="2">
                  <c:v>0.59535193606056458</c:v>
                </c:pt>
                <c:pt idx="3">
                  <c:v>0.57739412033357296</c:v>
                </c:pt>
                <c:pt idx="4">
                  <c:v>0.56198915053293197</c:v>
                </c:pt>
                <c:pt idx="5">
                  <c:v>0.56019505465390851</c:v>
                </c:pt>
                <c:pt idx="6">
                  <c:v>0.51540670066399141</c:v>
                </c:pt>
                <c:pt idx="7">
                  <c:v>0.48859064987672735</c:v>
                </c:pt>
                <c:pt idx="8">
                  <c:v>0.48762566518092698</c:v>
                </c:pt>
                <c:pt idx="9">
                  <c:v>0.45424268005299467</c:v>
                </c:pt>
                <c:pt idx="10">
                  <c:v>0.44916199890015579</c:v>
                </c:pt>
                <c:pt idx="11">
                  <c:v>0.44886087633947397</c:v>
                </c:pt>
                <c:pt idx="12">
                  <c:v>0.44360044242833074</c:v>
                </c:pt>
                <c:pt idx="13">
                  <c:v>0.44095527390295564</c:v>
                </c:pt>
                <c:pt idx="14">
                  <c:v>0.43561771893297607</c:v>
                </c:pt>
                <c:pt idx="15">
                  <c:v>0.41696482476232039</c:v>
                </c:pt>
                <c:pt idx="16">
                  <c:v>0.4113984951372</c:v>
                </c:pt>
                <c:pt idx="17">
                  <c:v>0.40639844413769693</c:v>
                </c:pt>
                <c:pt idx="18">
                  <c:v>0.3393203670666477</c:v>
                </c:pt>
                <c:pt idx="19">
                  <c:v>0.3386751408752251</c:v>
                </c:pt>
                <c:pt idx="20">
                  <c:v>0.32582003724445957</c:v>
                </c:pt>
                <c:pt idx="21">
                  <c:v>0.12356548269760549</c:v>
                </c:pt>
                <c:pt idx="22">
                  <c:v>4.7262552322926655E-3</c:v>
                </c:pt>
                <c:pt idx="23">
                  <c:v>0</c:v>
                </c:pt>
              </c:numCache>
            </c:numRef>
          </c:val>
        </c:ser>
        <c:dLbls/>
        <c:marker val="1"/>
        <c:axId val="74384512"/>
        <c:axId val="75160960"/>
      </c:lineChart>
      <c:catAx>
        <c:axId val="75157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5159040"/>
        <c:crosses val="autoZero"/>
        <c:auto val="1"/>
        <c:lblAlgn val="ctr"/>
        <c:lblOffset val="100"/>
      </c:catAx>
      <c:valAx>
        <c:axId val="7515904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5157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5160960"/>
        <c:scaling>
          <c:orientation val="minMax"/>
        </c:scaling>
        <c:axPos val="r"/>
        <c:numFmt formatCode="0%" sourceLinked="1"/>
        <c:tickLblPos val="nextTo"/>
        <c:crossAx val="74384512"/>
        <c:crosses val="max"/>
        <c:crossBetween val="between"/>
      </c:valAx>
      <c:catAx>
        <c:axId val="74384512"/>
        <c:scaling>
          <c:orientation val="minMax"/>
        </c:scaling>
        <c:delete val="1"/>
        <c:axPos val="b"/>
        <c:numFmt formatCode="General" sourceLinked="1"/>
        <c:tickLblPos val="none"/>
        <c:crossAx val="751609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'ER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'ER Dpto'!$N$7:$N$30</c:f>
              <c:strCache>
                <c:ptCount val="24"/>
                <c:pt idx="0">
                  <c:v>La Libertad</c:v>
                </c:pt>
                <c:pt idx="1">
                  <c:v>Pasco</c:v>
                </c:pt>
                <c:pt idx="2">
                  <c:v>Tumbes</c:v>
                </c:pt>
                <c:pt idx="3">
                  <c:v>Ucayali</c:v>
                </c:pt>
                <c:pt idx="4">
                  <c:v>Huánuco</c:v>
                </c:pt>
                <c:pt idx="5">
                  <c:v>Piura</c:v>
                </c:pt>
                <c:pt idx="6">
                  <c:v>Lambayeque</c:v>
                </c:pt>
                <c:pt idx="7">
                  <c:v>Amazonas</c:v>
                </c:pt>
                <c:pt idx="8">
                  <c:v>Madre de Dios</c:v>
                </c:pt>
                <c:pt idx="9">
                  <c:v>San Martín</c:v>
                </c:pt>
                <c:pt idx="10">
                  <c:v>Cusco</c:v>
                </c:pt>
                <c:pt idx="11">
                  <c:v>Loreto</c:v>
                </c:pt>
                <c:pt idx="12">
                  <c:v>Junín</c:v>
                </c:pt>
                <c:pt idx="13">
                  <c:v>Cajamarca</c:v>
                </c:pt>
                <c:pt idx="14">
                  <c:v>Ica</c:v>
                </c:pt>
                <c:pt idx="15">
                  <c:v>Huancavelica</c:v>
                </c:pt>
                <c:pt idx="16">
                  <c:v>Ancash</c:v>
                </c:pt>
                <c:pt idx="17">
                  <c:v>Ayacucho</c:v>
                </c:pt>
                <c:pt idx="18">
                  <c:v>Moquegua</c:v>
                </c:pt>
                <c:pt idx="19">
                  <c:v>Apurímac</c:v>
                </c:pt>
                <c:pt idx="20">
                  <c:v>Arequipa</c:v>
                </c:pt>
                <c:pt idx="21">
                  <c:v>Lima</c:v>
                </c:pt>
                <c:pt idx="22">
                  <c:v>Puno</c:v>
                </c:pt>
                <c:pt idx="23">
                  <c:v>Tacna</c:v>
                </c:pt>
              </c:strCache>
            </c:strRef>
          </c:cat>
          <c:val>
            <c:numRef>
              <c:f>'ER Dpto'!$O$7:$O$30</c:f>
              <c:numCache>
                <c:formatCode>#,##0.0</c:formatCode>
                <c:ptCount val="24"/>
                <c:pt idx="0">
                  <c:v>18.511945782741513</c:v>
                </c:pt>
                <c:pt idx="1">
                  <c:v>8.5665343420809599</c:v>
                </c:pt>
                <c:pt idx="2">
                  <c:v>0.48689603211224436</c:v>
                </c:pt>
                <c:pt idx="3">
                  <c:v>3.392782889415467</c:v>
                </c:pt>
                <c:pt idx="4">
                  <c:v>19.166841888871531</c:v>
                </c:pt>
                <c:pt idx="5">
                  <c:v>5.2760761361841739</c:v>
                </c:pt>
                <c:pt idx="6">
                  <c:v>7.6953201930226651</c:v>
                </c:pt>
                <c:pt idx="7">
                  <c:v>6.5741022775043803</c:v>
                </c:pt>
                <c:pt idx="8">
                  <c:v>1.2458479327226868</c:v>
                </c:pt>
                <c:pt idx="9">
                  <c:v>5.1038049300569117</c:v>
                </c:pt>
                <c:pt idx="10">
                  <c:v>17.944992786713581</c:v>
                </c:pt>
                <c:pt idx="11">
                  <c:v>8.4851383451720714</c:v>
                </c:pt>
                <c:pt idx="12">
                  <c:v>3.7361066381035428</c:v>
                </c:pt>
                <c:pt idx="13">
                  <c:v>22.362286890042281</c:v>
                </c:pt>
                <c:pt idx="14">
                  <c:v>2.9877736335940508</c:v>
                </c:pt>
                <c:pt idx="15">
                  <c:v>7.5329300459650437</c:v>
                </c:pt>
                <c:pt idx="16">
                  <c:v>6.0965634265480961</c:v>
                </c:pt>
                <c:pt idx="17">
                  <c:v>6.0606613790607433</c:v>
                </c:pt>
                <c:pt idx="18">
                  <c:v>0.95717634513463601</c:v>
                </c:pt>
                <c:pt idx="19">
                  <c:v>2.2542259070786645</c:v>
                </c:pt>
                <c:pt idx="20">
                  <c:v>2.254317386211147</c:v>
                </c:pt>
                <c:pt idx="21">
                  <c:v>9.2268677279744544</c:v>
                </c:pt>
                <c:pt idx="22">
                  <c:v>5.1012824716649714</c:v>
                </c:pt>
                <c:pt idx="23">
                  <c:v>0.11490628966861963</c:v>
                </c:pt>
              </c:numCache>
            </c:numRef>
          </c:val>
        </c:ser>
        <c:dLbls/>
        <c:axId val="76009472"/>
        <c:axId val="76011008"/>
      </c:barChart>
      <c:lineChart>
        <c:grouping val="standard"/>
        <c:ser>
          <c:idx val="1"/>
          <c:order val="1"/>
          <c:tx>
            <c:strRef>
              <c:f>'ER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Dpto'!$N$7:$N$30</c:f>
              <c:strCache>
                <c:ptCount val="24"/>
                <c:pt idx="0">
                  <c:v>La Libertad</c:v>
                </c:pt>
                <c:pt idx="1">
                  <c:v>Pasco</c:v>
                </c:pt>
                <c:pt idx="2">
                  <c:v>Tumbes</c:v>
                </c:pt>
                <c:pt idx="3">
                  <c:v>Ucayali</c:v>
                </c:pt>
                <c:pt idx="4">
                  <c:v>Huánuco</c:v>
                </c:pt>
                <c:pt idx="5">
                  <c:v>Piura</c:v>
                </c:pt>
                <c:pt idx="6">
                  <c:v>Lambayeque</c:v>
                </c:pt>
                <c:pt idx="7">
                  <c:v>Amazonas</c:v>
                </c:pt>
                <c:pt idx="8">
                  <c:v>Madre de Dios</c:v>
                </c:pt>
                <c:pt idx="9">
                  <c:v>San Martín</c:v>
                </c:pt>
                <c:pt idx="10">
                  <c:v>Cusco</c:v>
                </c:pt>
                <c:pt idx="11">
                  <c:v>Loreto</c:v>
                </c:pt>
                <c:pt idx="12">
                  <c:v>Junín</c:v>
                </c:pt>
                <c:pt idx="13">
                  <c:v>Cajamarca</c:v>
                </c:pt>
                <c:pt idx="14">
                  <c:v>Ica</c:v>
                </c:pt>
                <c:pt idx="15">
                  <c:v>Huancavelica</c:v>
                </c:pt>
                <c:pt idx="16">
                  <c:v>Ancash</c:v>
                </c:pt>
                <c:pt idx="17">
                  <c:v>Ayacucho</c:v>
                </c:pt>
                <c:pt idx="18">
                  <c:v>Moquegua</c:v>
                </c:pt>
                <c:pt idx="19">
                  <c:v>Apurímac</c:v>
                </c:pt>
                <c:pt idx="20">
                  <c:v>Arequipa</c:v>
                </c:pt>
                <c:pt idx="21">
                  <c:v>Lima</c:v>
                </c:pt>
                <c:pt idx="22">
                  <c:v>Puno</c:v>
                </c:pt>
                <c:pt idx="23">
                  <c:v>Tacna</c:v>
                </c:pt>
              </c:strCache>
            </c:strRef>
          </c:cat>
          <c:val>
            <c:numRef>
              <c:f>'ER Dpto'!$P$7:$P$30</c:f>
              <c:numCache>
                <c:formatCode>0%</c:formatCode>
                <c:ptCount val="24"/>
                <c:pt idx="0">
                  <c:v>0.64532814564287067</c:v>
                </c:pt>
                <c:pt idx="1">
                  <c:v>0.63235464793241258</c:v>
                </c:pt>
                <c:pt idx="2">
                  <c:v>0.58958813513804942</c:v>
                </c:pt>
                <c:pt idx="3">
                  <c:v>0.56534207790846824</c:v>
                </c:pt>
                <c:pt idx="4">
                  <c:v>0.53973008510981846</c:v>
                </c:pt>
                <c:pt idx="5">
                  <c:v>0.50234125504515992</c:v>
                </c:pt>
                <c:pt idx="6">
                  <c:v>0.49691834289326969</c:v>
                </c:pt>
                <c:pt idx="7">
                  <c:v>0.39873693685299916</c:v>
                </c:pt>
                <c:pt idx="8">
                  <c:v>0.38843093183130661</c:v>
                </c:pt>
                <c:pt idx="9">
                  <c:v>0.37173259795276409</c:v>
                </c:pt>
                <c:pt idx="10">
                  <c:v>0.34556950516128493</c:v>
                </c:pt>
                <c:pt idx="11">
                  <c:v>0.34483624955350117</c:v>
                </c:pt>
                <c:pt idx="12">
                  <c:v>0.33956647597531625</c:v>
                </c:pt>
                <c:pt idx="13">
                  <c:v>0.33124182852567724</c:v>
                </c:pt>
                <c:pt idx="14">
                  <c:v>0.3134183571536448</c:v>
                </c:pt>
                <c:pt idx="15">
                  <c:v>0.308921071592684</c:v>
                </c:pt>
                <c:pt idx="16">
                  <c:v>0.26566721635065887</c:v>
                </c:pt>
                <c:pt idx="17">
                  <c:v>0.23038754479373155</c:v>
                </c:pt>
                <c:pt idx="18">
                  <c:v>0.2286435824104999</c:v>
                </c:pt>
                <c:pt idx="19">
                  <c:v>0.1974944467550126</c:v>
                </c:pt>
                <c:pt idx="20">
                  <c:v>0.19549852878246785</c:v>
                </c:pt>
                <c:pt idx="21">
                  <c:v>0.1871101528408787</c:v>
                </c:pt>
                <c:pt idx="22">
                  <c:v>0.17244701686104355</c:v>
                </c:pt>
                <c:pt idx="23">
                  <c:v>0.11354668170192084</c:v>
                </c:pt>
              </c:numCache>
            </c:numRef>
          </c:val>
        </c:ser>
        <c:dLbls/>
        <c:marker val="1"/>
        <c:axId val="76018816"/>
        <c:axId val="76012928"/>
      </c:lineChart>
      <c:catAx>
        <c:axId val="76009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6011008"/>
        <c:crosses val="autoZero"/>
        <c:auto val="1"/>
        <c:lblAlgn val="ctr"/>
        <c:lblOffset val="100"/>
      </c:catAx>
      <c:valAx>
        <c:axId val="760110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6009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6012928"/>
        <c:scaling>
          <c:orientation val="minMax"/>
        </c:scaling>
        <c:axPos val="r"/>
        <c:numFmt formatCode="0%" sourceLinked="1"/>
        <c:tickLblPos val="nextTo"/>
        <c:crossAx val="76018816"/>
        <c:crosses val="max"/>
        <c:crossBetween val="between"/>
      </c:valAx>
      <c:catAx>
        <c:axId val="76018816"/>
        <c:scaling>
          <c:orientation val="minMax"/>
        </c:scaling>
        <c:delete val="1"/>
        <c:axPos val="b"/>
        <c:numFmt formatCode="General" sourceLinked="1"/>
        <c:tickLblPos val="none"/>
        <c:crossAx val="760129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'TEL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Apurímac</c:v>
                </c:pt>
                <c:pt idx="2">
                  <c:v>Huancavelica</c:v>
                </c:pt>
                <c:pt idx="3">
                  <c:v>Ayacucho</c:v>
                </c:pt>
                <c:pt idx="4">
                  <c:v>Tumbes</c:v>
                </c:pt>
                <c:pt idx="5">
                  <c:v>Cusco</c:v>
                </c:pt>
                <c:pt idx="6">
                  <c:v>Loreto</c:v>
                </c:pt>
                <c:pt idx="7">
                  <c:v>Moquegua</c:v>
                </c:pt>
                <c:pt idx="8">
                  <c:v>Tacna</c:v>
                </c:pt>
                <c:pt idx="9">
                  <c:v>Amazonas</c:v>
                </c:pt>
                <c:pt idx="10">
                  <c:v>Madre de Dios</c:v>
                </c:pt>
                <c:pt idx="11">
                  <c:v>Huánuco</c:v>
                </c:pt>
                <c:pt idx="12">
                  <c:v>Ucayali</c:v>
                </c:pt>
                <c:pt idx="13">
                  <c:v>Ancash</c:v>
                </c:pt>
                <c:pt idx="14">
                  <c:v>Junín</c:v>
                </c:pt>
                <c:pt idx="15">
                  <c:v>Puno</c:v>
                </c:pt>
                <c:pt idx="16">
                  <c:v>Lima</c:v>
                </c:pt>
                <c:pt idx="17">
                  <c:v>San Martín</c:v>
                </c:pt>
                <c:pt idx="18">
                  <c:v>Cajamarca</c:v>
                </c:pt>
                <c:pt idx="19">
                  <c:v>Pasco</c:v>
                </c:pt>
                <c:pt idx="20">
                  <c:v>Ica</c:v>
                </c:pt>
                <c:pt idx="21">
                  <c:v>Arequipa</c:v>
                </c:pt>
                <c:pt idx="22">
                  <c:v>La Libertad</c:v>
                </c:pt>
                <c:pt idx="23">
                  <c:v>Piura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Dpto'!$O$7:$O$31</c:f>
              <c:numCache>
                <c:formatCode>#,##0.0</c:formatCode>
                <c:ptCount val="25"/>
                <c:pt idx="0">
                  <c:v>37.921051452064859</c:v>
                </c:pt>
                <c:pt idx="1">
                  <c:v>53.27668000147959</c:v>
                </c:pt>
                <c:pt idx="2">
                  <c:v>65.590831808530083</c:v>
                </c:pt>
                <c:pt idx="3">
                  <c:v>71.899612762396515</c:v>
                </c:pt>
                <c:pt idx="4">
                  <c:v>7.2090000379830599E-2</c:v>
                </c:pt>
                <c:pt idx="5">
                  <c:v>7.1914843198367162</c:v>
                </c:pt>
                <c:pt idx="6">
                  <c:v>10.077343594771611</c:v>
                </c:pt>
                <c:pt idx="7">
                  <c:v>3.6832859739661217E-2</c:v>
                </c:pt>
                <c:pt idx="8">
                  <c:v>0.31617638014073968</c:v>
                </c:pt>
                <c:pt idx="9">
                  <c:v>0.47446537972316144</c:v>
                </c:pt>
                <c:pt idx="10">
                  <c:v>0.13893144088797271</c:v>
                </c:pt>
                <c:pt idx="11">
                  <c:v>0.19592900411225855</c:v>
                </c:pt>
                <c:pt idx="12">
                  <c:v>5.7468180195428431E-2</c:v>
                </c:pt>
                <c:pt idx="13">
                  <c:v>0.4654885247967297</c:v>
                </c:pt>
                <c:pt idx="14">
                  <c:v>1.3486052358645888</c:v>
                </c:pt>
                <c:pt idx="15">
                  <c:v>0.93195412796922028</c:v>
                </c:pt>
                <c:pt idx="16">
                  <c:v>18.641712981083497</c:v>
                </c:pt>
                <c:pt idx="17">
                  <c:v>0.23551078932156205</c:v>
                </c:pt>
                <c:pt idx="18">
                  <c:v>0.58149529950617818</c:v>
                </c:pt>
                <c:pt idx="19">
                  <c:v>0.12955898194913282</c:v>
                </c:pt>
                <c:pt idx="20">
                  <c:v>0.20938993917249979</c:v>
                </c:pt>
                <c:pt idx="21">
                  <c:v>0.46539361964987264</c:v>
                </c:pt>
                <c:pt idx="22">
                  <c:v>0.24775875307753775</c:v>
                </c:pt>
                <c:pt idx="23">
                  <c:v>0.17682522628456354</c:v>
                </c:pt>
                <c:pt idx="24">
                  <c:v>0</c:v>
                </c:pt>
              </c:numCache>
            </c:numRef>
          </c:val>
        </c:ser>
        <c:dLbls/>
        <c:axId val="76053120"/>
        <c:axId val="76067200"/>
      </c:barChart>
      <c:lineChart>
        <c:grouping val="standard"/>
        <c:ser>
          <c:idx val="1"/>
          <c:order val="1"/>
          <c:tx>
            <c:strRef>
              <c:f>'TEL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Apurímac</c:v>
                </c:pt>
                <c:pt idx="2">
                  <c:v>Huancavelica</c:v>
                </c:pt>
                <c:pt idx="3">
                  <c:v>Ayacucho</c:v>
                </c:pt>
                <c:pt idx="4">
                  <c:v>Tumbes</c:v>
                </c:pt>
                <c:pt idx="5">
                  <c:v>Cusco</c:v>
                </c:pt>
                <c:pt idx="6">
                  <c:v>Loreto</c:v>
                </c:pt>
                <c:pt idx="7">
                  <c:v>Moquegua</c:v>
                </c:pt>
                <c:pt idx="8">
                  <c:v>Tacna</c:v>
                </c:pt>
                <c:pt idx="9">
                  <c:v>Amazonas</c:v>
                </c:pt>
                <c:pt idx="10">
                  <c:v>Madre de Dios</c:v>
                </c:pt>
                <c:pt idx="11">
                  <c:v>Huánuco</c:v>
                </c:pt>
                <c:pt idx="12">
                  <c:v>Ucayali</c:v>
                </c:pt>
                <c:pt idx="13">
                  <c:v>Ancash</c:v>
                </c:pt>
                <c:pt idx="14">
                  <c:v>Junín</c:v>
                </c:pt>
                <c:pt idx="15">
                  <c:v>Puno</c:v>
                </c:pt>
                <c:pt idx="16">
                  <c:v>Lima</c:v>
                </c:pt>
                <c:pt idx="17">
                  <c:v>San Martín</c:v>
                </c:pt>
                <c:pt idx="18">
                  <c:v>Cajamarca</c:v>
                </c:pt>
                <c:pt idx="19">
                  <c:v>Pasco</c:v>
                </c:pt>
                <c:pt idx="20">
                  <c:v>Ica</c:v>
                </c:pt>
                <c:pt idx="21">
                  <c:v>Arequipa</c:v>
                </c:pt>
                <c:pt idx="22">
                  <c:v>La Libertad</c:v>
                </c:pt>
                <c:pt idx="23">
                  <c:v>Piura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Dpto'!$P$7:$P$31</c:f>
              <c:numCache>
                <c:formatCode>0%</c:formatCode>
                <c:ptCount val="25"/>
                <c:pt idx="0">
                  <c:v>0.99905407198788199</c:v>
                </c:pt>
                <c:pt idx="1">
                  <c:v>0.98712135828284153</c:v>
                </c:pt>
                <c:pt idx="2">
                  <c:v>0.9865586036735845</c:v>
                </c:pt>
                <c:pt idx="3">
                  <c:v>0.9858038377234245</c:v>
                </c:pt>
                <c:pt idx="4">
                  <c:v>0.85733654092037448</c:v>
                </c:pt>
                <c:pt idx="5">
                  <c:v>0.82451880166501446</c:v>
                </c:pt>
                <c:pt idx="6">
                  <c:v>0.65888060249406344</c:v>
                </c:pt>
                <c:pt idx="7">
                  <c:v>0.51896271507398795</c:v>
                </c:pt>
                <c:pt idx="8">
                  <c:v>0.51568097177853045</c:v>
                </c:pt>
                <c:pt idx="9">
                  <c:v>0.50576624083602117</c:v>
                </c:pt>
                <c:pt idx="10">
                  <c:v>0.50064482041034475</c:v>
                </c:pt>
                <c:pt idx="11">
                  <c:v>0.49339468782046669</c:v>
                </c:pt>
                <c:pt idx="12">
                  <c:v>0.49130280321984449</c:v>
                </c:pt>
                <c:pt idx="13">
                  <c:v>0.46635127465484122</c:v>
                </c:pt>
                <c:pt idx="14">
                  <c:v>0.41618480306893851</c:v>
                </c:pt>
                <c:pt idx="15">
                  <c:v>0.39966863950696829</c:v>
                </c:pt>
                <c:pt idx="16">
                  <c:v>0.38539048989325675</c:v>
                </c:pt>
                <c:pt idx="17">
                  <c:v>0.37446561882825791</c:v>
                </c:pt>
                <c:pt idx="18">
                  <c:v>0.35607733676871328</c:v>
                </c:pt>
                <c:pt idx="19">
                  <c:v>0.3261027245475851</c:v>
                </c:pt>
                <c:pt idx="20">
                  <c:v>0.32573346313388041</c:v>
                </c:pt>
                <c:pt idx="21">
                  <c:v>0.27211975049882831</c:v>
                </c:pt>
                <c:pt idx="22">
                  <c:v>0.19034806387904335</c:v>
                </c:pt>
                <c:pt idx="23">
                  <c:v>0.10328890029636621</c:v>
                </c:pt>
                <c:pt idx="24">
                  <c:v>0</c:v>
                </c:pt>
              </c:numCache>
            </c:numRef>
          </c:val>
        </c:ser>
        <c:dLbls/>
        <c:marker val="1"/>
        <c:axId val="76075008"/>
        <c:axId val="76069120"/>
      </c:lineChart>
      <c:catAx>
        <c:axId val="76053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6067200"/>
        <c:crosses val="autoZero"/>
        <c:auto val="1"/>
        <c:lblAlgn val="ctr"/>
        <c:lblOffset val="100"/>
      </c:catAx>
      <c:valAx>
        <c:axId val="7606720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60531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6069120"/>
        <c:scaling>
          <c:orientation val="minMax"/>
        </c:scaling>
        <c:axPos val="r"/>
        <c:numFmt formatCode="0%" sourceLinked="1"/>
        <c:tickLblPos val="nextTo"/>
        <c:crossAx val="76075008"/>
        <c:crosses val="max"/>
        <c:crossBetween val="between"/>
      </c:valAx>
      <c:catAx>
        <c:axId val="76075008"/>
        <c:scaling>
          <c:orientation val="minMax"/>
        </c:scaling>
        <c:delete val="1"/>
        <c:axPos val="b"/>
        <c:numFmt formatCode="General" sourceLinked="1"/>
        <c:tickLblPos val="none"/>
        <c:crossAx val="7606912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'CGB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'CGB Dpto'!$N$7:$N$12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Lambayeque</c:v>
                </c:pt>
                <c:pt idx="3">
                  <c:v>Lima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Dpto'!$O$7:$O$12</c:f>
              <c:numCache>
                <c:formatCode>#,##0.0</c:formatCode>
                <c:ptCount val="6"/>
                <c:pt idx="0">
                  <c:v>3.5474998950958252</c:v>
                </c:pt>
                <c:pt idx="1">
                  <c:v>4.1589599335566163E-2</c:v>
                </c:pt>
                <c:pt idx="2">
                  <c:v>0.11682921065948904</c:v>
                </c:pt>
                <c:pt idx="3">
                  <c:v>17.084032261320719</c:v>
                </c:pt>
                <c:pt idx="4">
                  <c:v>0.89757001075011489</c:v>
                </c:pt>
                <c:pt idx="5">
                  <c:v>0</c:v>
                </c:pt>
              </c:numCache>
            </c:numRef>
          </c:val>
        </c:ser>
        <c:dLbls/>
        <c:axId val="75708288"/>
        <c:axId val="75709824"/>
      </c:barChart>
      <c:lineChart>
        <c:grouping val="standard"/>
        <c:ser>
          <c:idx val="1"/>
          <c:order val="1"/>
          <c:tx>
            <c:strRef>
              <c:f>'CGB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Dpto'!$N$7:$N$12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Lambayeque</c:v>
                </c:pt>
                <c:pt idx="3">
                  <c:v>Lima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Dpto'!$P$7:$P$12</c:f>
              <c:numCache>
                <c:formatCode>0%</c:formatCode>
                <c:ptCount val="6"/>
                <c:pt idx="0">
                  <c:v>0.99999997042870337</c:v>
                </c:pt>
                <c:pt idx="1">
                  <c:v>0.97112967205823941</c:v>
                </c:pt>
                <c:pt idx="2">
                  <c:v>0.47999051211997185</c:v>
                </c:pt>
                <c:pt idx="3">
                  <c:v>0.33201212672431801</c:v>
                </c:pt>
                <c:pt idx="4">
                  <c:v>0.24428572770923448</c:v>
                </c:pt>
                <c:pt idx="5">
                  <c:v>0</c:v>
                </c:pt>
              </c:numCache>
            </c:numRef>
          </c:val>
        </c:ser>
        <c:dLbls/>
        <c:marker val="1"/>
        <c:axId val="75717632"/>
        <c:axId val="75716096"/>
      </c:lineChart>
      <c:catAx>
        <c:axId val="75708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5709824"/>
        <c:crosses val="autoZero"/>
        <c:auto val="1"/>
        <c:lblAlgn val="ctr"/>
        <c:lblOffset val="100"/>
      </c:catAx>
      <c:valAx>
        <c:axId val="7570982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5708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5716096"/>
        <c:scaling>
          <c:orientation val="minMax"/>
        </c:scaling>
        <c:axPos val="r"/>
        <c:numFmt formatCode="0%" sourceLinked="1"/>
        <c:tickLblPos val="nextTo"/>
        <c:crossAx val="75717632"/>
        <c:crosses val="max"/>
        <c:crossBetween val="between"/>
      </c:valAx>
      <c:catAx>
        <c:axId val="75717632"/>
        <c:scaling>
          <c:orientation val="minMax"/>
        </c:scaling>
        <c:delete val="1"/>
        <c:axPos val="b"/>
        <c:numFmt formatCode="General" sourceLinked="1"/>
        <c:tickLblPos val="none"/>
        <c:crossAx val="7571609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'SMN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Tumbes</c:v>
                </c:pt>
                <c:pt idx="2">
                  <c:v>Tacna</c:v>
                </c:pt>
                <c:pt idx="3">
                  <c:v>Piura</c:v>
                </c:pt>
                <c:pt idx="4">
                  <c:v>San Martín</c:v>
                </c:pt>
                <c:pt idx="5">
                  <c:v>Apurímac</c:v>
                </c:pt>
                <c:pt idx="6">
                  <c:v>Huancavelica</c:v>
                </c:pt>
                <c:pt idx="7">
                  <c:v>Ucayali</c:v>
                </c:pt>
                <c:pt idx="8">
                  <c:v>Lima</c:v>
                </c:pt>
                <c:pt idx="9">
                  <c:v>Ayacucho</c:v>
                </c:pt>
                <c:pt idx="10">
                  <c:v>Loreto</c:v>
                </c:pt>
                <c:pt idx="11">
                  <c:v>Madre de Dios</c:v>
                </c:pt>
                <c:pt idx="12">
                  <c:v>Lambayeque</c:v>
                </c:pt>
                <c:pt idx="13">
                  <c:v>Ancash</c:v>
                </c:pt>
                <c:pt idx="14">
                  <c:v>Arequipa</c:v>
                </c:pt>
                <c:pt idx="15">
                  <c:v>Ica</c:v>
                </c:pt>
                <c:pt idx="16">
                  <c:v>La Libertad</c:v>
                </c:pt>
                <c:pt idx="17">
                  <c:v>Junín</c:v>
                </c:pt>
                <c:pt idx="18">
                  <c:v>Moquegua</c:v>
                </c:pt>
                <c:pt idx="19">
                  <c:v>Huánuco</c:v>
                </c:pt>
                <c:pt idx="20">
                  <c:v>Pasco</c:v>
                </c:pt>
                <c:pt idx="21">
                  <c:v>Cusco</c:v>
                </c:pt>
                <c:pt idx="22">
                  <c:v>Amazonas</c:v>
                </c:pt>
                <c:pt idx="23">
                  <c:v>Cajamarca</c:v>
                </c:pt>
                <c:pt idx="24">
                  <c:v>Puno</c:v>
                </c:pt>
              </c:strCache>
            </c:strRef>
          </c:cat>
          <c:val>
            <c:numRef>
              <c:f>'SMN Dpto'!$O$7:$O$31</c:f>
              <c:numCache>
                <c:formatCode>#,##0.0</c:formatCode>
                <c:ptCount val="25"/>
                <c:pt idx="0">
                  <c:v>56.036587272373986</c:v>
                </c:pt>
                <c:pt idx="1">
                  <c:v>18.180351041015676</c:v>
                </c:pt>
                <c:pt idx="2">
                  <c:v>10.832263405058919</c:v>
                </c:pt>
                <c:pt idx="3">
                  <c:v>58.921738393469916</c:v>
                </c:pt>
                <c:pt idx="4">
                  <c:v>41.831270943943707</c:v>
                </c:pt>
                <c:pt idx="5">
                  <c:v>43.746827905681421</c:v>
                </c:pt>
                <c:pt idx="6">
                  <c:v>36.290369808188338</c:v>
                </c:pt>
                <c:pt idx="7">
                  <c:v>25.390825274705819</c:v>
                </c:pt>
                <c:pt idx="8">
                  <c:v>330.61510746417554</c:v>
                </c:pt>
                <c:pt idx="9">
                  <c:v>56.644532334171103</c:v>
                </c:pt>
                <c:pt idx="10">
                  <c:v>47.386726767374419</c:v>
                </c:pt>
                <c:pt idx="11">
                  <c:v>6.8786379719902158</c:v>
                </c:pt>
                <c:pt idx="12">
                  <c:v>34.264828578535123</c:v>
                </c:pt>
                <c:pt idx="13">
                  <c:v>37.832329337596555</c:v>
                </c:pt>
                <c:pt idx="14">
                  <c:v>40.191126473231677</c:v>
                </c:pt>
                <c:pt idx="15">
                  <c:v>19.90405357198847</c:v>
                </c:pt>
                <c:pt idx="16">
                  <c:v>47.729693771490702</c:v>
                </c:pt>
                <c:pt idx="17">
                  <c:v>44.172551019866276</c:v>
                </c:pt>
                <c:pt idx="18">
                  <c:v>6.6554177297686419</c:v>
                </c:pt>
                <c:pt idx="19">
                  <c:v>38.067897141518301</c:v>
                </c:pt>
                <c:pt idx="20">
                  <c:v>10.19002897751635</c:v>
                </c:pt>
                <c:pt idx="21">
                  <c:v>46.005160002052619</c:v>
                </c:pt>
                <c:pt idx="22">
                  <c:v>32.771086332438202</c:v>
                </c:pt>
                <c:pt idx="23">
                  <c:v>81.941500825927307</c:v>
                </c:pt>
                <c:pt idx="24">
                  <c:v>48.053064882865655</c:v>
                </c:pt>
              </c:numCache>
            </c:numRef>
          </c:val>
        </c:ser>
        <c:dLbls/>
        <c:axId val="72622848"/>
        <c:axId val="72624384"/>
      </c:barChart>
      <c:lineChart>
        <c:grouping val="standard"/>
        <c:ser>
          <c:idx val="1"/>
          <c:order val="1"/>
          <c:tx>
            <c:strRef>
              <c:f>'SMN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Tumbes</c:v>
                </c:pt>
                <c:pt idx="2">
                  <c:v>Tacna</c:v>
                </c:pt>
                <c:pt idx="3">
                  <c:v>Piura</c:v>
                </c:pt>
                <c:pt idx="4">
                  <c:v>San Martín</c:v>
                </c:pt>
                <c:pt idx="5">
                  <c:v>Apurímac</c:v>
                </c:pt>
                <c:pt idx="6">
                  <c:v>Huancavelica</c:v>
                </c:pt>
                <c:pt idx="7">
                  <c:v>Ucayali</c:v>
                </c:pt>
                <c:pt idx="8">
                  <c:v>Lima</c:v>
                </c:pt>
                <c:pt idx="9">
                  <c:v>Ayacucho</c:v>
                </c:pt>
                <c:pt idx="10">
                  <c:v>Loreto</c:v>
                </c:pt>
                <c:pt idx="11">
                  <c:v>Madre de Dios</c:v>
                </c:pt>
                <c:pt idx="12">
                  <c:v>Lambayeque</c:v>
                </c:pt>
                <c:pt idx="13">
                  <c:v>Ancash</c:v>
                </c:pt>
                <c:pt idx="14">
                  <c:v>Arequipa</c:v>
                </c:pt>
                <c:pt idx="15">
                  <c:v>Ica</c:v>
                </c:pt>
                <c:pt idx="16">
                  <c:v>La Libertad</c:v>
                </c:pt>
                <c:pt idx="17">
                  <c:v>Junín</c:v>
                </c:pt>
                <c:pt idx="18">
                  <c:v>Moquegua</c:v>
                </c:pt>
                <c:pt idx="19">
                  <c:v>Huánuco</c:v>
                </c:pt>
                <c:pt idx="20">
                  <c:v>Pasco</c:v>
                </c:pt>
                <c:pt idx="21">
                  <c:v>Cusco</c:v>
                </c:pt>
                <c:pt idx="22">
                  <c:v>Amazonas</c:v>
                </c:pt>
                <c:pt idx="23">
                  <c:v>Cajamarca</c:v>
                </c:pt>
                <c:pt idx="24">
                  <c:v>Puno</c:v>
                </c:pt>
              </c:strCache>
            </c:strRef>
          </c:cat>
          <c:val>
            <c:numRef>
              <c:f>'SMN Dpto'!$P$7:$P$31</c:f>
              <c:numCache>
                <c:formatCode>0%</c:formatCode>
                <c:ptCount val="25"/>
                <c:pt idx="0">
                  <c:v>0.73291720883857814</c:v>
                </c:pt>
                <c:pt idx="1">
                  <c:v>0.71025788469735474</c:v>
                </c:pt>
                <c:pt idx="2">
                  <c:v>0.69490242606650332</c:v>
                </c:pt>
                <c:pt idx="3">
                  <c:v>0.66949359602557423</c:v>
                </c:pt>
                <c:pt idx="4">
                  <c:v>0.66089923777777548</c:v>
                </c:pt>
                <c:pt idx="5">
                  <c:v>0.64993289614683691</c:v>
                </c:pt>
                <c:pt idx="6">
                  <c:v>0.64399881047211205</c:v>
                </c:pt>
                <c:pt idx="7">
                  <c:v>0.64170011072583266</c:v>
                </c:pt>
                <c:pt idx="8">
                  <c:v>0.63543550612255961</c:v>
                </c:pt>
                <c:pt idx="9">
                  <c:v>0.62762681173596524</c:v>
                </c:pt>
                <c:pt idx="10">
                  <c:v>0.62185275878692037</c:v>
                </c:pt>
                <c:pt idx="11">
                  <c:v>0.6136453004143384</c:v>
                </c:pt>
                <c:pt idx="12">
                  <c:v>0.61265318111068279</c:v>
                </c:pt>
                <c:pt idx="13">
                  <c:v>0.60816051223664946</c:v>
                </c:pt>
                <c:pt idx="14">
                  <c:v>0.59658836239439306</c:v>
                </c:pt>
                <c:pt idx="15">
                  <c:v>0.58915694756631087</c:v>
                </c:pt>
                <c:pt idx="16">
                  <c:v>0.5727414820896386</c:v>
                </c:pt>
                <c:pt idx="17">
                  <c:v>0.56689282745610881</c:v>
                </c:pt>
                <c:pt idx="18">
                  <c:v>0.5655258176088197</c:v>
                </c:pt>
                <c:pt idx="19">
                  <c:v>0.56408330949049479</c:v>
                </c:pt>
                <c:pt idx="20">
                  <c:v>0.56345814444174447</c:v>
                </c:pt>
                <c:pt idx="21">
                  <c:v>0.56092827316118932</c:v>
                </c:pt>
                <c:pt idx="22">
                  <c:v>0.53610620781310692</c:v>
                </c:pt>
                <c:pt idx="23">
                  <c:v>0.51223433308775357</c:v>
                </c:pt>
                <c:pt idx="24">
                  <c:v>0.49049212200331882</c:v>
                </c:pt>
              </c:numCache>
            </c:numRef>
          </c:val>
        </c:ser>
        <c:dLbls/>
        <c:marker val="1"/>
        <c:axId val="72652672"/>
        <c:axId val="72651136"/>
      </c:lineChart>
      <c:catAx>
        <c:axId val="72622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2624384"/>
        <c:crosses val="autoZero"/>
        <c:auto val="1"/>
        <c:lblAlgn val="ctr"/>
        <c:lblOffset val="100"/>
      </c:catAx>
      <c:valAx>
        <c:axId val="7262438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26228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2651136"/>
        <c:scaling>
          <c:orientation val="minMax"/>
        </c:scaling>
        <c:axPos val="r"/>
        <c:numFmt formatCode="0%" sourceLinked="1"/>
        <c:tickLblPos val="nextTo"/>
        <c:crossAx val="72652672"/>
        <c:crosses val="max"/>
        <c:crossBetween val="between"/>
      </c:valAx>
      <c:catAx>
        <c:axId val="72652672"/>
        <c:scaling>
          <c:orientation val="minMax"/>
        </c:scaling>
        <c:delete val="1"/>
        <c:axPos val="b"/>
        <c:numFmt formatCode="General" sourceLinked="1"/>
        <c:tickLblPos val="none"/>
        <c:crossAx val="7265113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'JUNTOS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'JUNTOS Dpto'!$N$7:$N$27</c:f>
              <c:strCache>
                <c:ptCount val="21"/>
                <c:pt idx="0">
                  <c:v>Lambayeque</c:v>
                </c:pt>
                <c:pt idx="1">
                  <c:v>Piura</c:v>
                </c:pt>
                <c:pt idx="2">
                  <c:v>Junín</c:v>
                </c:pt>
                <c:pt idx="3">
                  <c:v>Ancash</c:v>
                </c:pt>
                <c:pt idx="4">
                  <c:v>Loreto</c:v>
                </c:pt>
                <c:pt idx="5">
                  <c:v>Amazonas</c:v>
                </c:pt>
                <c:pt idx="6">
                  <c:v>Ayacucho</c:v>
                </c:pt>
                <c:pt idx="7">
                  <c:v>La Libertad</c:v>
                </c:pt>
                <c:pt idx="8">
                  <c:v>Cajamarca</c:v>
                </c:pt>
                <c:pt idx="9">
                  <c:v>Puno</c:v>
                </c:pt>
                <c:pt idx="10">
                  <c:v>San Martín</c:v>
                </c:pt>
                <c:pt idx="11">
                  <c:v>Huánuco</c:v>
                </c:pt>
                <c:pt idx="12">
                  <c:v>Ica</c:v>
                </c:pt>
                <c:pt idx="13">
                  <c:v>Apurímac</c:v>
                </c:pt>
                <c:pt idx="14">
                  <c:v>Cusco</c:v>
                </c:pt>
                <c:pt idx="15">
                  <c:v>Pasco</c:v>
                </c:pt>
                <c:pt idx="16">
                  <c:v>Huancavelica</c:v>
                </c:pt>
                <c:pt idx="17">
                  <c:v>Lima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Dpto'!$O$7:$O$27</c:f>
              <c:numCache>
                <c:formatCode>#,##0.0</c:formatCode>
                <c:ptCount val="21"/>
                <c:pt idx="0">
                  <c:v>0.70484226636103031</c:v>
                </c:pt>
                <c:pt idx="1">
                  <c:v>70.111031629804273</c:v>
                </c:pt>
                <c:pt idx="2">
                  <c:v>26.876519649071472</c:v>
                </c:pt>
                <c:pt idx="3">
                  <c:v>37.333717210803677</c:v>
                </c:pt>
                <c:pt idx="4">
                  <c:v>54.216461599649399</c:v>
                </c:pt>
                <c:pt idx="5">
                  <c:v>31.056832331574519</c:v>
                </c:pt>
                <c:pt idx="6">
                  <c:v>42.49249652457074</c:v>
                </c:pt>
                <c:pt idx="7">
                  <c:v>58.479261897340969</c:v>
                </c:pt>
                <c:pt idx="8">
                  <c:v>97.637414821129013</c:v>
                </c:pt>
                <c:pt idx="9">
                  <c:v>51.132798286431694</c:v>
                </c:pt>
                <c:pt idx="10">
                  <c:v>23.087481983796401</c:v>
                </c:pt>
                <c:pt idx="11">
                  <c:v>50.195058966528009</c:v>
                </c:pt>
                <c:pt idx="12">
                  <c:v>4.2353769768231513E-2</c:v>
                </c:pt>
                <c:pt idx="13">
                  <c:v>37.732645942512306</c:v>
                </c:pt>
                <c:pt idx="14">
                  <c:v>54.876609682743947</c:v>
                </c:pt>
                <c:pt idx="15">
                  <c:v>10.410547725476416</c:v>
                </c:pt>
                <c:pt idx="16">
                  <c:v>39.173754492589062</c:v>
                </c:pt>
                <c:pt idx="17">
                  <c:v>18.85202992463325</c:v>
                </c:pt>
                <c:pt idx="18">
                  <c:v>0.20092366346508739</c:v>
                </c:pt>
                <c:pt idx="19">
                  <c:v>1.4017821110815394</c:v>
                </c:pt>
                <c:pt idx="20">
                  <c:v>0</c:v>
                </c:pt>
              </c:numCache>
            </c:numRef>
          </c:val>
        </c:ser>
        <c:dLbls/>
        <c:axId val="76536064"/>
        <c:axId val="76541952"/>
      </c:barChart>
      <c:lineChart>
        <c:grouping val="standard"/>
        <c:ser>
          <c:idx val="1"/>
          <c:order val="1"/>
          <c:tx>
            <c:strRef>
              <c:f>'JUNTOS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Dpto'!$N$7:$N$27</c:f>
              <c:strCache>
                <c:ptCount val="21"/>
                <c:pt idx="0">
                  <c:v>Lambayeque</c:v>
                </c:pt>
                <c:pt idx="1">
                  <c:v>Piura</c:v>
                </c:pt>
                <c:pt idx="2">
                  <c:v>Junín</c:v>
                </c:pt>
                <c:pt idx="3">
                  <c:v>Ancash</c:v>
                </c:pt>
                <c:pt idx="4">
                  <c:v>Loreto</c:v>
                </c:pt>
                <c:pt idx="5">
                  <c:v>Amazonas</c:v>
                </c:pt>
                <c:pt idx="6">
                  <c:v>Ayacucho</c:v>
                </c:pt>
                <c:pt idx="7">
                  <c:v>La Libertad</c:v>
                </c:pt>
                <c:pt idx="8">
                  <c:v>Cajamarca</c:v>
                </c:pt>
                <c:pt idx="9">
                  <c:v>Puno</c:v>
                </c:pt>
                <c:pt idx="10">
                  <c:v>San Martín</c:v>
                </c:pt>
                <c:pt idx="11">
                  <c:v>Huánuco</c:v>
                </c:pt>
                <c:pt idx="12">
                  <c:v>Ica</c:v>
                </c:pt>
                <c:pt idx="13">
                  <c:v>Apurímac</c:v>
                </c:pt>
                <c:pt idx="14">
                  <c:v>Cusco</c:v>
                </c:pt>
                <c:pt idx="15">
                  <c:v>Pasco</c:v>
                </c:pt>
                <c:pt idx="16">
                  <c:v>Huancavelica</c:v>
                </c:pt>
                <c:pt idx="17">
                  <c:v>Lima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Dpto'!$P$7:$P$27</c:f>
              <c:numCache>
                <c:formatCode>0%</c:formatCode>
                <c:ptCount val="21"/>
                <c:pt idx="0">
                  <c:v>0.8522015494931956</c:v>
                </c:pt>
                <c:pt idx="1">
                  <c:v>0.6779395361268119</c:v>
                </c:pt>
                <c:pt idx="2">
                  <c:v>0.6644428266376069</c:v>
                </c:pt>
                <c:pt idx="3">
                  <c:v>0.65096109920539347</c:v>
                </c:pt>
                <c:pt idx="4">
                  <c:v>0.64897606988927037</c:v>
                </c:pt>
                <c:pt idx="5">
                  <c:v>0.64582306539210654</c:v>
                </c:pt>
                <c:pt idx="6">
                  <c:v>0.64457374251219268</c:v>
                </c:pt>
                <c:pt idx="7">
                  <c:v>0.63649339929446924</c:v>
                </c:pt>
                <c:pt idx="8">
                  <c:v>0.63533595840701806</c:v>
                </c:pt>
                <c:pt idx="9">
                  <c:v>0.62620837686035369</c:v>
                </c:pt>
                <c:pt idx="10">
                  <c:v>0.62598634739443881</c:v>
                </c:pt>
                <c:pt idx="11">
                  <c:v>0.62519659469133426</c:v>
                </c:pt>
                <c:pt idx="12">
                  <c:v>0.62275797336026351</c:v>
                </c:pt>
                <c:pt idx="13">
                  <c:v>0.62099745082231561</c:v>
                </c:pt>
                <c:pt idx="14">
                  <c:v>0.61929927400554419</c:v>
                </c:pt>
                <c:pt idx="15">
                  <c:v>0.59217718359970606</c:v>
                </c:pt>
                <c:pt idx="16">
                  <c:v>0.58980044286333833</c:v>
                </c:pt>
                <c:pt idx="17">
                  <c:v>0.51754266795493675</c:v>
                </c:pt>
                <c:pt idx="18">
                  <c:v>0.50022945470478342</c:v>
                </c:pt>
                <c:pt idx="19">
                  <c:v>0.41896631671111711</c:v>
                </c:pt>
                <c:pt idx="20">
                  <c:v>0</c:v>
                </c:pt>
              </c:numCache>
            </c:numRef>
          </c:val>
        </c:ser>
        <c:dLbls/>
        <c:marker val="1"/>
        <c:axId val="76545408"/>
        <c:axId val="76543872"/>
      </c:lineChart>
      <c:catAx>
        <c:axId val="76536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6541952"/>
        <c:crosses val="autoZero"/>
        <c:auto val="1"/>
        <c:lblAlgn val="ctr"/>
        <c:lblOffset val="100"/>
      </c:catAx>
      <c:valAx>
        <c:axId val="7654195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65360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6543872"/>
        <c:scaling>
          <c:orientation val="minMax"/>
        </c:scaling>
        <c:axPos val="r"/>
        <c:numFmt formatCode="0%" sourceLinked="1"/>
        <c:tickLblPos val="nextTo"/>
        <c:crossAx val="76545408"/>
        <c:crosses val="max"/>
        <c:crossBetween val="between"/>
      </c:valAx>
      <c:catAx>
        <c:axId val="76545408"/>
        <c:scaling>
          <c:orientation val="minMax"/>
        </c:scaling>
        <c:delete val="1"/>
        <c:axPos val="b"/>
        <c:numFmt formatCode="General" sourceLinked="1"/>
        <c:tickLblPos val="none"/>
        <c:crossAx val="7654387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'PTCD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'PTCD Dpto'!$N$7:$N$28</c:f>
              <c:strCache>
                <c:ptCount val="22"/>
                <c:pt idx="0">
                  <c:v>Moquegua</c:v>
                </c:pt>
                <c:pt idx="1">
                  <c:v>Amazonas</c:v>
                </c:pt>
                <c:pt idx="2">
                  <c:v>Ucayali</c:v>
                </c:pt>
                <c:pt idx="3">
                  <c:v>Huánuco</c:v>
                </c:pt>
                <c:pt idx="4">
                  <c:v>Provincia Constitucional del Callao</c:v>
                </c:pt>
                <c:pt idx="5">
                  <c:v>Apurímac</c:v>
                </c:pt>
                <c:pt idx="6">
                  <c:v>Junín</c:v>
                </c:pt>
                <c:pt idx="7">
                  <c:v>Ayacucho</c:v>
                </c:pt>
                <c:pt idx="8">
                  <c:v>Lambayeque</c:v>
                </c:pt>
                <c:pt idx="9">
                  <c:v>Madre de Dios</c:v>
                </c:pt>
                <c:pt idx="10">
                  <c:v>San Martín</c:v>
                </c:pt>
                <c:pt idx="11">
                  <c:v>Piura</c:v>
                </c:pt>
                <c:pt idx="12">
                  <c:v>La Libertad</c:v>
                </c:pt>
                <c:pt idx="13">
                  <c:v>Huancavelica</c:v>
                </c:pt>
                <c:pt idx="14">
                  <c:v>Tacna</c:v>
                </c:pt>
                <c:pt idx="15">
                  <c:v>Arequipa</c:v>
                </c:pt>
                <c:pt idx="16">
                  <c:v>Lima</c:v>
                </c:pt>
                <c:pt idx="17">
                  <c:v>Ancash</c:v>
                </c:pt>
                <c:pt idx="18">
                  <c:v>Cusco</c:v>
                </c:pt>
                <c:pt idx="19">
                  <c:v>Loreto</c:v>
                </c:pt>
                <c:pt idx="20">
                  <c:v>Puno</c:v>
                </c:pt>
                <c:pt idx="21">
                  <c:v>Tumbes</c:v>
                </c:pt>
              </c:strCache>
            </c:strRef>
          </c:cat>
          <c:val>
            <c:numRef>
              <c:f>'PTCD Dpto'!$O$7:$O$28</c:f>
              <c:numCache>
                <c:formatCode>#,##0.0</c:formatCode>
                <c:ptCount val="22"/>
                <c:pt idx="0">
                  <c:v>2.0696115930401042</c:v>
                </c:pt>
                <c:pt idx="1">
                  <c:v>0.3554280043985959</c:v>
                </c:pt>
                <c:pt idx="2">
                  <c:v>0.56968962939004797</c:v>
                </c:pt>
                <c:pt idx="3">
                  <c:v>0.39908499473461079</c:v>
                </c:pt>
                <c:pt idx="4">
                  <c:v>0.94920109147678644</c:v>
                </c:pt>
                <c:pt idx="5">
                  <c:v>0.27930224132068077</c:v>
                </c:pt>
                <c:pt idx="6">
                  <c:v>0.32424125546171828</c:v>
                </c:pt>
                <c:pt idx="7">
                  <c:v>0.55185704676793457</c:v>
                </c:pt>
                <c:pt idx="8">
                  <c:v>0.22392408096711844</c:v>
                </c:pt>
                <c:pt idx="9">
                  <c:v>4.7498870064920637E-2</c:v>
                </c:pt>
                <c:pt idx="10">
                  <c:v>0.76338015961907424</c:v>
                </c:pt>
                <c:pt idx="11">
                  <c:v>0.3011531667011812</c:v>
                </c:pt>
                <c:pt idx="12">
                  <c:v>0.54588914047852721</c:v>
                </c:pt>
                <c:pt idx="13">
                  <c:v>1.650452145902767</c:v>
                </c:pt>
                <c:pt idx="14">
                  <c:v>0.36849806442288158</c:v>
                </c:pt>
                <c:pt idx="15">
                  <c:v>0.53599153394896348</c:v>
                </c:pt>
                <c:pt idx="16">
                  <c:v>5.0401184385331987</c:v>
                </c:pt>
                <c:pt idx="17">
                  <c:v>0.25389531734332488</c:v>
                </c:pt>
                <c:pt idx="18">
                  <c:v>0.20759997258981405</c:v>
                </c:pt>
                <c:pt idx="19">
                  <c:v>0.14711849001236799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/>
        <c:axId val="76851456"/>
        <c:axId val="76865536"/>
      </c:barChart>
      <c:lineChart>
        <c:grouping val="standard"/>
        <c:ser>
          <c:idx val="1"/>
          <c:order val="1"/>
          <c:tx>
            <c:strRef>
              <c:f>'PTCD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Dpto'!$N$7:$N$28</c:f>
              <c:strCache>
                <c:ptCount val="22"/>
                <c:pt idx="0">
                  <c:v>Moquegua</c:v>
                </c:pt>
                <c:pt idx="1">
                  <c:v>Amazonas</c:v>
                </c:pt>
                <c:pt idx="2">
                  <c:v>Ucayali</c:v>
                </c:pt>
                <c:pt idx="3">
                  <c:v>Huánuco</c:v>
                </c:pt>
                <c:pt idx="4">
                  <c:v>Provincia Constitucional del Callao</c:v>
                </c:pt>
                <c:pt idx="5">
                  <c:v>Apurímac</c:v>
                </c:pt>
                <c:pt idx="6">
                  <c:v>Junín</c:v>
                </c:pt>
                <c:pt idx="7">
                  <c:v>Ayacucho</c:v>
                </c:pt>
                <c:pt idx="8">
                  <c:v>Lambayeque</c:v>
                </c:pt>
                <c:pt idx="9">
                  <c:v>Madre de Dios</c:v>
                </c:pt>
                <c:pt idx="10">
                  <c:v>San Martín</c:v>
                </c:pt>
                <c:pt idx="11">
                  <c:v>Piura</c:v>
                </c:pt>
                <c:pt idx="12">
                  <c:v>La Libertad</c:v>
                </c:pt>
                <c:pt idx="13">
                  <c:v>Huancavelica</c:v>
                </c:pt>
                <c:pt idx="14">
                  <c:v>Tacna</c:v>
                </c:pt>
                <c:pt idx="15">
                  <c:v>Arequipa</c:v>
                </c:pt>
                <c:pt idx="16">
                  <c:v>Lima</c:v>
                </c:pt>
                <c:pt idx="17">
                  <c:v>Ancash</c:v>
                </c:pt>
                <c:pt idx="18">
                  <c:v>Cusco</c:v>
                </c:pt>
                <c:pt idx="19">
                  <c:v>Loreto</c:v>
                </c:pt>
                <c:pt idx="20">
                  <c:v>Puno</c:v>
                </c:pt>
                <c:pt idx="21">
                  <c:v>Tumbes</c:v>
                </c:pt>
              </c:strCache>
            </c:strRef>
          </c:cat>
          <c:val>
            <c:numRef>
              <c:f>'PTCD Dpto'!$P$7:$P$28</c:f>
              <c:numCache>
                <c:formatCode>0%</c:formatCode>
                <c:ptCount val="22"/>
                <c:pt idx="0">
                  <c:v>0.67640378263692202</c:v>
                </c:pt>
                <c:pt idx="1">
                  <c:v>0.61763510685009348</c:v>
                </c:pt>
                <c:pt idx="2">
                  <c:v>0.57617389035207012</c:v>
                </c:pt>
                <c:pt idx="3">
                  <c:v>0.51269121587875155</c:v>
                </c:pt>
                <c:pt idx="4">
                  <c:v>0.45884961500414589</c:v>
                </c:pt>
                <c:pt idx="5">
                  <c:v>0.45617868295702146</c:v>
                </c:pt>
                <c:pt idx="6">
                  <c:v>0.44106835344330741</c:v>
                </c:pt>
                <c:pt idx="7">
                  <c:v>0.43987884795852472</c:v>
                </c:pt>
                <c:pt idx="8">
                  <c:v>0.43425847715029553</c:v>
                </c:pt>
                <c:pt idx="9">
                  <c:v>0.43320598353705725</c:v>
                </c:pt>
                <c:pt idx="10">
                  <c:v>0.42847914554473066</c:v>
                </c:pt>
                <c:pt idx="11">
                  <c:v>0.42815571069856417</c:v>
                </c:pt>
                <c:pt idx="12">
                  <c:v>0.41484216114231448</c:v>
                </c:pt>
                <c:pt idx="13">
                  <c:v>0.41261303647569175</c:v>
                </c:pt>
                <c:pt idx="14">
                  <c:v>0.38658928310431417</c:v>
                </c:pt>
                <c:pt idx="15">
                  <c:v>0.38523847353237878</c:v>
                </c:pt>
                <c:pt idx="16">
                  <c:v>0.28490086013919103</c:v>
                </c:pt>
                <c:pt idx="17">
                  <c:v>0.23911468236746253</c:v>
                </c:pt>
                <c:pt idx="18">
                  <c:v>0.22457856095514486</c:v>
                </c:pt>
                <c:pt idx="19">
                  <c:v>0.20484847853659377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/>
        <c:marker val="1"/>
        <c:axId val="76868992"/>
        <c:axId val="76867456"/>
      </c:lineChart>
      <c:catAx>
        <c:axId val="76851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6865536"/>
        <c:crosses val="autoZero"/>
        <c:auto val="1"/>
        <c:lblAlgn val="ctr"/>
        <c:lblOffset val="100"/>
      </c:catAx>
      <c:valAx>
        <c:axId val="7686553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68514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6867456"/>
        <c:scaling>
          <c:orientation val="minMax"/>
        </c:scaling>
        <c:axPos val="r"/>
        <c:numFmt formatCode="0%" sourceLinked="1"/>
        <c:tickLblPos val="nextTo"/>
        <c:crossAx val="76868992"/>
        <c:crosses val="max"/>
        <c:crossBetween val="between"/>
      </c:valAx>
      <c:catAx>
        <c:axId val="76868992"/>
        <c:scaling>
          <c:orientation val="minMax"/>
        </c:scaling>
        <c:delete val="1"/>
        <c:axPos val="b"/>
        <c:numFmt formatCode="General" sourceLinked="1"/>
        <c:tickLblPos val="none"/>
        <c:crossAx val="7686745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'CDB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'CDB Dpto'!$N$7:$N$28</c:f>
              <c:strCache>
                <c:ptCount val="22"/>
                <c:pt idx="0">
                  <c:v>Tumbes</c:v>
                </c:pt>
                <c:pt idx="1">
                  <c:v>La Libertad</c:v>
                </c:pt>
                <c:pt idx="2">
                  <c:v>San Martín</c:v>
                </c:pt>
                <c:pt idx="3">
                  <c:v>Puno</c:v>
                </c:pt>
                <c:pt idx="4">
                  <c:v>Ancash</c:v>
                </c:pt>
                <c:pt idx="5">
                  <c:v>Lambayeque</c:v>
                </c:pt>
                <c:pt idx="6">
                  <c:v>Pasco</c:v>
                </c:pt>
                <c:pt idx="7">
                  <c:v>Apurímac</c:v>
                </c:pt>
                <c:pt idx="8">
                  <c:v>Madre de Dios</c:v>
                </c:pt>
                <c:pt idx="9">
                  <c:v>Junín</c:v>
                </c:pt>
                <c:pt idx="10">
                  <c:v>Amazonas</c:v>
                </c:pt>
                <c:pt idx="11">
                  <c:v>Arequipa</c:v>
                </c:pt>
                <c:pt idx="12">
                  <c:v>Huánuco</c:v>
                </c:pt>
                <c:pt idx="13">
                  <c:v>Huancavelica</c:v>
                </c:pt>
                <c:pt idx="14">
                  <c:v>Loreto</c:v>
                </c:pt>
                <c:pt idx="15">
                  <c:v>Ayacucho</c:v>
                </c:pt>
                <c:pt idx="16">
                  <c:v>Ucayali</c:v>
                </c:pt>
                <c:pt idx="17">
                  <c:v>Piura</c:v>
                </c:pt>
                <c:pt idx="18">
                  <c:v>Cusco</c:v>
                </c:pt>
                <c:pt idx="19">
                  <c:v>Cajamarca</c:v>
                </c:pt>
                <c:pt idx="20">
                  <c:v>Lima</c:v>
                </c:pt>
                <c:pt idx="21">
                  <c:v>Ica</c:v>
                </c:pt>
              </c:strCache>
            </c:strRef>
          </c:cat>
          <c:val>
            <c:numRef>
              <c:f>'CDB Dpto'!$O$7:$O$28</c:f>
              <c:numCache>
                <c:formatCode>#,##0.0</c:formatCode>
                <c:ptCount val="22"/>
                <c:pt idx="0">
                  <c:v>0.95869236197421615</c:v>
                </c:pt>
                <c:pt idx="1">
                  <c:v>0.3604134794666497</c:v>
                </c:pt>
                <c:pt idx="2">
                  <c:v>1.4550199216274349</c:v>
                </c:pt>
                <c:pt idx="3">
                  <c:v>0.74980584511608828</c:v>
                </c:pt>
                <c:pt idx="4">
                  <c:v>1.1798102403507933</c:v>
                </c:pt>
                <c:pt idx="5">
                  <c:v>0.58525093150700225</c:v>
                </c:pt>
                <c:pt idx="6">
                  <c:v>1.1385034752461429</c:v>
                </c:pt>
                <c:pt idx="7">
                  <c:v>0.26387698228742684</c:v>
                </c:pt>
                <c:pt idx="8">
                  <c:v>2.59679816377297</c:v>
                </c:pt>
                <c:pt idx="9">
                  <c:v>1.2552260001324598</c:v>
                </c:pt>
                <c:pt idx="10">
                  <c:v>0.95633253719488853</c:v>
                </c:pt>
                <c:pt idx="11">
                  <c:v>0.50655380199225863</c:v>
                </c:pt>
                <c:pt idx="12">
                  <c:v>0.79602245957670703</c:v>
                </c:pt>
                <c:pt idx="13">
                  <c:v>0.79460946375987096</c:v>
                </c:pt>
                <c:pt idx="14">
                  <c:v>3.4477842266548322</c:v>
                </c:pt>
                <c:pt idx="15">
                  <c:v>0.19636007427106014</c:v>
                </c:pt>
                <c:pt idx="16">
                  <c:v>1.4963249750654162</c:v>
                </c:pt>
                <c:pt idx="17">
                  <c:v>0.83441418594571004</c:v>
                </c:pt>
                <c:pt idx="18">
                  <c:v>2.6326227564092792</c:v>
                </c:pt>
                <c:pt idx="19">
                  <c:v>1.0940084854836349</c:v>
                </c:pt>
                <c:pt idx="20">
                  <c:v>6.3549606918125097</c:v>
                </c:pt>
                <c:pt idx="21">
                  <c:v>0.94726875229614538</c:v>
                </c:pt>
              </c:numCache>
            </c:numRef>
          </c:val>
        </c:ser>
        <c:dLbls/>
        <c:axId val="75650560"/>
        <c:axId val="75652096"/>
      </c:barChart>
      <c:lineChart>
        <c:grouping val="standard"/>
        <c:ser>
          <c:idx val="1"/>
          <c:order val="1"/>
          <c:tx>
            <c:strRef>
              <c:f>'CDB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Dpto'!$N$7:$N$28</c:f>
              <c:strCache>
                <c:ptCount val="22"/>
                <c:pt idx="0">
                  <c:v>Tumbes</c:v>
                </c:pt>
                <c:pt idx="1">
                  <c:v>La Libertad</c:v>
                </c:pt>
                <c:pt idx="2">
                  <c:v>San Martín</c:v>
                </c:pt>
                <c:pt idx="3">
                  <c:v>Puno</c:v>
                </c:pt>
                <c:pt idx="4">
                  <c:v>Ancash</c:v>
                </c:pt>
                <c:pt idx="5">
                  <c:v>Lambayeque</c:v>
                </c:pt>
                <c:pt idx="6">
                  <c:v>Pasco</c:v>
                </c:pt>
                <c:pt idx="7">
                  <c:v>Apurímac</c:v>
                </c:pt>
                <c:pt idx="8">
                  <c:v>Madre de Dios</c:v>
                </c:pt>
                <c:pt idx="9">
                  <c:v>Junín</c:v>
                </c:pt>
                <c:pt idx="10">
                  <c:v>Amazonas</c:v>
                </c:pt>
                <c:pt idx="11">
                  <c:v>Arequipa</c:v>
                </c:pt>
                <c:pt idx="12">
                  <c:v>Huánuco</c:v>
                </c:pt>
                <c:pt idx="13">
                  <c:v>Huancavelica</c:v>
                </c:pt>
                <c:pt idx="14">
                  <c:v>Loreto</c:v>
                </c:pt>
                <c:pt idx="15">
                  <c:v>Ayacucho</c:v>
                </c:pt>
                <c:pt idx="16">
                  <c:v>Ucayali</c:v>
                </c:pt>
                <c:pt idx="17">
                  <c:v>Piura</c:v>
                </c:pt>
                <c:pt idx="18">
                  <c:v>Cusco</c:v>
                </c:pt>
                <c:pt idx="19">
                  <c:v>Cajamarca</c:v>
                </c:pt>
                <c:pt idx="20">
                  <c:v>Lima</c:v>
                </c:pt>
                <c:pt idx="21">
                  <c:v>Ica</c:v>
                </c:pt>
              </c:strCache>
            </c:strRef>
          </c:cat>
          <c:val>
            <c:numRef>
              <c:f>'CDB Dpto'!$P$7:$P$28</c:f>
              <c:numCache>
                <c:formatCode>0%</c:formatCode>
                <c:ptCount val="22"/>
                <c:pt idx="0">
                  <c:v>0.70575582580730889</c:v>
                </c:pt>
                <c:pt idx="1">
                  <c:v>0.68759022274619408</c:v>
                </c:pt>
                <c:pt idx="2">
                  <c:v>0.65385102719598132</c:v>
                </c:pt>
                <c:pt idx="3">
                  <c:v>0.65107602552886557</c:v>
                </c:pt>
                <c:pt idx="4">
                  <c:v>0.6459988120201352</c:v>
                </c:pt>
                <c:pt idx="5">
                  <c:v>0.63792712601016566</c:v>
                </c:pt>
                <c:pt idx="6">
                  <c:v>0.62877677760542139</c:v>
                </c:pt>
                <c:pt idx="7">
                  <c:v>0.62104922059038192</c:v>
                </c:pt>
                <c:pt idx="8">
                  <c:v>0.60149455654290718</c:v>
                </c:pt>
                <c:pt idx="9">
                  <c:v>0.59541447385626756</c:v>
                </c:pt>
                <c:pt idx="10">
                  <c:v>0.59382311912935126</c:v>
                </c:pt>
                <c:pt idx="11">
                  <c:v>0.58205440739280956</c:v>
                </c:pt>
                <c:pt idx="12">
                  <c:v>0.55631476993378703</c:v>
                </c:pt>
                <c:pt idx="13">
                  <c:v>0.55220135287016259</c:v>
                </c:pt>
                <c:pt idx="14">
                  <c:v>0.51746147449651769</c:v>
                </c:pt>
                <c:pt idx="15">
                  <c:v>0.50113588615231131</c:v>
                </c:pt>
                <c:pt idx="16">
                  <c:v>0.49407844666726852</c:v>
                </c:pt>
                <c:pt idx="17">
                  <c:v>0.48366565611731022</c:v>
                </c:pt>
                <c:pt idx="18">
                  <c:v>0.46152195329234824</c:v>
                </c:pt>
                <c:pt idx="19">
                  <c:v>0.45281676977079749</c:v>
                </c:pt>
                <c:pt idx="20">
                  <c:v>0.42002639353871218</c:v>
                </c:pt>
                <c:pt idx="21">
                  <c:v>0.31417292395296681</c:v>
                </c:pt>
              </c:numCache>
            </c:numRef>
          </c:val>
        </c:ser>
        <c:dLbls/>
        <c:marker val="1"/>
        <c:axId val="75664000"/>
        <c:axId val="75662464"/>
      </c:lineChart>
      <c:catAx>
        <c:axId val="75650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5652096"/>
        <c:crosses val="autoZero"/>
        <c:auto val="1"/>
        <c:lblAlgn val="ctr"/>
        <c:lblOffset val="100"/>
      </c:catAx>
      <c:valAx>
        <c:axId val="7565209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56505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5662464"/>
        <c:scaling>
          <c:orientation val="minMax"/>
        </c:scaling>
        <c:axPos val="r"/>
        <c:numFmt formatCode="0%" sourceLinked="1"/>
        <c:tickLblPos val="nextTo"/>
        <c:crossAx val="75664000"/>
        <c:crosses val="max"/>
        <c:crossBetween val="between"/>
      </c:valAx>
      <c:catAx>
        <c:axId val="75664000"/>
        <c:scaling>
          <c:orientation val="minMax"/>
        </c:scaling>
        <c:delete val="1"/>
        <c:axPos val="b"/>
        <c:numFmt formatCode="General" sourceLinked="1"/>
        <c:tickLblPos val="none"/>
        <c:crossAx val="7566246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'PPF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'PPF Dpto'!$N$7:$N$30</c:f>
              <c:strCache>
                <c:ptCount val="24"/>
                <c:pt idx="0">
                  <c:v>Ancash</c:v>
                </c:pt>
                <c:pt idx="1">
                  <c:v>Ayacucho</c:v>
                </c:pt>
                <c:pt idx="2">
                  <c:v>Junín</c:v>
                </c:pt>
                <c:pt idx="3">
                  <c:v>Cajamarca</c:v>
                </c:pt>
                <c:pt idx="4">
                  <c:v>Cusco</c:v>
                </c:pt>
                <c:pt idx="5">
                  <c:v>Ica</c:v>
                </c:pt>
                <c:pt idx="6">
                  <c:v>Madre de Dios</c:v>
                </c:pt>
                <c:pt idx="7">
                  <c:v>Apurímac</c:v>
                </c:pt>
                <c:pt idx="8">
                  <c:v>Loreto</c:v>
                </c:pt>
                <c:pt idx="9">
                  <c:v>Tacna</c:v>
                </c:pt>
                <c:pt idx="10">
                  <c:v>Tumbes</c:v>
                </c:pt>
                <c:pt idx="11">
                  <c:v>San Martín</c:v>
                </c:pt>
                <c:pt idx="12">
                  <c:v>La Libertad</c:v>
                </c:pt>
                <c:pt idx="13">
                  <c:v>Puno</c:v>
                </c:pt>
                <c:pt idx="14">
                  <c:v>Moquegua</c:v>
                </c:pt>
                <c:pt idx="15">
                  <c:v>Pasco</c:v>
                </c:pt>
                <c:pt idx="16">
                  <c:v>Huancavelica</c:v>
                </c:pt>
                <c:pt idx="17">
                  <c:v>Huánuco</c:v>
                </c:pt>
                <c:pt idx="18">
                  <c:v>Lima</c:v>
                </c:pt>
                <c:pt idx="19">
                  <c:v>Amazonas</c:v>
                </c:pt>
                <c:pt idx="20">
                  <c:v>Ucayali</c:v>
                </c:pt>
                <c:pt idx="21">
                  <c:v>Piura</c:v>
                </c:pt>
                <c:pt idx="22">
                  <c:v>Lambayeque</c:v>
                </c:pt>
                <c:pt idx="23">
                  <c:v>Arequipa</c:v>
                </c:pt>
              </c:strCache>
            </c:strRef>
          </c:cat>
          <c:val>
            <c:numRef>
              <c:f>'PPF Dpto'!$O$7:$O$30</c:f>
              <c:numCache>
                <c:formatCode>#,##0.0</c:formatCode>
                <c:ptCount val="24"/>
                <c:pt idx="0">
                  <c:v>0.85657509869103932</c:v>
                </c:pt>
                <c:pt idx="1">
                  <c:v>1.130650132964605</c:v>
                </c:pt>
                <c:pt idx="2">
                  <c:v>0.82127557161292508</c:v>
                </c:pt>
                <c:pt idx="3">
                  <c:v>0.85743089259378547</c:v>
                </c:pt>
                <c:pt idx="4">
                  <c:v>1.0733665691816632</c:v>
                </c:pt>
                <c:pt idx="5">
                  <c:v>0.96912308778863654</c:v>
                </c:pt>
                <c:pt idx="6">
                  <c:v>0.39497451994012622</c:v>
                </c:pt>
                <c:pt idx="7">
                  <c:v>0.796205692504798</c:v>
                </c:pt>
                <c:pt idx="8">
                  <c:v>0.53878019896852369</c:v>
                </c:pt>
                <c:pt idx="9">
                  <c:v>0.47684574258269002</c:v>
                </c:pt>
                <c:pt idx="10">
                  <c:v>0.40614017762859767</c:v>
                </c:pt>
                <c:pt idx="11">
                  <c:v>0.87004471562831343</c:v>
                </c:pt>
                <c:pt idx="12">
                  <c:v>1.2357946572535179</c:v>
                </c:pt>
                <c:pt idx="13">
                  <c:v>1.0637487854729968</c:v>
                </c:pt>
                <c:pt idx="14">
                  <c:v>0.31716613921030812</c:v>
                </c:pt>
                <c:pt idx="15">
                  <c:v>0.47623261665408745</c:v>
                </c:pt>
                <c:pt idx="16">
                  <c:v>0.42929792317528181</c:v>
                </c:pt>
                <c:pt idx="17">
                  <c:v>0.82090712370472785</c:v>
                </c:pt>
                <c:pt idx="18">
                  <c:v>10.91968782834484</c:v>
                </c:pt>
                <c:pt idx="19">
                  <c:v>0.55686748323714008</c:v>
                </c:pt>
                <c:pt idx="20">
                  <c:v>0.62335149671076873</c:v>
                </c:pt>
                <c:pt idx="21">
                  <c:v>1.1773071857157942</c:v>
                </c:pt>
                <c:pt idx="22">
                  <c:v>1.2500863419569763</c:v>
                </c:pt>
                <c:pt idx="23">
                  <c:v>1.4216496141273305</c:v>
                </c:pt>
              </c:numCache>
            </c:numRef>
          </c:val>
        </c:ser>
        <c:dLbls/>
        <c:axId val="77206656"/>
        <c:axId val="77208192"/>
      </c:barChart>
      <c:lineChart>
        <c:grouping val="standard"/>
        <c:ser>
          <c:idx val="1"/>
          <c:order val="1"/>
          <c:tx>
            <c:strRef>
              <c:f>'PPF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Dpto'!$N$7:$N$30</c:f>
              <c:strCache>
                <c:ptCount val="24"/>
                <c:pt idx="0">
                  <c:v>Ancash</c:v>
                </c:pt>
                <c:pt idx="1">
                  <c:v>Ayacucho</c:v>
                </c:pt>
                <c:pt idx="2">
                  <c:v>Junín</c:v>
                </c:pt>
                <c:pt idx="3">
                  <c:v>Cajamarca</c:v>
                </c:pt>
                <c:pt idx="4">
                  <c:v>Cusco</c:v>
                </c:pt>
                <c:pt idx="5">
                  <c:v>Ica</c:v>
                </c:pt>
                <c:pt idx="6">
                  <c:v>Madre de Dios</c:v>
                </c:pt>
                <c:pt idx="7">
                  <c:v>Apurímac</c:v>
                </c:pt>
                <c:pt idx="8">
                  <c:v>Loreto</c:v>
                </c:pt>
                <c:pt idx="9">
                  <c:v>Tacna</c:v>
                </c:pt>
                <c:pt idx="10">
                  <c:v>Tumbes</c:v>
                </c:pt>
                <c:pt idx="11">
                  <c:v>San Martín</c:v>
                </c:pt>
                <c:pt idx="12">
                  <c:v>La Libertad</c:v>
                </c:pt>
                <c:pt idx="13">
                  <c:v>Puno</c:v>
                </c:pt>
                <c:pt idx="14">
                  <c:v>Moquegua</c:v>
                </c:pt>
                <c:pt idx="15">
                  <c:v>Pasco</c:v>
                </c:pt>
                <c:pt idx="16">
                  <c:v>Huancavelica</c:v>
                </c:pt>
                <c:pt idx="17">
                  <c:v>Huánuco</c:v>
                </c:pt>
                <c:pt idx="18">
                  <c:v>Lima</c:v>
                </c:pt>
                <c:pt idx="19">
                  <c:v>Amazonas</c:v>
                </c:pt>
                <c:pt idx="20">
                  <c:v>Ucayali</c:v>
                </c:pt>
                <c:pt idx="21">
                  <c:v>Piura</c:v>
                </c:pt>
                <c:pt idx="22">
                  <c:v>Lambayeque</c:v>
                </c:pt>
                <c:pt idx="23">
                  <c:v>Arequipa</c:v>
                </c:pt>
              </c:strCache>
            </c:strRef>
          </c:cat>
          <c:val>
            <c:numRef>
              <c:f>'PPF Dpto'!$P$7:$P$30</c:f>
              <c:numCache>
                <c:formatCode>0%</c:formatCode>
                <c:ptCount val="24"/>
                <c:pt idx="0">
                  <c:v>0.63135731668364847</c:v>
                </c:pt>
                <c:pt idx="1">
                  <c:v>0.62500076447515485</c:v>
                </c:pt>
                <c:pt idx="2">
                  <c:v>0.62365965502380682</c:v>
                </c:pt>
                <c:pt idx="3">
                  <c:v>0.62337211705784312</c:v>
                </c:pt>
                <c:pt idx="4">
                  <c:v>0.61770058438900077</c:v>
                </c:pt>
                <c:pt idx="5">
                  <c:v>0.61767596448695528</c:v>
                </c:pt>
                <c:pt idx="6">
                  <c:v>0.61508331403372163</c:v>
                </c:pt>
                <c:pt idx="7">
                  <c:v>0.61318664746317064</c:v>
                </c:pt>
                <c:pt idx="8">
                  <c:v>0.60284718019675343</c:v>
                </c:pt>
                <c:pt idx="9">
                  <c:v>0.59685323122550937</c:v>
                </c:pt>
                <c:pt idx="10">
                  <c:v>0.59074934927796019</c:v>
                </c:pt>
                <c:pt idx="11">
                  <c:v>0.58765443077334956</c:v>
                </c:pt>
                <c:pt idx="12">
                  <c:v>0.58711433683230441</c:v>
                </c:pt>
                <c:pt idx="13">
                  <c:v>0.58234411935672825</c:v>
                </c:pt>
                <c:pt idx="14">
                  <c:v>0.58081271040741467</c:v>
                </c:pt>
                <c:pt idx="15">
                  <c:v>0.57896891343668744</c:v>
                </c:pt>
                <c:pt idx="16">
                  <c:v>0.57888850062066899</c:v>
                </c:pt>
                <c:pt idx="17">
                  <c:v>0.57755330569163876</c:v>
                </c:pt>
                <c:pt idx="18">
                  <c:v>0.57508462218966561</c:v>
                </c:pt>
                <c:pt idx="19">
                  <c:v>0.57467256326477256</c:v>
                </c:pt>
                <c:pt idx="20">
                  <c:v>0.54460965443407239</c:v>
                </c:pt>
                <c:pt idx="21">
                  <c:v>0.54429466615555189</c:v>
                </c:pt>
                <c:pt idx="22">
                  <c:v>0.52877761909025067</c:v>
                </c:pt>
                <c:pt idx="23">
                  <c:v>0.49212070595094631</c:v>
                </c:pt>
              </c:numCache>
            </c:numRef>
          </c:val>
        </c:ser>
        <c:dLbls/>
        <c:marker val="1"/>
        <c:axId val="77220096"/>
        <c:axId val="77218560"/>
      </c:lineChart>
      <c:catAx>
        <c:axId val="77206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7208192"/>
        <c:crosses val="autoZero"/>
        <c:auto val="1"/>
        <c:lblAlgn val="ctr"/>
        <c:lblOffset val="100"/>
      </c:catAx>
      <c:valAx>
        <c:axId val="7720819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72066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7218560"/>
        <c:scaling>
          <c:orientation val="minMax"/>
        </c:scaling>
        <c:axPos val="r"/>
        <c:numFmt formatCode="0%" sourceLinked="1"/>
        <c:tickLblPos val="nextTo"/>
        <c:crossAx val="77220096"/>
        <c:crosses val="max"/>
        <c:crossBetween val="between"/>
      </c:valAx>
      <c:catAx>
        <c:axId val="77220096"/>
        <c:scaling>
          <c:orientation val="minMax"/>
        </c:scaling>
        <c:delete val="1"/>
        <c:axPos val="b"/>
        <c:numFmt formatCode="General" sourceLinked="1"/>
        <c:tickLblPos val="none"/>
        <c:crossAx val="772185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'BFH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Dpto'!$O$7:$O$8</c:f>
              <c:numCache>
                <c:formatCode>#,##0.0</c:formatCode>
                <c:ptCount val="2"/>
                <c:pt idx="0">
                  <c:v>1166.4349354073181</c:v>
                </c:pt>
                <c:pt idx="1">
                  <c:v>3.701093021829735E-2</c:v>
                </c:pt>
              </c:numCache>
            </c:numRef>
          </c:val>
        </c:ser>
        <c:dLbls/>
        <c:axId val="77455360"/>
        <c:axId val="77456896"/>
      </c:barChart>
      <c:lineChart>
        <c:grouping val="standard"/>
        <c:ser>
          <c:idx val="1"/>
          <c:order val="1"/>
          <c:tx>
            <c:strRef>
              <c:f>'BFH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Dpto'!$P$7:$P$8</c:f>
              <c:numCache>
                <c:formatCode>0%</c:formatCode>
                <c:ptCount val="2"/>
                <c:pt idx="0">
                  <c:v>0.88219412233603545</c:v>
                </c:pt>
                <c:pt idx="1">
                  <c:v>0.46787684843114574</c:v>
                </c:pt>
              </c:numCache>
            </c:numRef>
          </c:val>
        </c:ser>
        <c:dLbls/>
        <c:marker val="1"/>
        <c:axId val="77460608"/>
        <c:axId val="77458816"/>
      </c:lineChart>
      <c:catAx>
        <c:axId val="77455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7456896"/>
        <c:crosses val="autoZero"/>
        <c:auto val="1"/>
        <c:lblAlgn val="ctr"/>
        <c:lblOffset val="100"/>
      </c:catAx>
      <c:valAx>
        <c:axId val="7745689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7455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7458816"/>
        <c:scaling>
          <c:orientation val="minMax"/>
        </c:scaling>
        <c:axPos val="r"/>
        <c:numFmt formatCode="0%" sourceLinked="1"/>
        <c:tickLblPos val="nextTo"/>
        <c:crossAx val="77460608"/>
        <c:crosses val="max"/>
        <c:crossBetween val="between"/>
      </c:valAx>
      <c:catAx>
        <c:axId val="77460608"/>
        <c:scaling>
          <c:orientation val="minMax"/>
        </c:scaling>
        <c:delete val="1"/>
        <c:axPos val="b"/>
        <c:numFmt formatCode="General" sourceLinked="1"/>
        <c:tickLblPos val="none"/>
        <c:crossAx val="7745881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'HU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'HU Dpto'!$N$7:$N$14</c:f>
              <c:strCache>
                <c:ptCount val="8"/>
                <c:pt idx="0">
                  <c:v>Loreto</c:v>
                </c:pt>
                <c:pt idx="1">
                  <c:v>Huancavelica</c:v>
                </c:pt>
                <c:pt idx="2">
                  <c:v>Cusco</c:v>
                </c:pt>
                <c:pt idx="3">
                  <c:v>Piura</c:v>
                </c:pt>
                <c:pt idx="4">
                  <c:v>San Martín</c:v>
                </c:pt>
                <c:pt idx="5">
                  <c:v>Lima</c:v>
                </c:pt>
                <c:pt idx="6">
                  <c:v>Junín</c:v>
                </c:pt>
                <c:pt idx="7">
                  <c:v>Arequipa</c:v>
                </c:pt>
              </c:strCache>
            </c:strRef>
          </c:cat>
          <c:val>
            <c:numRef>
              <c:f>'HU Dpto'!$O$7:$O$14</c:f>
              <c:numCache>
                <c:formatCode>#,##0.0</c:formatCode>
                <c:ptCount val="8"/>
                <c:pt idx="0">
                  <c:v>1.0999999940395355E-2</c:v>
                </c:pt>
                <c:pt idx="1">
                  <c:v>0.21792273968458176</c:v>
                </c:pt>
                <c:pt idx="2">
                  <c:v>3.75835581401968</c:v>
                </c:pt>
                <c:pt idx="3">
                  <c:v>5.7452989919809398E-2</c:v>
                </c:pt>
                <c:pt idx="4">
                  <c:v>8.7760719569430948E-2</c:v>
                </c:pt>
                <c:pt idx="5">
                  <c:v>2.8135056866928911</c:v>
                </c:pt>
                <c:pt idx="6">
                  <c:v>4.303113015554845E-2</c:v>
                </c:pt>
                <c:pt idx="7">
                  <c:v>0.3029979810357511</c:v>
                </c:pt>
              </c:numCache>
            </c:numRef>
          </c:val>
        </c:ser>
        <c:dLbls/>
        <c:axId val="77691904"/>
        <c:axId val="77705984"/>
      </c:barChart>
      <c:lineChart>
        <c:grouping val="standard"/>
        <c:ser>
          <c:idx val="1"/>
          <c:order val="1"/>
          <c:tx>
            <c:strRef>
              <c:f>'HU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Dpto'!$N$7:$N$14</c:f>
              <c:strCache>
                <c:ptCount val="8"/>
                <c:pt idx="0">
                  <c:v>Loreto</c:v>
                </c:pt>
                <c:pt idx="1">
                  <c:v>Huancavelica</c:v>
                </c:pt>
                <c:pt idx="2">
                  <c:v>Cusco</c:v>
                </c:pt>
                <c:pt idx="3">
                  <c:v>Piura</c:v>
                </c:pt>
                <c:pt idx="4">
                  <c:v>San Martín</c:v>
                </c:pt>
                <c:pt idx="5">
                  <c:v>Lima</c:v>
                </c:pt>
                <c:pt idx="6">
                  <c:v>Junín</c:v>
                </c:pt>
                <c:pt idx="7">
                  <c:v>Arequipa</c:v>
                </c:pt>
              </c:strCache>
            </c:strRef>
          </c:cat>
          <c:val>
            <c:numRef>
              <c:f>'HU Dpto'!$P$7:$P$14</c:f>
              <c:numCache>
                <c:formatCode>0%</c:formatCode>
                <c:ptCount val="8"/>
                <c:pt idx="0">
                  <c:v>0.99999999458139599</c:v>
                </c:pt>
                <c:pt idx="1">
                  <c:v>0.89130683966568958</c:v>
                </c:pt>
                <c:pt idx="2">
                  <c:v>0.86872388822761293</c:v>
                </c:pt>
                <c:pt idx="3">
                  <c:v>0.73180132111999141</c:v>
                </c:pt>
                <c:pt idx="4">
                  <c:v>0.68690784090285795</c:v>
                </c:pt>
                <c:pt idx="5">
                  <c:v>0.3579923213687955</c:v>
                </c:pt>
                <c:pt idx="6">
                  <c:v>0.29320548480555764</c:v>
                </c:pt>
                <c:pt idx="7">
                  <c:v>9.3932124453686858E-2</c:v>
                </c:pt>
              </c:numCache>
            </c:numRef>
          </c:val>
        </c:ser>
        <c:dLbls/>
        <c:marker val="1"/>
        <c:axId val="77709696"/>
        <c:axId val="77707904"/>
      </c:lineChart>
      <c:catAx>
        <c:axId val="77691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7705984"/>
        <c:crosses val="autoZero"/>
        <c:auto val="1"/>
        <c:lblAlgn val="ctr"/>
        <c:lblOffset val="100"/>
      </c:catAx>
      <c:valAx>
        <c:axId val="7770598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76919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7707904"/>
        <c:scaling>
          <c:orientation val="minMax"/>
        </c:scaling>
        <c:axPos val="r"/>
        <c:numFmt formatCode="0%" sourceLinked="1"/>
        <c:tickLblPos val="nextTo"/>
        <c:crossAx val="77709696"/>
        <c:crosses val="max"/>
        <c:crossBetween val="between"/>
      </c:valAx>
      <c:catAx>
        <c:axId val="77709696"/>
        <c:scaling>
          <c:orientation val="minMax"/>
        </c:scaling>
        <c:delete val="1"/>
        <c:axPos val="b"/>
        <c:numFmt formatCode="General" sourceLinked="1"/>
        <c:tickLblPos val="none"/>
        <c:crossAx val="7770790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'TT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'TT Dpto'!$N$7:$N$31</c:f>
              <c:strCache>
                <c:ptCount val="25"/>
                <c:pt idx="0">
                  <c:v>La Libertad</c:v>
                </c:pt>
                <c:pt idx="1">
                  <c:v>Ayacucho</c:v>
                </c:pt>
                <c:pt idx="2">
                  <c:v>Cusco</c:v>
                </c:pt>
                <c:pt idx="3">
                  <c:v>Huancavelica</c:v>
                </c:pt>
                <c:pt idx="4">
                  <c:v>Amazonas</c:v>
                </c:pt>
                <c:pt idx="5">
                  <c:v>Madre de Dios</c:v>
                </c:pt>
                <c:pt idx="6">
                  <c:v>Cajamarca</c:v>
                </c:pt>
                <c:pt idx="7">
                  <c:v>Ancash</c:v>
                </c:pt>
                <c:pt idx="8">
                  <c:v>Huánuco</c:v>
                </c:pt>
                <c:pt idx="9">
                  <c:v>Arequipa</c:v>
                </c:pt>
                <c:pt idx="10">
                  <c:v>San Martín</c:v>
                </c:pt>
                <c:pt idx="11">
                  <c:v>Lima</c:v>
                </c:pt>
                <c:pt idx="12">
                  <c:v>Piura</c:v>
                </c:pt>
                <c:pt idx="13">
                  <c:v>Puno</c:v>
                </c:pt>
                <c:pt idx="14">
                  <c:v>Ica</c:v>
                </c:pt>
                <c:pt idx="15">
                  <c:v>Junín</c:v>
                </c:pt>
                <c:pt idx="16">
                  <c:v>Apurímac</c:v>
                </c:pt>
                <c:pt idx="17">
                  <c:v>Provincia Constitucional del Callao</c:v>
                </c:pt>
                <c:pt idx="18">
                  <c:v>Ucayali</c:v>
                </c:pt>
                <c:pt idx="19">
                  <c:v>Tumbes</c:v>
                </c:pt>
                <c:pt idx="20">
                  <c:v>Loreto</c:v>
                </c:pt>
                <c:pt idx="21">
                  <c:v>Tacna</c:v>
                </c:pt>
                <c:pt idx="22">
                  <c:v>Lambayeque</c:v>
                </c:pt>
                <c:pt idx="23">
                  <c:v>Moquegua</c:v>
                </c:pt>
                <c:pt idx="24">
                  <c:v>Pasco</c:v>
                </c:pt>
              </c:strCache>
            </c:strRef>
          </c:cat>
          <c:val>
            <c:numRef>
              <c:f>'TT Dpto'!$O$7:$O$31</c:f>
              <c:numCache>
                <c:formatCode>#,##0.0</c:formatCode>
                <c:ptCount val="25"/>
                <c:pt idx="0">
                  <c:v>211.5368739909847</c:v>
                </c:pt>
                <c:pt idx="1">
                  <c:v>343.49073376910411</c:v>
                </c:pt>
                <c:pt idx="2">
                  <c:v>640.32309461621662</c:v>
                </c:pt>
                <c:pt idx="3">
                  <c:v>255.28090839602572</c:v>
                </c:pt>
                <c:pt idx="4">
                  <c:v>179.85096393183662</c:v>
                </c:pt>
                <c:pt idx="5">
                  <c:v>148.95389684470757</c:v>
                </c:pt>
                <c:pt idx="6">
                  <c:v>378.36811116939282</c:v>
                </c:pt>
                <c:pt idx="7">
                  <c:v>125.52365439736643</c:v>
                </c:pt>
                <c:pt idx="8">
                  <c:v>170.62346745947806</c:v>
                </c:pt>
                <c:pt idx="9">
                  <c:v>263.49620262381467</c:v>
                </c:pt>
                <c:pt idx="10">
                  <c:v>265.35576133761822</c:v>
                </c:pt>
                <c:pt idx="11">
                  <c:v>722.30852716917389</c:v>
                </c:pt>
                <c:pt idx="12">
                  <c:v>236.59074180206647</c:v>
                </c:pt>
                <c:pt idx="13">
                  <c:v>340.36614759497849</c:v>
                </c:pt>
                <c:pt idx="14">
                  <c:v>36.072096064424215</c:v>
                </c:pt>
                <c:pt idx="15">
                  <c:v>155.78908473715711</c:v>
                </c:pt>
                <c:pt idx="16">
                  <c:v>118.05368558058888</c:v>
                </c:pt>
                <c:pt idx="17">
                  <c:v>21.060224822742011</c:v>
                </c:pt>
                <c:pt idx="18">
                  <c:v>67.624752184476932</c:v>
                </c:pt>
                <c:pt idx="19">
                  <c:v>24.08192044587004</c:v>
                </c:pt>
                <c:pt idx="20">
                  <c:v>53.751237106225815</c:v>
                </c:pt>
                <c:pt idx="21">
                  <c:v>39.586564571077844</c:v>
                </c:pt>
                <c:pt idx="22">
                  <c:v>35.310159095604327</c:v>
                </c:pt>
                <c:pt idx="23">
                  <c:v>14.270787374027238</c:v>
                </c:pt>
                <c:pt idx="24">
                  <c:v>43.537686937197051</c:v>
                </c:pt>
              </c:numCache>
            </c:numRef>
          </c:val>
        </c:ser>
        <c:dLbls/>
        <c:axId val="76225152"/>
        <c:axId val="76231040"/>
      </c:barChart>
      <c:lineChart>
        <c:grouping val="standard"/>
        <c:ser>
          <c:idx val="1"/>
          <c:order val="1"/>
          <c:tx>
            <c:strRef>
              <c:f>'TT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'TT Dpto'!$N$7:$N$31</c:f>
              <c:strCache>
                <c:ptCount val="25"/>
                <c:pt idx="0">
                  <c:v>La Libertad</c:v>
                </c:pt>
                <c:pt idx="1">
                  <c:v>Ayacucho</c:v>
                </c:pt>
                <c:pt idx="2">
                  <c:v>Cusco</c:v>
                </c:pt>
                <c:pt idx="3">
                  <c:v>Huancavelica</c:v>
                </c:pt>
                <c:pt idx="4">
                  <c:v>Amazonas</c:v>
                </c:pt>
                <c:pt idx="5">
                  <c:v>Madre de Dios</c:v>
                </c:pt>
                <c:pt idx="6">
                  <c:v>Cajamarca</c:v>
                </c:pt>
                <c:pt idx="7">
                  <c:v>Ancash</c:v>
                </c:pt>
                <c:pt idx="8">
                  <c:v>Huánuco</c:v>
                </c:pt>
                <c:pt idx="9">
                  <c:v>Arequipa</c:v>
                </c:pt>
                <c:pt idx="10">
                  <c:v>San Martín</c:v>
                </c:pt>
                <c:pt idx="11">
                  <c:v>Lima</c:v>
                </c:pt>
                <c:pt idx="12">
                  <c:v>Piura</c:v>
                </c:pt>
                <c:pt idx="13">
                  <c:v>Puno</c:v>
                </c:pt>
                <c:pt idx="14">
                  <c:v>Ica</c:v>
                </c:pt>
                <c:pt idx="15">
                  <c:v>Junín</c:v>
                </c:pt>
                <c:pt idx="16">
                  <c:v>Apurímac</c:v>
                </c:pt>
                <c:pt idx="17">
                  <c:v>Provincia Constitucional del Callao</c:v>
                </c:pt>
                <c:pt idx="18">
                  <c:v>Ucayali</c:v>
                </c:pt>
                <c:pt idx="19">
                  <c:v>Tumbes</c:v>
                </c:pt>
                <c:pt idx="20">
                  <c:v>Loreto</c:v>
                </c:pt>
                <c:pt idx="21">
                  <c:v>Tacna</c:v>
                </c:pt>
                <c:pt idx="22">
                  <c:v>Lambayeque</c:v>
                </c:pt>
                <c:pt idx="23">
                  <c:v>Moquegua</c:v>
                </c:pt>
                <c:pt idx="24">
                  <c:v>Pasco</c:v>
                </c:pt>
              </c:strCache>
            </c:strRef>
          </c:cat>
          <c:val>
            <c:numRef>
              <c:f>'TT Dpto'!$P$7:$P$31</c:f>
              <c:numCache>
                <c:formatCode>0%</c:formatCode>
                <c:ptCount val="25"/>
                <c:pt idx="0">
                  <c:v>0.59715611613256547</c:v>
                </c:pt>
                <c:pt idx="1">
                  <c:v>0.59689992913538781</c:v>
                </c:pt>
                <c:pt idx="2">
                  <c:v>0.55596799398253749</c:v>
                </c:pt>
                <c:pt idx="3">
                  <c:v>0.53057827594100671</c:v>
                </c:pt>
                <c:pt idx="4">
                  <c:v>0.52799493535010922</c:v>
                </c:pt>
                <c:pt idx="5">
                  <c:v>0.49748934216571933</c:v>
                </c:pt>
                <c:pt idx="6">
                  <c:v>0.49580386576967717</c:v>
                </c:pt>
                <c:pt idx="7">
                  <c:v>0.49518060686729809</c:v>
                </c:pt>
                <c:pt idx="8">
                  <c:v>0.48466920223672411</c:v>
                </c:pt>
                <c:pt idx="9">
                  <c:v>0.48458040827154297</c:v>
                </c:pt>
                <c:pt idx="10">
                  <c:v>0.47732571195234574</c:v>
                </c:pt>
                <c:pt idx="11">
                  <c:v>0.46942113221264592</c:v>
                </c:pt>
                <c:pt idx="12">
                  <c:v>0.43893441914386339</c:v>
                </c:pt>
                <c:pt idx="13">
                  <c:v>0.42273547517398569</c:v>
                </c:pt>
                <c:pt idx="14">
                  <c:v>0.41882402862969254</c:v>
                </c:pt>
                <c:pt idx="15">
                  <c:v>0.41867068842592403</c:v>
                </c:pt>
                <c:pt idx="16">
                  <c:v>0.40272190978402378</c:v>
                </c:pt>
                <c:pt idx="17">
                  <c:v>0.36755635337485398</c:v>
                </c:pt>
                <c:pt idx="18">
                  <c:v>0.35855576540551132</c:v>
                </c:pt>
                <c:pt idx="19">
                  <c:v>0.35462186968438236</c:v>
                </c:pt>
                <c:pt idx="20">
                  <c:v>0.34281321397763442</c:v>
                </c:pt>
                <c:pt idx="21">
                  <c:v>0.3294034800830552</c:v>
                </c:pt>
                <c:pt idx="22">
                  <c:v>0.24847340027957901</c:v>
                </c:pt>
                <c:pt idx="23">
                  <c:v>0.23847215948584621</c:v>
                </c:pt>
                <c:pt idx="24">
                  <c:v>0.23065281837698681</c:v>
                </c:pt>
              </c:numCache>
            </c:numRef>
          </c:val>
        </c:ser>
        <c:dLbls/>
        <c:marker val="1"/>
        <c:axId val="76242944"/>
        <c:axId val="76232960"/>
      </c:lineChart>
      <c:catAx>
        <c:axId val="76225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6231040"/>
        <c:crosses val="autoZero"/>
        <c:auto val="1"/>
        <c:lblAlgn val="ctr"/>
        <c:lblOffset val="100"/>
      </c:catAx>
      <c:valAx>
        <c:axId val="7623104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62251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6232960"/>
        <c:scaling>
          <c:orientation val="minMax"/>
        </c:scaling>
        <c:axPos val="r"/>
        <c:numFmt formatCode="0%" sourceLinked="1"/>
        <c:tickLblPos val="nextTo"/>
        <c:crossAx val="76242944"/>
        <c:crosses val="max"/>
        <c:crossBetween val="between"/>
      </c:valAx>
      <c:catAx>
        <c:axId val="76242944"/>
        <c:scaling>
          <c:orientation val="minMax"/>
        </c:scaling>
        <c:delete val="1"/>
        <c:axPos val="b"/>
        <c:numFmt formatCode="General" sourceLinked="1"/>
        <c:tickLblPos val="none"/>
        <c:crossAx val="762329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'CPE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Dpto'!$O$7:$O$8</c:f>
              <c:numCache>
                <c:formatCode>#,##0.0</c:formatCode>
                <c:ptCount val="2"/>
                <c:pt idx="0">
                  <c:v>100.27345528810704</c:v>
                </c:pt>
                <c:pt idx="1">
                  <c:v>0.70634449220757034</c:v>
                </c:pt>
              </c:numCache>
            </c:numRef>
          </c:val>
        </c:ser>
        <c:dLbls/>
        <c:axId val="78055680"/>
        <c:axId val="78061568"/>
      </c:barChart>
      <c:lineChart>
        <c:grouping val="standard"/>
        <c:ser>
          <c:idx val="1"/>
          <c:order val="1"/>
          <c:tx>
            <c:strRef>
              <c:f>'CPE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Dpto'!$P$7:$P$8</c:f>
              <c:numCache>
                <c:formatCode>0%</c:formatCode>
                <c:ptCount val="2"/>
                <c:pt idx="0">
                  <c:v>0.66617402770648371</c:v>
                </c:pt>
                <c:pt idx="1">
                  <c:v>0.40616359846881445</c:v>
                </c:pt>
              </c:numCache>
            </c:numRef>
          </c:val>
        </c:ser>
        <c:dLbls/>
        <c:marker val="1"/>
        <c:axId val="78065024"/>
        <c:axId val="78063488"/>
      </c:lineChart>
      <c:catAx>
        <c:axId val="78055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8061568"/>
        <c:crosses val="autoZero"/>
        <c:auto val="1"/>
        <c:lblAlgn val="ctr"/>
        <c:lblOffset val="100"/>
      </c:catAx>
      <c:valAx>
        <c:axId val="7806156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8055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8063488"/>
        <c:scaling>
          <c:orientation val="minMax"/>
        </c:scaling>
        <c:axPos val="r"/>
        <c:numFmt formatCode="0%" sourceLinked="1"/>
        <c:tickLblPos val="nextTo"/>
        <c:crossAx val="78065024"/>
        <c:crosses val="max"/>
        <c:crossBetween val="between"/>
      </c:valAx>
      <c:catAx>
        <c:axId val="78065024"/>
        <c:scaling>
          <c:orientation val="minMax"/>
        </c:scaling>
        <c:delete val="1"/>
        <c:axPos val="b"/>
        <c:numFmt formatCode="General" sourceLinked="1"/>
        <c:tickLblPos val="none"/>
        <c:crossAx val="7806348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'OC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'OC Dpto'!$N$7:$N$9</c:f>
              <c:strCache>
                <c:ptCount val="3"/>
                <c:pt idx="0">
                  <c:v>Embajadas en el Exterior</c:v>
                </c:pt>
                <c:pt idx="1">
                  <c:v>Lima</c:v>
                </c:pt>
                <c:pt idx="2">
                  <c:v>Piura</c:v>
                </c:pt>
              </c:strCache>
            </c:strRef>
          </c:cat>
          <c:val>
            <c:numRef>
              <c:f>'OC Dpto'!$O$7:$O$9</c:f>
              <c:numCache>
                <c:formatCode>#,##0.0</c:formatCode>
                <c:ptCount val="3"/>
                <c:pt idx="0">
                  <c:v>22.76617949404373</c:v>
                </c:pt>
                <c:pt idx="1">
                  <c:v>72.52358894812285</c:v>
                </c:pt>
                <c:pt idx="2">
                  <c:v>6.9289700433693036E-2</c:v>
                </c:pt>
              </c:numCache>
            </c:numRef>
          </c:val>
        </c:ser>
        <c:dLbls/>
        <c:axId val="78223232"/>
        <c:axId val="78224768"/>
      </c:barChart>
      <c:lineChart>
        <c:grouping val="standard"/>
        <c:ser>
          <c:idx val="1"/>
          <c:order val="1"/>
          <c:tx>
            <c:strRef>
              <c:f>'OC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Dpto'!$N$7:$N$9</c:f>
              <c:strCache>
                <c:ptCount val="3"/>
                <c:pt idx="0">
                  <c:v>Embajadas en el Exterior</c:v>
                </c:pt>
                <c:pt idx="1">
                  <c:v>Lima</c:v>
                </c:pt>
                <c:pt idx="2">
                  <c:v>Piura</c:v>
                </c:pt>
              </c:strCache>
            </c:strRef>
          </c:cat>
          <c:val>
            <c:numRef>
              <c:f>'OC Dpto'!$P$7:$P$9</c:f>
              <c:numCache>
                <c:formatCode>0%</c:formatCode>
                <c:ptCount val="3"/>
                <c:pt idx="0">
                  <c:v>0.71196362134265767</c:v>
                </c:pt>
                <c:pt idx="1">
                  <c:v>0.64826832071302809</c:v>
                </c:pt>
                <c:pt idx="2">
                  <c:v>0.61671977742891115</c:v>
                </c:pt>
              </c:numCache>
            </c:numRef>
          </c:val>
        </c:ser>
        <c:dLbls/>
        <c:marker val="1"/>
        <c:axId val="78236672"/>
        <c:axId val="78235136"/>
      </c:lineChart>
      <c:catAx>
        <c:axId val="78223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8224768"/>
        <c:crosses val="autoZero"/>
        <c:auto val="1"/>
        <c:lblAlgn val="ctr"/>
        <c:lblOffset val="100"/>
      </c:catAx>
      <c:valAx>
        <c:axId val="7822476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8223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8235136"/>
        <c:scaling>
          <c:orientation val="minMax"/>
        </c:scaling>
        <c:axPos val="r"/>
        <c:numFmt formatCode="0%" sourceLinked="1"/>
        <c:tickLblPos val="nextTo"/>
        <c:crossAx val="78236672"/>
        <c:crosses val="max"/>
        <c:crossBetween val="between"/>
      </c:valAx>
      <c:catAx>
        <c:axId val="78236672"/>
        <c:scaling>
          <c:orientation val="minMax"/>
        </c:scaling>
        <c:delete val="1"/>
        <c:axPos val="b"/>
        <c:numFmt formatCode="General" sourceLinked="1"/>
        <c:tickLblPos val="none"/>
        <c:crossAx val="7823513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'UNI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'UNI Dpto'!$N$7:$N$31</c:f>
              <c:strCache>
                <c:ptCount val="25"/>
                <c:pt idx="0">
                  <c:v>Amazonas</c:v>
                </c:pt>
                <c:pt idx="1">
                  <c:v>Piura</c:v>
                </c:pt>
                <c:pt idx="2">
                  <c:v>La Libertad</c:v>
                </c:pt>
                <c:pt idx="3">
                  <c:v>Loreto</c:v>
                </c:pt>
                <c:pt idx="4">
                  <c:v>Ica</c:v>
                </c:pt>
                <c:pt idx="5">
                  <c:v>Provincia Constitucional del Callao</c:v>
                </c:pt>
                <c:pt idx="6">
                  <c:v>Tacna</c:v>
                </c:pt>
                <c:pt idx="7">
                  <c:v>Tumbes</c:v>
                </c:pt>
                <c:pt idx="8">
                  <c:v>Arequipa</c:v>
                </c:pt>
                <c:pt idx="9">
                  <c:v>Huánuco</c:v>
                </c:pt>
                <c:pt idx="10">
                  <c:v>Lima</c:v>
                </c:pt>
                <c:pt idx="11">
                  <c:v>Cusco</c:v>
                </c:pt>
                <c:pt idx="12">
                  <c:v>Junín</c:v>
                </c:pt>
                <c:pt idx="13">
                  <c:v>Lambayeque</c:v>
                </c:pt>
                <c:pt idx="14">
                  <c:v>Puno</c:v>
                </c:pt>
                <c:pt idx="15">
                  <c:v>Ucayali</c:v>
                </c:pt>
                <c:pt idx="16">
                  <c:v>Huancavelica</c:v>
                </c:pt>
                <c:pt idx="17">
                  <c:v>Pasco</c:v>
                </c:pt>
                <c:pt idx="18">
                  <c:v>San Martín</c:v>
                </c:pt>
                <c:pt idx="19">
                  <c:v>Ancash</c:v>
                </c:pt>
                <c:pt idx="20">
                  <c:v>Madre de Dios</c:v>
                </c:pt>
                <c:pt idx="21">
                  <c:v>Cajamarca</c:v>
                </c:pt>
                <c:pt idx="22">
                  <c:v>Apurímac</c:v>
                </c:pt>
                <c:pt idx="23">
                  <c:v>Ayacucho</c:v>
                </c:pt>
                <c:pt idx="24">
                  <c:v>Moquegua</c:v>
                </c:pt>
              </c:strCache>
            </c:strRef>
          </c:cat>
          <c:val>
            <c:numRef>
              <c:f>'UNI Dpto'!$O$7:$O$31</c:f>
              <c:numCache>
                <c:formatCode>#,##0.0</c:formatCode>
                <c:ptCount val="25"/>
                <c:pt idx="0">
                  <c:v>20.566479708425732</c:v>
                </c:pt>
                <c:pt idx="1">
                  <c:v>53.143961962620871</c:v>
                </c:pt>
                <c:pt idx="2">
                  <c:v>53.291843545146357</c:v>
                </c:pt>
                <c:pt idx="3">
                  <c:v>33.410838058043566</c:v>
                </c:pt>
                <c:pt idx="4">
                  <c:v>62.672278629283255</c:v>
                </c:pt>
                <c:pt idx="5">
                  <c:v>38.705804741628839</c:v>
                </c:pt>
                <c:pt idx="6">
                  <c:v>24.596503967547548</c:v>
                </c:pt>
                <c:pt idx="7">
                  <c:v>27.003399130890884</c:v>
                </c:pt>
                <c:pt idx="8">
                  <c:v>57.341621250626609</c:v>
                </c:pt>
                <c:pt idx="9">
                  <c:v>45.995898243577138</c:v>
                </c:pt>
                <c:pt idx="10">
                  <c:v>360.84095344268997</c:v>
                </c:pt>
                <c:pt idx="11">
                  <c:v>54.62290688141973</c:v>
                </c:pt>
                <c:pt idx="12">
                  <c:v>35.199703372781208</c:v>
                </c:pt>
                <c:pt idx="13">
                  <c:v>42.191463275269101</c:v>
                </c:pt>
                <c:pt idx="14">
                  <c:v>62.434069978966278</c:v>
                </c:pt>
                <c:pt idx="15">
                  <c:v>21.320676851806482</c:v>
                </c:pt>
                <c:pt idx="16">
                  <c:v>19.27520500230959</c:v>
                </c:pt>
                <c:pt idx="17">
                  <c:v>23.528498308587729</c:v>
                </c:pt>
                <c:pt idx="18">
                  <c:v>16.763950941452034</c:v>
                </c:pt>
                <c:pt idx="19">
                  <c:v>27.764921822874289</c:v>
                </c:pt>
                <c:pt idx="20">
                  <c:v>10.454527635707752</c:v>
                </c:pt>
                <c:pt idx="21">
                  <c:v>29.299521043933151</c:v>
                </c:pt>
                <c:pt idx="22">
                  <c:v>12.638930671847529</c:v>
                </c:pt>
                <c:pt idx="23">
                  <c:v>31.722544474605865</c:v>
                </c:pt>
                <c:pt idx="24">
                  <c:v>6.4887281290039818</c:v>
                </c:pt>
              </c:numCache>
            </c:numRef>
          </c:val>
        </c:ser>
        <c:dLbls/>
        <c:axId val="77018624"/>
        <c:axId val="77020160"/>
      </c:barChart>
      <c:lineChart>
        <c:grouping val="standard"/>
        <c:ser>
          <c:idx val="1"/>
          <c:order val="1"/>
          <c:tx>
            <c:strRef>
              <c:f>'UNI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Dpto'!$N$7:$N$31</c:f>
              <c:strCache>
                <c:ptCount val="25"/>
                <c:pt idx="0">
                  <c:v>Amazonas</c:v>
                </c:pt>
                <c:pt idx="1">
                  <c:v>Piura</c:v>
                </c:pt>
                <c:pt idx="2">
                  <c:v>La Libertad</c:v>
                </c:pt>
                <c:pt idx="3">
                  <c:v>Loreto</c:v>
                </c:pt>
                <c:pt idx="4">
                  <c:v>Ica</c:v>
                </c:pt>
                <c:pt idx="5">
                  <c:v>Provincia Constitucional del Callao</c:v>
                </c:pt>
                <c:pt idx="6">
                  <c:v>Tacna</c:v>
                </c:pt>
                <c:pt idx="7">
                  <c:v>Tumbes</c:v>
                </c:pt>
                <c:pt idx="8">
                  <c:v>Arequipa</c:v>
                </c:pt>
                <c:pt idx="9">
                  <c:v>Huánuco</c:v>
                </c:pt>
                <c:pt idx="10">
                  <c:v>Lima</c:v>
                </c:pt>
                <c:pt idx="11">
                  <c:v>Cusco</c:v>
                </c:pt>
                <c:pt idx="12">
                  <c:v>Junín</c:v>
                </c:pt>
                <c:pt idx="13">
                  <c:v>Lambayeque</c:v>
                </c:pt>
                <c:pt idx="14">
                  <c:v>Puno</c:v>
                </c:pt>
                <c:pt idx="15">
                  <c:v>Ucayali</c:v>
                </c:pt>
                <c:pt idx="16">
                  <c:v>Huancavelica</c:v>
                </c:pt>
                <c:pt idx="17">
                  <c:v>Pasco</c:v>
                </c:pt>
                <c:pt idx="18">
                  <c:v>San Martín</c:v>
                </c:pt>
                <c:pt idx="19">
                  <c:v>Ancash</c:v>
                </c:pt>
                <c:pt idx="20">
                  <c:v>Madre de Dios</c:v>
                </c:pt>
                <c:pt idx="21">
                  <c:v>Cajamarca</c:v>
                </c:pt>
                <c:pt idx="22">
                  <c:v>Apurímac</c:v>
                </c:pt>
                <c:pt idx="23">
                  <c:v>Ayacucho</c:v>
                </c:pt>
                <c:pt idx="24">
                  <c:v>Moquegua</c:v>
                </c:pt>
              </c:strCache>
            </c:strRef>
          </c:cat>
          <c:val>
            <c:numRef>
              <c:f>'UNI Dpto'!$P$7:$P$31</c:f>
              <c:numCache>
                <c:formatCode>0%</c:formatCode>
                <c:ptCount val="25"/>
                <c:pt idx="0">
                  <c:v>0.62272875788330251</c:v>
                </c:pt>
                <c:pt idx="1">
                  <c:v>0.58970763437267038</c:v>
                </c:pt>
                <c:pt idx="2">
                  <c:v>0.58148777776192861</c:v>
                </c:pt>
                <c:pt idx="3">
                  <c:v>0.54816763293968052</c:v>
                </c:pt>
                <c:pt idx="4">
                  <c:v>0.51508916499885127</c:v>
                </c:pt>
                <c:pt idx="5">
                  <c:v>0.51344112965191235</c:v>
                </c:pt>
                <c:pt idx="6">
                  <c:v>0.5085196585575793</c:v>
                </c:pt>
                <c:pt idx="7">
                  <c:v>0.50294200109867593</c:v>
                </c:pt>
                <c:pt idx="8">
                  <c:v>0.50180862810272209</c:v>
                </c:pt>
                <c:pt idx="9">
                  <c:v>0.48828784659389057</c:v>
                </c:pt>
                <c:pt idx="10">
                  <c:v>0.48210100914092185</c:v>
                </c:pt>
                <c:pt idx="11">
                  <c:v>0.4561961416865109</c:v>
                </c:pt>
                <c:pt idx="12">
                  <c:v>0.40874153832894261</c:v>
                </c:pt>
                <c:pt idx="13">
                  <c:v>0.40221642137752073</c:v>
                </c:pt>
                <c:pt idx="14">
                  <c:v>0.39292135655808641</c:v>
                </c:pt>
                <c:pt idx="15">
                  <c:v>0.36177192046052858</c:v>
                </c:pt>
                <c:pt idx="16">
                  <c:v>0.35756137245768621</c:v>
                </c:pt>
                <c:pt idx="17">
                  <c:v>0.35412318040051782</c:v>
                </c:pt>
                <c:pt idx="18">
                  <c:v>0.34849704475038279</c:v>
                </c:pt>
                <c:pt idx="19">
                  <c:v>0.33942501159077981</c:v>
                </c:pt>
                <c:pt idx="20">
                  <c:v>0.30580985518343057</c:v>
                </c:pt>
                <c:pt idx="21">
                  <c:v>0.29910548993145097</c:v>
                </c:pt>
                <c:pt idx="22">
                  <c:v>0.2919917507164459</c:v>
                </c:pt>
                <c:pt idx="23">
                  <c:v>0.28822671303697012</c:v>
                </c:pt>
                <c:pt idx="24">
                  <c:v>0.13746112475078395</c:v>
                </c:pt>
              </c:numCache>
            </c:numRef>
          </c:val>
        </c:ser>
        <c:dLbls/>
        <c:marker val="1"/>
        <c:axId val="77032064"/>
        <c:axId val="77030528"/>
      </c:lineChart>
      <c:catAx>
        <c:axId val="770186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7020160"/>
        <c:crosses val="autoZero"/>
        <c:auto val="1"/>
        <c:lblAlgn val="ctr"/>
        <c:lblOffset val="100"/>
      </c:catAx>
      <c:valAx>
        <c:axId val="7702016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70186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7030528"/>
        <c:scaling>
          <c:orientation val="minMax"/>
        </c:scaling>
        <c:axPos val="r"/>
        <c:numFmt formatCode="0%" sourceLinked="1"/>
        <c:tickLblPos val="nextTo"/>
        <c:crossAx val="77032064"/>
        <c:crosses val="max"/>
        <c:crossBetween val="between"/>
      </c:valAx>
      <c:catAx>
        <c:axId val="77032064"/>
        <c:scaling>
          <c:orientation val="minMax"/>
        </c:scaling>
        <c:delete val="1"/>
        <c:axPos val="b"/>
        <c:numFmt formatCode="General" sourceLinked="1"/>
        <c:tickLblPos val="none"/>
        <c:crossAx val="770305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'TBC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'TBC Dpto'!$N$7:$N$31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Cusco</c:v>
                </c:pt>
                <c:pt idx="3">
                  <c:v>Ica</c:v>
                </c:pt>
                <c:pt idx="4">
                  <c:v>Ucayali</c:v>
                </c:pt>
                <c:pt idx="5">
                  <c:v>Tacna</c:v>
                </c:pt>
                <c:pt idx="6">
                  <c:v>Loreto</c:v>
                </c:pt>
                <c:pt idx="7">
                  <c:v>Apurímac</c:v>
                </c:pt>
                <c:pt idx="8">
                  <c:v>San Martín</c:v>
                </c:pt>
                <c:pt idx="9">
                  <c:v>La Libertad</c:v>
                </c:pt>
                <c:pt idx="10">
                  <c:v>Huancavelica</c:v>
                </c:pt>
                <c:pt idx="11">
                  <c:v>Huánuco</c:v>
                </c:pt>
                <c:pt idx="12">
                  <c:v>Arequipa</c:v>
                </c:pt>
                <c:pt idx="13">
                  <c:v>Lambayeque</c:v>
                </c:pt>
                <c:pt idx="14">
                  <c:v>Cajamarca</c:v>
                </c:pt>
                <c:pt idx="15">
                  <c:v>Lima</c:v>
                </c:pt>
                <c:pt idx="16">
                  <c:v>Tumbes</c:v>
                </c:pt>
                <c:pt idx="17">
                  <c:v>Ayacucho</c:v>
                </c:pt>
                <c:pt idx="18">
                  <c:v>Junín</c:v>
                </c:pt>
                <c:pt idx="19">
                  <c:v>Ancash</c:v>
                </c:pt>
                <c:pt idx="20">
                  <c:v>Amazonas</c:v>
                </c:pt>
                <c:pt idx="21">
                  <c:v>Madre de Dios</c:v>
                </c:pt>
                <c:pt idx="22">
                  <c:v>Puno</c:v>
                </c:pt>
                <c:pt idx="23">
                  <c:v>Pasco</c:v>
                </c:pt>
                <c:pt idx="24">
                  <c:v>Moquegua</c:v>
                </c:pt>
              </c:strCache>
            </c:strRef>
          </c:cat>
          <c:val>
            <c:numRef>
              <c:f>'TBC Dpto'!$O$7:$O$31</c:f>
              <c:numCache>
                <c:formatCode>#,##0.0</c:formatCode>
                <c:ptCount val="25"/>
                <c:pt idx="0">
                  <c:v>15.607101883185079</c:v>
                </c:pt>
                <c:pt idx="1">
                  <c:v>19.890155584109813</c:v>
                </c:pt>
                <c:pt idx="2">
                  <c:v>13.12902128856927</c:v>
                </c:pt>
                <c:pt idx="3">
                  <c:v>13.434350163091594</c:v>
                </c:pt>
                <c:pt idx="4">
                  <c:v>6.2983830903010052</c:v>
                </c:pt>
                <c:pt idx="5">
                  <c:v>7.6211558182028467</c:v>
                </c:pt>
                <c:pt idx="6">
                  <c:v>10.915716835507176</c:v>
                </c:pt>
                <c:pt idx="7">
                  <c:v>4.322129565905799</c:v>
                </c:pt>
                <c:pt idx="8">
                  <c:v>10.322152712688011</c:v>
                </c:pt>
                <c:pt idx="9">
                  <c:v>16.768695721005646</c:v>
                </c:pt>
                <c:pt idx="10">
                  <c:v>5.5292596077373082</c:v>
                </c:pt>
                <c:pt idx="11">
                  <c:v>7.5366722398320443</c:v>
                </c:pt>
                <c:pt idx="12">
                  <c:v>11.925760134505028</c:v>
                </c:pt>
                <c:pt idx="13">
                  <c:v>16.659324433878918</c:v>
                </c:pt>
                <c:pt idx="14">
                  <c:v>12.412525686896529</c:v>
                </c:pt>
                <c:pt idx="15">
                  <c:v>141.70687890631572</c:v>
                </c:pt>
                <c:pt idx="16">
                  <c:v>3.8884251636885785</c:v>
                </c:pt>
                <c:pt idx="17">
                  <c:v>11.396944751498577</c:v>
                </c:pt>
                <c:pt idx="18">
                  <c:v>7.9487890264026859</c:v>
                </c:pt>
                <c:pt idx="19">
                  <c:v>6.9827488146084047</c:v>
                </c:pt>
                <c:pt idx="20">
                  <c:v>2.4910424835000655</c:v>
                </c:pt>
                <c:pt idx="21">
                  <c:v>4.6300033426681697</c:v>
                </c:pt>
                <c:pt idx="22">
                  <c:v>6.9771990582138432</c:v>
                </c:pt>
                <c:pt idx="23">
                  <c:v>1.08932654701968</c:v>
                </c:pt>
                <c:pt idx="24">
                  <c:v>1.2923415942807841</c:v>
                </c:pt>
              </c:numCache>
            </c:numRef>
          </c:val>
        </c:ser>
        <c:dLbls/>
        <c:axId val="72958336"/>
        <c:axId val="72959872"/>
      </c:barChart>
      <c:lineChart>
        <c:grouping val="standard"/>
        <c:ser>
          <c:idx val="1"/>
          <c:order val="1"/>
          <c:tx>
            <c:strRef>
              <c:f>'TBC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Dpto'!$N$7:$N$31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Cusco</c:v>
                </c:pt>
                <c:pt idx="3">
                  <c:v>Ica</c:v>
                </c:pt>
                <c:pt idx="4">
                  <c:v>Ucayali</c:v>
                </c:pt>
                <c:pt idx="5">
                  <c:v>Tacna</c:v>
                </c:pt>
                <c:pt idx="6">
                  <c:v>Loreto</c:v>
                </c:pt>
                <c:pt idx="7">
                  <c:v>Apurímac</c:v>
                </c:pt>
                <c:pt idx="8">
                  <c:v>San Martín</c:v>
                </c:pt>
                <c:pt idx="9">
                  <c:v>La Libertad</c:v>
                </c:pt>
                <c:pt idx="10">
                  <c:v>Huancavelica</c:v>
                </c:pt>
                <c:pt idx="11">
                  <c:v>Huánuco</c:v>
                </c:pt>
                <c:pt idx="12">
                  <c:v>Arequipa</c:v>
                </c:pt>
                <c:pt idx="13">
                  <c:v>Lambayeque</c:v>
                </c:pt>
                <c:pt idx="14">
                  <c:v>Cajamarca</c:v>
                </c:pt>
                <c:pt idx="15">
                  <c:v>Lima</c:v>
                </c:pt>
                <c:pt idx="16">
                  <c:v>Tumbes</c:v>
                </c:pt>
                <c:pt idx="17">
                  <c:v>Ayacucho</c:v>
                </c:pt>
                <c:pt idx="18">
                  <c:v>Junín</c:v>
                </c:pt>
                <c:pt idx="19">
                  <c:v>Ancash</c:v>
                </c:pt>
                <c:pt idx="20">
                  <c:v>Amazonas</c:v>
                </c:pt>
                <c:pt idx="21">
                  <c:v>Madre de Dios</c:v>
                </c:pt>
                <c:pt idx="22">
                  <c:v>Puno</c:v>
                </c:pt>
                <c:pt idx="23">
                  <c:v>Pasco</c:v>
                </c:pt>
                <c:pt idx="24">
                  <c:v>Moquegua</c:v>
                </c:pt>
              </c:strCache>
            </c:strRef>
          </c:cat>
          <c:val>
            <c:numRef>
              <c:f>'TBC Dpto'!$P$7:$P$31</c:f>
              <c:numCache>
                <c:formatCode>0%</c:formatCode>
                <c:ptCount val="25"/>
                <c:pt idx="0">
                  <c:v>0.7343293844633666</c:v>
                </c:pt>
                <c:pt idx="1">
                  <c:v>0.70735794393778029</c:v>
                </c:pt>
                <c:pt idx="2">
                  <c:v>0.65988497385541189</c:v>
                </c:pt>
                <c:pt idx="3">
                  <c:v>0.64726244430511037</c:v>
                </c:pt>
                <c:pt idx="4">
                  <c:v>0.6407373148290747</c:v>
                </c:pt>
                <c:pt idx="5">
                  <c:v>0.64062334951680588</c:v>
                </c:pt>
                <c:pt idx="6">
                  <c:v>0.61157868125218273</c:v>
                </c:pt>
                <c:pt idx="7">
                  <c:v>0.60762431300315012</c:v>
                </c:pt>
                <c:pt idx="8">
                  <c:v>0.60555362914020416</c:v>
                </c:pt>
                <c:pt idx="9">
                  <c:v>0.59829222347662381</c:v>
                </c:pt>
                <c:pt idx="10">
                  <c:v>0.59528078382356098</c:v>
                </c:pt>
                <c:pt idx="11">
                  <c:v>0.59270851415048265</c:v>
                </c:pt>
                <c:pt idx="12">
                  <c:v>0.58980985962257948</c:v>
                </c:pt>
                <c:pt idx="13">
                  <c:v>0.58809356072080743</c:v>
                </c:pt>
                <c:pt idx="14">
                  <c:v>0.58375939742029581</c:v>
                </c:pt>
                <c:pt idx="15">
                  <c:v>0.57290565736568855</c:v>
                </c:pt>
                <c:pt idx="16">
                  <c:v>0.57284124319601903</c:v>
                </c:pt>
                <c:pt idx="17">
                  <c:v>0.56597621495394079</c:v>
                </c:pt>
                <c:pt idx="18">
                  <c:v>0.55865565891614899</c:v>
                </c:pt>
                <c:pt idx="19">
                  <c:v>0.55307136054258266</c:v>
                </c:pt>
                <c:pt idx="20">
                  <c:v>0.54409579493859028</c:v>
                </c:pt>
                <c:pt idx="21">
                  <c:v>0.52958954697000316</c:v>
                </c:pt>
                <c:pt idx="22">
                  <c:v>0.52523052484771926</c:v>
                </c:pt>
                <c:pt idx="23">
                  <c:v>0.41573953387764528</c:v>
                </c:pt>
                <c:pt idx="24">
                  <c:v>0.41560619510215502</c:v>
                </c:pt>
              </c:numCache>
            </c:numRef>
          </c:val>
        </c:ser>
        <c:dLbls/>
        <c:marker val="1"/>
        <c:axId val="72812032"/>
        <c:axId val="72810496"/>
      </c:lineChart>
      <c:catAx>
        <c:axId val="72958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2959872"/>
        <c:crosses val="autoZero"/>
        <c:auto val="1"/>
        <c:lblAlgn val="ctr"/>
        <c:lblOffset val="100"/>
      </c:catAx>
      <c:valAx>
        <c:axId val="7295987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29583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2810496"/>
        <c:scaling>
          <c:orientation val="minMax"/>
        </c:scaling>
        <c:axPos val="r"/>
        <c:numFmt formatCode="0%" sourceLinked="1"/>
        <c:tickLblPos val="nextTo"/>
        <c:crossAx val="72812032"/>
        <c:crosses val="max"/>
        <c:crossBetween val="between"/>
      </c:valAx>
      <c:catAx>
        <c:axId val="72812032"/>
        <c:scaling>
          <c:orientation val="minMax"/>
        </c:scaling>
        <c:delete val="1"/>
        <c:axPos val="b"/>
        <c:numFmt formatCode="General" sourceLinked="1"/>
        <c:tickLblPos val="none"/>
        <c:crossAx val="7281049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'PJF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'PJF Dpto'!$N$7:$N$30</c:f>
              <c:strCache>
                <c:ptCount val="24"/>
                <c:pt idx="0">
                  <c:v>Puno</c:v>
                </c:pt>
                <c:pt idx="1">
                  <c:v>Tacna</c:v>
                </c:pt>
                <c:pt idx="2">
                  <c:v>Junín</c:v>
                </c:pt>
                <c:pt idx="3">
                  <c:v>San Martín</c:v>
                </c:pt>
                <c:pt idx="4">
                  <c:v>Ucayali</c:v>
                </c:pt>
                <c:pt idx="5">
                  <c:v>Lima</c:v>
                </c:pt>
                <c:pt idx="6">
                  <c:v>Huancavelica</c:v>
                </c:pt>
                <c:pt idx="7">
                  <c:v>Apurímac</c:v>
                </c:pt>
                <c:pt idx="8">
                  <c:v>Moquegua</c:v>
                </c:pt>
                <c:pt idx="9">
                  <c:v>Pasco</c:v>
                </c:pt>
                <c:pt idx="10">
                  <c:v>Huánuco</c:v>
                </c:pt>
                <c:pt idx="11">
                  <c:v>Madre de Dios</c:v>
                </c:pt>
                <c:pt idx="12">
                  <c:v>Ayacucho</c:v>
                </c:pt>
                <c:pt idx="13">
                  <c:v>Tumbes</c:v>
                </c:pt>
                <c:pt idx="14">
                  <c:v>Cusco</c:v>
                </c:pt>
                <c:pt idx="15">
                  <c:v>Piura</c:v>
                </c:pt>
                <c:pt idx="16">
                  <c:v>Arequipa</c:v>
                </c:pt>
                <c:pt idx="17">
                  <c:v>Ancash</c:v>
                </c:pt>
                <c:pt idx="18">
                  <c:v>Provincia Constitucional del Callao</c:v>
                </c:pt>
                <c:pt idx="19">
                  <c:v>Ica</c:v>
                </c:pt>
                <c:pt idx="20">
                  <c:v>La Libertad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Dpto'!$O$7:$O$30</c:f>
              <c:numCache>
                <c:formatCode>#,##0.0</c:formatCode>
                <c:ptCount val="24"/>
                <c:pt idx="0">
                  <c:v>0.89300390901796101</c:v>
                </c:pt>
                <c:pt idx="1">
                  <c:v>0.79875431782102957</c:v>
                </c:pt>
                <c:pt idx="2">
                  <c:v>1.1324784290776635</c:v>
                </c:pt>
                <c:pt idx="3">
                  <c:v>0.29629018615385444</c:v>
                </c:pt>
                <c:pt idx="4">
                  <c:v>0.63340600722267271</c:v>
                </c:pt>
                <c:pt idx="5">
                  <c:v>14.351815709428609</c:v>
                </c:pt>
                <c:pt idx="6">
                  <c:v>0.27758626219171556</c:v>
                </c:pt>
                <c:pt idx="7">
                  <c:v>0.76417518745481106</c:v>
                </c:pt>
                <c:pt idx="8">
                  <c:v>0.48780359960352038</c:v>
                </c:pt>
                <c:pt idx="9">
                  <c:v>0.306431576989595</c:v>
                </c:pt>
                <c:pt idx="10">
                  <c:v>0.61361002046603486</c:v>
                </c:pt>
                <c:pt idx="11">
                  <c:v>0.23816460586593508</c:v>
                </c:pt>
                <c:pt idx="12">
                  <c:v>0.51924807919890137</c:v>
                </c:pt>
                <c:pt idx="13">
                  <c:v>0.44172680656756702</c:v>
                </c:pt>
                <c:pt idx="14">
                  <c:v>1.1682453587132615</c:v>
                </c:pt>
                <c:pt idx="15">
                  <c:v>1.3255405499674233</c:v>
                </c:pt>
                <c:pt idx="16">
                  <c:v>1.176854542343218</c:v>
                </c:pt>
                <c:pt idx="17">
                  <c:v>1.1945879826958681</c:v>
                </c:pt>
                <c:pt idx="18">
                  <c:v>1.2057510504336455</c:v>
                </c:pt>
                <c:pt idx="19">
                  <c:v>1.4331161187729951</c:v>
                </c:pt>
                <c:pt idx="20">
                  <c:v>1.5309638618233656</c:v>
                </c:pt>
                <c:pt idx="21">
                  <c:v>1.0754206256899392</c:v>
                </c:pt>
                <c:pt idx="22">
                  <c:v>0.45135369707211553</c:v>
                </c:pt>
                <c:pt idx="23">
                  <c:v>0.84109191565757568</c:v>
                </c:pt>
              </c:numCache>
            </c:numRef>
          </c:val>
        </c:ser>
        <c:dLbls/>
        <c:axId val="78538624"/>
        <c:axId val="78540160"/>
      </c:barChart>
      <c:lineChart>
        <c:grouping val="standard"/>
        <c:ser>
          <c:idx val="1"/>
          <c:order val="1"/>
          <c:tx>
            <c:strRef>
              <c:f>'PJF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Dpto'!$N$7:$N$30</c:f>
              <c:strCache>
                <c:ptCount val="24"/>
                <c:pt idx="0">
                  <c:v>Puno</c:v>
                </c:pt>
                <c:pt idx="1">
                  <c:v>Tacna</c:v>
                </c:pt>
                <c:pt idx="2">
                  <c:v>Junín</c:v>
                </c:pt>
                <c:pt idx="3">
                  <c:v>San Martín</c:v>
                </c:pt>
                <c:pt idx="4">
                  <c:v>Ucayali</c:v>
                </c:pt>
                <c:pt idx="5">
                  <c:v>Lima</c:v>
                </c:pt>
                <c:pt idx="6">
                  <c:v>Huancavelica</c:v>
                </c:pt>
                <c:pt idx="7">
                  <c:v>Apurímac</c:v>
                </c:pt>
                <c:pt idx="8">
                  <c:v>Moquegua</c:v>
                </c:pt>
                <c:pt idx="9">
                  <c:v>Pasco</c:v>
                </c:pt>
                <c:pt idx="10">
                  <c:v>Huánuco</c:v>
                </c:pt>
                <c:pt idx="11">
                  <c:v>Madre de Dios</c:v>
                </c:pt>
                <c:pt idx="12">
                  <c:v>Ayacucho</c:v>
                </c:pt>
                <c:pt idx="13">
                  <c:v>Tumbes</c:v>
                </c:pt>
                <c:pt idx="14">
                  <c:v>Cusco</c:v>
                </c:pt>
                <c:pt idx="15">
                  <c:v>Piura</c:v>
                </c:pt>
                <c:pt idx="16">
                  <c:v>Arequipa</c:v>
                </c:pt>
                <c:pt idx="17">
                  <c:v>Ancash</c:v>
                </c:pt>
                <c:pt idx="18">
                  <c:v>Provincia Constitucional del Callao</c:v>
                </c:pt>
                <c:pt idx="19">
                  <c:v>Ica</c:v>
                </c:pt>
                <c:pt idx="20">
                  <c:v>La Libertad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Dpto'!$P$7:$P$30</c:f>
              <c:numCache>
                <c:formatCode>0%</c:formatCode>
                <c:ptCount val="24"/>
                <c:pt idx="0">
                  <c:v>0.88405900005540061</c:v>
                </c:pt>
                <c:pt idx="1">
                  <c:v>0.84963107630101042</c:v>
                </c:pt>
                <c:pt idx="2">
                  <c:v>0.78604596362232393</c:v>
                </c:pt>
                <c:pt idx="3">
                  <c:v>0.78109849378199281</c:v>
                </c:pt>
                <c:pt idx="4">
                  <c:v>0.77513379585890185</c:v>
                </c:pt>
                <c:pt idx="5">
                  <c:v>0.77093775045880342</c:v>
                </c:pt>
                <c:pt idx="6">
                  <c:v>0.75687523262717837</c:v>
                </c:pt>
                <c:pt idx="7">
                  <c:v>0.72973045071992904</c:v>
                </c:pt>
                <c:pt idx="8">
                  <c:v>0.72877209173604296</c:v>
                </c:pt>
                <c:pt idx="9">
                  <c:v>0.71837018271446329</c:v>
                </c:pt>
                <c:pt idx="10">
                  <c:v>0.70285986956301627</c:v>
                </c:pt>
                <c:pt idx="11">
                  <c:v>0.69495718131663209</c:v>
                </c:pt>
                <c:pt idx="12">
                  <c:v>0.69222093987607458</c:v>
                </c:pt>
                <c:pt idx="13">
                  <c:v>0.6675322851242681</c:v>
                </c:pt>
                <c:pt idx="14">
                  <c:v>0.64348621296091402</c:v>
                </c:pt>
                <c:pt idx="15">
                  <c:v>0.63585973711922061</c:v>
                </c:pt>
                <c:pt idx="16">
                  <c:v>0.62382993171118462</c:v>
                </c:pt>
                <c:pt idx="17">
                  <c:v>0.61561341536228487</c:v>
                </c:pt>
                <c:pt idx="18">
                  <c:v>0.61471493486227013</c:v>
                </c:pt>
                <c:pt idx="19">
                  <c:v>0.55331215967032332</c:v>
                </c:pt>
                <c:pt idx="20">
                  <c:v>0.5518321229469777</c:v>
                </c:pt>
                <c:pt idx="21">
                  <c:v>0.51805679231491863</c:v>
                </c:pt>
                <c:pt idx="22">
                  <c:v>0.44906928163643101</c:v>
                </c:pt>
                <c:pt idx="23">
                  <c:v>0.38414408060644079</c:v>
                </c:pt>
              </c:numCache>
            </c:numRef>
          </c:val>
        </c:ser>
        <c:dLbls/>
        <c:marker val="1"/>
        <c:axId val="78572544"/>
        <c:axId val="78571008"/>
      </c:lineChart>
      <c:catAx>
        <c:axId val="785386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8540160"/>
        <c:crosses val="autoZero"/>
        <c:auto val="1"/>
        <c:lblAlgn val="ctr"/>
        <c:lblOffset val="100"/>
      </c:catAx>
      <c:valAx>
        <c:axId val="7854016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85386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8571008"/>
        <c:scaling>
          <c:orientation val="minMax"/>
        </c:scaling>
        <c:axPos val="r"/>
        <c:numFmt formatCode="0%" sourceLinked="1"/>
        <c:tickLblPos val="nextTo"/>
        <c:crossAx val="78572544"/>
        <c:crosses val="max"/>
        <c:crossBetween val="between"/>
      </c:valAx>
      <c:catAx>
        <c:axId val="78572544"/>
        <c:scaling>
          <c:orientation val="minMax"/>
        </c:scaling>
        <c:delete val="1"/>
        <c:axPos val="b"/>
        <c:numFmt formatCode="General" sourceLinked="1"/>
        <c:tickLblPos val="none"/>
        <c:crossAx val="7857100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'DES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'DES Dpto'!$N$7:$N$31</c:f>
              <c:strCache>
                <c:ptCount val="25"/>
                <c:pt idx="0">
                  <c:v>Ayacucho</c:v>
                </c:pt>
                <c:pt idx="1">
                  <c:v>Pasco</c:v>
                </c:pt>
                <c:pt idx="2">
                  <c:v>Loreto</c:v>
                </c:pt>
                <c:pt idx="3">
                  <c:v>Ucayali</c:v>
                </c:pt>
                <c:pt idx="4">
                  <c:v>Huánuco</c:v>
                </c:pt>
                <c:pt idx="5">
                  <c:v>Apurímac</c:v>
                </c:pt>
                <c:pt idx="6">
                  <c:v>Piura</c:v>
                </c:pt>
                <c:pt idx="7">
                  <c:v>Cusco</c:v>
                </c:pt>
                <c:pt idx="8">
                  <c:v>Cajamarca</c:v>
                </c:pt>
                <c:pt idx="9">
                  <c:v>Tumbes</c:v>
                </c:pt>
                <c:pt idx="10">
                  <c:v>Provincia Constitucional del Callao</c:v>
                </c:pt>
                <c:pt idx="11">
                  <c:v>Ancash</c:v>
                </c:pt>
                <c:pt idx="12">
                  <c:v>San Martín</c:v>
                </c:pt>
                <c:pt idx="13">
                  <c:v>Huancavelica</c:v>
                </c:pt>
                <c:pt idx="14">
                  <c:v>Puno</c:v>
                </c:pt>
                <c:pt idx="15">
                  <c:v>Lima</c:v>
                </c:pt>
                <c:pt idx="16">
                  <c:v>Moquegua</c:v>
                </c:pt>
                <c:pt idx="17">
                  <c:v>Tacna</c:v>
                </c:pt>
                <c:pt idx="18">
                  <c:v>La Libertad</c:v>
                </c:pt>
                <c:pt idx="19">
                  <c:v>Arequipa</c:v>
                </c:pt>
                <c:pt idx="20">
                  <c:v>Amazonas</c:v>
                </c:pt>
                <c:pt idx="21">
                  <c:v>Lambayeque</c:v>
                </c:pt>
                <c:pt idx="22">
                  <c:v>Madre de Dios</c:v>
                </c:pt>
                <c:pt idx="23">
                  <c:v>Junín</c:v>
                </c:pt>
                <c:pt idx="24">
                  <c:v>Ica</c:v>
                </c:pt>
              </c:strCache>
            </c:strRef>
          </c:cat>
          <c:val>
            <c:numRef>
              <c:f>'DES Dpto'!$O$7:$O$31</c:f>
              <c:numCache>
                <c:formatCode>#,##0.0</c:formatCode>
                <c:ptCount val="25"/>
                <c:pt idx="0">
                  <c:v>66.495781670462378</c:v>
                </c:pt>
                <c:pt idx="1">
                  <c:v>12.92730685797409</c:v>
                </c:pt>
                <c:pt idx="2">
                  <c:v>8.8200212238552851</c:v>
                </c:pt>
                <c:pt idx="3">
                  <c:v>11.496795462323991</c:v>
                </c:pt>
                <c:pt idx="4">
                  <c:v>22.047762408769493</c:v>
                </c:pt>
                <c:pt idx="5">
                  <c:v>50.027905893010399</c:v>
                </c:pt>
                <c:pt idx="6">
                  <c:v>98.615025684147525</c:v>
                </c:pt>
                <c:pt idx="7">
                  <c:v>54.735382705893784</c:v>
                </c:pt>
                <c:pt idx="8">
                  <c:v>36.303545662280705</c:v>
                </c:pt>
                <c:pt idx="9">
                  <c:v>38.643616071687532</c:v>
                </c:pt>
                <c:pt idx="10">
                  <c:v>61.959933779938169</c:v>
                </c:pt>
                <c:pt idx="11">
                  <c:v>16.034293462432942</c:v>
                </c:pt>
                <c:pt idx="12">
                  <c:v>23.777857757716422</c:v>
                </c:pt>
                <c:pt idx="13">
                  <c:v>13.5357978727736</c:v>
                </c:pt>
                <c:pt idx="14">
                  <c:v>13.145159668767889</c:v>
                </c:pt>
                <c:pt idx="15">
                  <c:v>260.81522734216207</c:v>
                </c:pt>
                <c:pt idx="16">
                  <c:v>2.5218912758775454</c:v>
                </c:pt>
                <c:pt idx="17">
                  <c:v>5.8370712125467801</c:v>
                </c:pt>
                <c:pt idx="18">
                  <c:v>33.812634792758999</c:v>
                </c:pt>
                <c:pt idx="19">
                  <c:v>9.4484114013320752</c:v>
                </c:pt>
                <c:pt idx="20">
                  <c:v>12.50798832099237</c:v>
                </c:pt>
                <c:pt idx="21">
                  <c:v>19.952309830515489</c:v>
                </c:pt>
                <c:pt idx="22">
                  <c:v>4.0238414057687066</c:v>
                </c:pt>
                <c:pt idx="23">
                  <c:v>21.834231394239584</c:v>
                </c:pt>
                <c:pt idx="24">
                  <c:v>9.8483701654791211</c:v>
                </c:pt>
              </c:numCache>
            </c:numRef>
          </c:val>
        </c:ser>
        <c:dLbls/>
        <c:axId val="78828288"/>
        <c:axId val="78829824"/>
      </c:barChart>
      <c:lineChart>
        <c:grouping val="standard"/>
        <c:ser>
          <c:idx val="1"/>
          <c:order val="1"/>
          <c:tx>
            <c:strRef>
              <c:f>'DES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Dpto'!$N$7:$N$31</c:f>
              <c:strCache>
                <c:ptCount val="25"/>
                <c:pt idx="0">
                  <c:v>Ayacucho</c:v>
                </c:pt>
                <c:pt idx="1">
                  <c:v>Pasco</c:v>
                </c:pt>
                <c:pt idx="2">
                  <c:v>Loreto</c:v>
                </c:pt>
                <c:pt idx="3">
                  <c:v>Ucayali</c:v>
                </c:pt>
                <c:pt idx="4">
                  <c:v>Huánuco</c:v>
                </c:pt>
                <c:pt idx="5">
                  <c:v>Apurímac</c:v>
                </c:pt>
                <c:pt idx="6">
                  <c:v>Piura</c:v>
                </c:pt>
                <c:pt idx="7">
                  <c:v>Cusco</c:v>
                </c:pt>
                <c:pt idx="8">
                  <c:v>Cajamarca</c:v>
                </c:pt>
                <c:pt idx="9">
                  <c:v>Tumbes</c:v>
                </c:pt>
                <c:pt idx="10">
                  <c:v>Provincia Constitucional del Callao</c:v>
                </c:pt>
                <c:pt idx="11">
                  <c:v>Ancash</c:v>
                </c:pt>
                <c:pt idx="12">
                  <c:v>San Martín</c:v>
                </c:pt>
                <c:pt idx="13">
                  <c:v>Huancavelica</c:v>
                </c:pt>
                <c:pt idx="14">
                  <c:v>Puno</c:v>
                </c:pt>
                <c:pt idx="15">
                  <c:v>Lima</c:v>
                </c:pt>
                <c:pt idx="16">
                  <c:v>Moquegua</c:v>
                </c:pt>
                <c:pt idx="17">
                  <c:v>Tacna</c:v>
                </c:pt>
                <c:pt idx="18">
                  <c:v>La Libertad</c:v>
                </c:pt>
                <c:pt idx="19">
                  <c:v>Arequipa</c:v>
                </c:pt>
                <c:pt idx="20">
                  <c:v>Amazonas</c:v>
                </c:pt>
                <c:pt idx="21">
                  <c:v>Lambayeque</c:v>
                </c:pt>
                <c:pt idx="22">
                  <c:v>Madre de Dios</c:v>
                </c:pt>
                <c:pt idx="23">
                  <c:v>Junín</c:v>
                </c:pt>
                <c:pt idx="24">
                  <c:v>Ica</c:v>
                </c:pt>
              </c:strCache>
            </c:strRef>
          </c:cat>
          <c:val>
            <c:numRef>
              <c:f>'DES Dpto'!$P$7:$P$31</c:f>
              <c:numCache>
                <c:formatCode>0%</c:formatCode>
                <c:ptCount val="25"/>
                <c:pt idx="0">
                  <c:v>0.61090558681555263</c:v>
                </c:pt>
                <c:pt idx="1">
                  <c:v>0.60276915929868824</c:v>
                </c:pt>
                <c:pt idx="2">
                  <c:v>0.57948895398522426</c:v>
                </c:pt>
                <c:pt idx="3">
                  <c:v>0.56210154042734295</c:v>
                </c:pt>
                <c:pt idx="4">
                  <c:v>0.5496392133306075</c:v>
                </c:pt>
                <c:pt idx="5">
                  <c:v>0.54266868439477756</c:v>
                </c:pt>
                <c:pt idx="6">
                  <c:v>0.53783052331241266</c:v>
                </c:pt>
                <c:pt idx="7">
                  <c:v>0.50637596013607811</c:v>
                </c:pt>
                <c:pt idx="8">
                  <c:v>0.49370565905336372</c:v>
                </c:pt>
                <c:pt idx="9">
                  <c:v>0.47216711968826619</c:v>
                </c:pt>
                <c:pt idx="10">
                  <c:v>0.45970679563512379</c:v>
                </c:pt>
                <c:pt idx="11">
                  <c:v>0.45168459049721182</c:v>
                </c:pt>
                <c:pt idx="12">
                  <c:v>0.44089526560457731</c:v>
                </c:pt>
                <c:pt idx="13">
                  <c:v>0.43184285894366592</c:v>
                </c:pt>
                <c:pt idx="14">
                  <c:v>0.42090388784528199</c:v>
                </c:pt>
                <c:pt idx="15">
                  <c:v>0.39961900596687622</c:v>
                </c:pt>
                <c:pt idx="16">
                  <c:v>0.34223716808078042</c:v>
                </c:pt>
                <c:pt idx="17">
                  <c:v>0.3251816380824768</c:v>
                </c:pt>
                <c:pt idx="18">
                  <c:v>0.32137126495615737</c:v>
                </c:pt>
                <c:pt idx="19">
                  <c:v>0.32000715992742146</c:v>
                </c:pt>
                <c:pt idx="20">
                  <c:v>0.30654707825394389</c:v>
                </c:pt>
                <c:pt idx="21">
                  <c:v>0.29634020085017809</c:v>
                </c:pt>
                <c:pt idx="22">
                  <c:v>0.22443263023036522</c:v>
                </c:pt>
                <c:pt idx="23">
                  <c:v>0.2209428890768417</c:v>
                </c:pt>
                <c:pt idx="24">
                  <c:v>0.19045409421420587</c:v>
                </c:pt>
              </c:numCache>
            </c:numRef>
          </c:val>
        </c:ser>
        <c:dLbls/>
        <c:marker val="1"/>
        <c:axId val="78837632"/>
        <c:axId val="78836096"/>
      </c:lineChart>
      <c:catAx>
        <c:axId val="78828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8829824"/>
        <c:crosses val="autoZero"/>
        <c:auto val="1"/>
        <c:lblAlgn val="ctr"/>
        <c:lblOffset val="100"/>
      </c:catAx>
      <c:valAx>
        <c:axId val="7882982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8828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8836096"/>
        <c:scaling>
          <c:orientation val="minMax"/>
        </c:scaling>
        <c:axPos val="r"/>
        <c:numFmt formatCode="0%" sourceLinked="1"/>
        <c:tickLblPos val="nextTo"/>
        <c:crossAx val="78837632"/>
        <c:crosses val="max"/>
        <c:crossBetween val="between"/>
      </c:valAx>
      <c:catAx>
        <c:axId val="78837632"/>
        <c:scaling>
          <c:orientation val="minMax"/>
        </c:scaling>
        <c:delete val="1"/>
        <c:axPos val="b"/>
        <c:numFmt formatCode="General" sourceLinked="1"/>
        <c:tickLblPos val="none"/>
        <c:crossAx val="7883609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'PIRDAIS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'PIRDAIS Dpto'!$N$7:$N$21</c:f>
              <c:strCache>
                <c:ptCount val="15"/>
                <c:pt idx="0">
                  <c:v>Huancavelica</c:v>
                </c:pt>
                <c:pt idx="1">
                  <c:v>Ancash</c:v>
                </c:pt>
                <c:pt idx="2">
                  <c:v>San Martín</c:v>
                </c:pt>
                <c:pt idx="3">
                  <c:v>Puno</c:v>
                </c:pt>
                <c:pt idx="4">
                  <c:v>Ayacucho</c:v>
                </c:pt>
                <c:pt idx="5">
                  <c:v>Ucayali</c:v>
                </c:pt>
                <c:pt idx="6">
                  <c:v>Huánuco</c:v>
                </c:pt>
                <c:pt idx="7">
                  <c:v>Cusco</c:v>
                </c:pt>
                <c:pt idx="8">
                  <c:v>Lima</c:v>
                </c:pt>
                <c:pt idx="9">
                  <c:v>Junín</c:v>
                </c:pt>
                <c:pt idx="10">
                  <c:v>La Libertad</c:v>
                </c:pt>
                <c:pt idx="11">
                  <c:v>Pasco</c:v>
                </c:pt>
                <c:pt idx="12">
                  <c:v>Cajamarca</c:v>
                </c:pt>
                <c:pt idx="13">
                  <c:v>Loreto</c:v>
                </c:pt>
                <c:pt idx="14">
                  <c:v>Apurímac</c:v>
                </c:pt>
              </c:strCache>
            </c:strRef>
          </c:cat>
          <c:val>
            <c:numRef>
              <c:f>'PIRDAIS Dpto'!$O$7:$O$21</c:f>
              <c:numCache>
                <c:formatCode>#,##0.0</c:formatCode>
                <c:ptCount val="15"/>
                <c:pt idx="0">
                  <c:v>1.6199999954551458E-3</c:v>
                </c:pt>
                <c:pt idx="1">
                  <c:v>0.43521958904856262</c:v>
                </c:pt>
                <c:pt idx="2">
                  <c:v>21.08651113459797</c:v>
                </c:pt>
                <c:pt idx="3">
                  <c:v>13.589213863216006</c:v>
                </c:pt>
                <c:pt idx="4">
                  <c:v>17.7101616609391</c:v>
                </c:pt>
                <c:pt idx="5">
                  <c:v>22.096035561222443</c:v>
                </c:pt>
                <c:pt idx="6">
                  <c:v>39.150098632003946</c:v>
                </c:pt>
                <c:pt idx="7">
                  <c:v>0.29742104581578971</c:v>
                </c:pt>
                <c:pt idx="8">
                  <c:v>5.1492979096661564</c:v>
                </c:pt>
                <c:pt idx="9">
                  <c:v>9.6594142108350365</c:v>
                </c:pt>
                <c:pt idx="10">
                  <c:v>0.25352958953648802</c:v>
                </c:pt>
                <c:pt idx="11">
                  <c:v>8.5286883710118033</c:v>
                </c:pt>
                <c:pt idx="12">
                  <c:v>0.13780000000000001</c:v>
                </c:pt>
                <c:pt idx="13">
                  <c:v>0.13237153941598417</c:v>
                </c:pt>
                <c:pt idx="14">
                  <c:v>0</c:v>
                </c:pt>
              </c:numCache>
            </c:numRef>
          </c:val>
        </c:ser>
        <c:dLbls/>
        <c:axId val="77836672"/>
        <c:axId val="77838208"/>
      </c:barChart>
      <c:lineChart>
        <c:grouping val="standard"/>
        <c:ser>
          <c:idx val="1"/>
          <c:order val="1"/>
          <c:tx>
            <c:strRef>
              <c:f>'PIRDAIS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Dpto'!$N$7:$N$21</c:f>
              <c:strCache>
                <c:ptCount val="15"/>
                <c:pt idx="0">
                  <c:v>Huancavelica</c:v>
                </c:pt>
                <c:pt idx="1">
                  <c:v>Ancash</c:v>
                </c:pt>
                <c:pt idx="2">
                  <c:v>San Martín</c:v>
                </c:pt>
                <c:pt idx="3">
                  <c:v>Puno</c:v>
                </c:pt>
                <c:pt idx="4">
                  <c:v>Ayacucho</c:v>
                </c:pt>
                <c:pt idx="5">
                  <c:v>Ucayali</c:v>
                </c:pt>
                <c:pt idx="6">
                  <c:v>Huánuco</c:v>
                </c:pt>
                <c:pt idx="7">
                  <c:v>Cusco</c:v>
                </c:pt>
                <c:pt idx="8">
                  <c:v>Lima</c:v>
                </c:pt>
                <c:pt idx="9">
                  <c:v>Junín</c:v>
                </c:pt>
                <c:pt idx="10">
                  <c:v>La Libertad</c:v>
                </c:pt>
                <c:pt idx="11">
                  <c:v>Pasco</c:v>
                </c:pt>
                <c:pt idx="12">
                  <c:v>Cajamarca</c:v>
                </c:pt>
                <c:pt idx="13">
                  <c:v>Loreto</c:v>
                </c:pt>
                <c:pt idx="14">
                  <c:v>Apurímac</c:v>
                </c:pt>
              </c:strCache>
            </c:strRef>
          </c:cat>
          <c:val>
            <c:numRef>
              <c:f>'PIRDAIS Dpto'!$P$7:$P$21</c:f>
              <c:numCache>
                <c:formatCode>0%</c:formatCode>
                <c:ptCount val="15"/>
                <c:pt idx="0">
                  <c:v>0.99999999719453447</c:v>
                </c:pt>
                <c:pt idx="1">
                  <c:v>0.85208192510271241</c:v>
                </c:pt>
                <c:pt idx="2">
                  <c:v>0.73793061200800114</c:v>
                </c:pt>
                <c:pt idx="3">
                  <c:v>0.7232359984382738</c:v>
                </c:pt>
                <c:pt idx="4">
                  <c:v>0.71875230207398511</c:v>
                </c:pt>
                <c:pt idx="5">
                  <c:v>0.65396746414172302</c:v>
                </c:pt>
                <c:pt idx="6">
                  <c:v>0.61615919826423193</c:v>
                </c:pt>
                <c:pt idx="7">
                  <c:v>0.56447342155207769</c:v>
                </c:pt>
                <c:pt idx="8">
                  <c:v>0.50948865591688575</c:v>
                </c:pt>
                <c:pt idx="9">
                  <c:v>0.47759265900684056</c:v>
                </c:pt>
                <c:pt idx="10">
                  <c:v>0.46699218369620871</c:v>
                </c:pt>
                <c:pt idx="11">
                  <c:v>0.43541691715558889</c:v>
                </c:pt>
                <c:pt idx="12">
                  <c:v>0.38762306610407882</c:v>
                </c:pt>
                <c:pt idx="13">
                  <c:v>0.15646291707217186</c:v>
                </c:pt>
                <c:pt idx="14">
                  <c:v>0</c:v>
                </c:pt>
              </c:numCache>
            </c:numRef>
          </c:val>
        </c:ser>
        <c:dLbls/>
        <c:marker val="1"/>
        <c:axId val="77846016"/>
        <c:axId val="77844480"/>
      </c:lineChart>
      <c:catAx>
        <c:axId val="77836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7838208"/>
        <c:crosses val="autoZero"/>
        <c:auto val="1"/>
        <c:lblAlgn val="ctr"/>
        <c:lblOffset val="100"/>
      </c:catAx>
      <c:valAx>
        <c:axId val="778382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7836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7844480"/>
        <c:scaling>
          <c:orientation val="minMax"/>
        </c:scaling>
        <c:axPos val="r"/>
        <c:numFmt formatCode="0%" sourceLinked="1"/>
        <c:tickLblPos val="nextTo"/>
        <c:crossAx val="77846016"/>
        <c:crosses val="max"/>
        <c:crossBetween val="between"/>
      </c:valAx>
      <c:catAx>
        <c:axId val="77846016"/>
        <c:scaling>
          <c:orientation val="minMax"/>
        </c:scaling>
        <c:delete val="1"/>
        <c:axPos val="b"/>
        <c:numFmt formatCode="General" sourceLinked="1"/>
        <c:tickLblPos val="none"/>
        <c:crossAx val="7784448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'TRAB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'TRAB Dpto'!$N$7:$N$31</c:f>
              <c:strCache>
                <c:ptCount val="25"/>
                <c:pt idx="0">
                  <c:v>Ica</c:v>
                </c:pt>
                <c:pt idx="1">
                  <c:v>Loreto</c:v>
                </c:pt>
                <c:pt idx="2">
                  <c:v>Tacna</c:v>
                </c:pt>
                <c:pt idx="3">
                  <c:v>Huancavelica</c:v>
                </c:pt>
                <c:pt idx="4">
                  <c:v>Moquegua</c:v>
                </c:pt>
                <c:pt idx="5">
                  <c:v>Tumbes</c:v>
                </c:pt>
                <c:pt idx="6">
                  <c:v>Junín</c:v>
                </c:pt>
                <c:pt idx="7">
                  <c:v>Lambayeque</c:v>
                </c:pt>
                <c:pt idx="8">
                  <c:v>Pasco</c:v>
                </c:pt>
                <c:pt idx="9">
                  <c:v>La Libertad</c:v>
                </c:pt>
                <c:pt idx="10">
                  <c:v>San Martín</c:v>
                </c:pt>
                <c:pt idx="11">
                  <c:v>Arequipa</c:v>
                </c:pt>
                <c:pt idx="12">
                  <c:v>Cusco</c:v>
                </c:pt>
                <c:pt idx="13">
                  <c:v>Lima</c:v>
                </c:pt>
                <c:pt idx="14">
                  <c:v>Huánuco</c:v>
                </c:pt>
                <c:pt idx="15">
                  <c:v>Ucayali</c:v>
                </c:pt>
                <c:pt idx="16">
                  <c:v>Ayacucho</c:v>
                </c:pt>
                <c:pt idx="17">
                  <c:v>Amazonas</c:v>
                </c:pt>
                <c:pt idx="18">
                  <c:v>Ancash</c:v>
                </c:pt>
                <c:pt idx="19">
                  <c:v>Piura</c:v>
                </c:pt>
                <c:pt idx="20">
                  <c:v>Apurímac</c:v>
                </c:pt>
                <c:pt idx="21">
                  <c:v>Puno</c:v>
                </c:pt>
                <c:pt idx="22">
                  <c:v>Cajamarca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Dpto'!$O$7:$O$31</c:f>
              <c:numCache>
                <c:formatCode>#,##0.0</c:formatCode>
                <c:ptCount val="25"/>
                <c:pt idx="0">
                  <c:v>2.381892111426549</c:v>
                </c:pt>
                <c:pt idx="1">
                  <c:v>3.1491172191955066</c:v>
                </c:pt>
                <c:pt idx="2">
                  <c:v>1.6398001426376982</c:v>
                </c:pt>
                <c:pt idx="3">
                  <c:v>3.6960358422991355</c:v>
                </c:pt>
                <c:pt idx="4">
                  <c:v>1.0982727267225343</c:v>
                </c:pt>
                <c:pt idx="5">
                  <c:v>6.0595329804673526E-2</c:v>
                </c:pt>
                <c:pt idx="6">
                  <c:v>2.9673586936692882</c:v>
                </c:pt>
                <c:pt idx="7">
                  <c:v>4.0226565144314268</c:v>
                </c:pt>
                <c:pt idx="8">
                  <c:v>2.2960778678195592</c:v>
                </c:pt>
                <c:pt idx="9">
                  <c:v>4.078032000505563</c:v>
                </c:pt>
                <c:pt idx="10">
                  <c:v>1.9885532539707533</c:v>
                </c:pt>
                <c:pt idx="11">
                  <c:v>2.4674017750046557</c:v>
                </c:pt>
                <c:pt idx="12">
                  <c:v>6.1987692286456735</c:v>
                </c:pt>
                <c:pt idx="13">
                  <c:v>15.838478584738352</c:v>
                </c:pt>
                <c:pt idx="14">
                  <c:v>3.917533327093571</c:v>
                </c:pt>
                <c:pt idx="15">
                  <c:v>1.0303513432410423</c:v>
                </c:pt>
                <c:pt idx="16">
                  <c:v>2.664919732278916</c:v>
                </c:pt>
                <c:pt idx="17">
                  <c:v>1.1278307891765003</c:v>
                </c:pt>
                <c:pt idx="18">
                  <c:v>4.0892704840378764</c:v>
                </c:pt>
                <c:pt idx="19">
                  <c:v>2.5137739180271401</c:v>
                </c:pt>
                <c:pt idx="20">
                  <c:v>2.1490309016377704</c:v>
                </c:pt>
                <c:pt idx="21">
                  <c:v>2.8002298508279253</c:v>
                </c:pt>
                <c:pt idx="22">
                  <c:v>1.847124900891727</c:v>
                </c:pt>
                <c:pt idx="23">
                  <c:v>0.16338873392614553</c:v>
                </c:pt>
                <c:pt idx="24">
                  <c:v>0</c:v>
                </c:pt>
              </c:numCache>
            </c:numRef>
          </c:val>
        </c:ser>
        <c:dLbls/>
        <c:axId val="79200256"/>
        <c:axId val="79201792"/>
      </c:barChart>
      <c:lineChart>
        <c:grouping val="standard"/>
        <c:ser>
          <c:idx val="1"/>
          <c:order val="1"/>
          <c:tx>
            <c:strRef>
              <c:f>'TRAB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Dpto'!$N$7:$N$31</c:f>
              <c:strCache>
                <c:ptCount val="25"/>
                <c:pt idx="0">
                  <c:v>Ica</c:v>
                </c:pt>
                <c:pt idx="1">
                  <c:v>Loreto</c:v>
                </c:pt>
                <c:pt idx="2">
                  <c:v>Tacna</c:v>
                </c:pt>
                <c:pt idx="3">
                  <c:v>Huancavelica</c:v>
                </c:pt>
                <c:pt idx="4">
                  <c:v>Moquegua</c:v>
                </c:pt>
                <c:pt idx="5">
                  <c:v>Tumbes</c:v>
                </c:pt>
                <c:pt idx="6">
                  <c:v>Junín</c:v>
                </c:pt>
                <c:pt idx="7">
                  <c:v>Lambayeque</c:v>
                </c:pt>
                <c:pt idx="8">
                  <c:v>Pasco</c:v>
                </c:pt>
                <c:pt idx="9">
                  <c:v>La Libertad</c:v>
                </c:pt>
                <c:pt idx="10">
                  <c:v>San Martín</c:v>
                </c:pt>
                <c:pt idx="11">
                  <c:v>Arequipa</c:v>
                </c:pt>
                <c:pt idx="12">
                  <c:v>Cusco</c:v>
                </c:pt>
                <c:pt idx="13">
                  <c:v>Lima</c:v>
                </c:pt>
                <c:pt idx="14">
                  <c:v>Huánuco</c:v>
                </c:pt>
                <c:pt idx="15">
                  <c:v>Ucayali</c:v>
                </c:pt>
                <c:pt idx="16">
                  <c:v>Ayacucho</c:v>
                </c:pt>
                <c:pt idx="17">
                  <c:v>Amazonas</c:v>
                </c:pt>
                <c:pt idx="18">
                  <c:v>Ancash</c:v>
                </c:pt>
                <c:pt idx="19">
                  <c:v>Piura</c:v>
                </c:pt>
                <c:pt idx="20">
                  <c:v>Apurímac</c:v>
                </c:pt>
                <c:pt idx="21">
                  <c:v>Puno</c:v>
                </c:pt>
                <c:pt idx="22">
                  <c:v>Cajamarca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Dpto'!$P$7:$P$31</c:f>
              <c:numCache>
                <c:formatCode>0%</c:formatCode>
                <c:ptCount val="25"/>
                <c:pt idx="0">
                  <c:v>0.61531970340002795</c:v>
                </c:pt>
                <c:pt idx="1">
                  <c:v>0.57618183673043655</c:v>
                </c:pt>
                <c:pt idx="2">
                  <c:v>0.52547743124225443</c:v>
                </c:pt>
                <c:pt idx="3">
                  <c:v>0.50650076218295004</c:v>
                </c:pt>
                <c:pt idx="4">
                  <c:v>0.50314650833972852</c:v>
                </c:pt>
                <c:pt idx="5">
                  <c:v>0.49260891320694844</c:v>
                </c:pt>
                <c:pt idx="6">
                  <c:v>0.48974154174336282</c:v>
                </c:pt>
                <c:pt idx="7">
                  <c:v>0.48722520561453286</c:v>
                </c:pt>
                <c:pt idx="8">
                  <c:v>0.48093870937678429</c:v>
                </c:pt>
                <c:pt idx="9">
                  <c:v>0.47815119454850519</c:v>
                </c:pt>
                <c:pt idx="10">
                  <c:v>0.4780723116324736</c:v>
                </c:pt>
                <c:pt idx="11">
                  <c:v>0.47226525520654272</c:v>
                </c:pt>
                <c:pt idx="12">
                  <c:v>0.45754019688215031</c:v>
                </c:pt>
                <c:pt idx="13">
                  <c:v>0.45702178953158984</c:v>
                </c:pt>
                <c:pt idx="14">
                  <c:v>0.44234144687652255</c:v>
                </c:pt>
                <c:pt idx="15">
                  <c:v>0.43843842476453349</c:v>
                </c:pt>
                <c:pt idx="16">
                  <c:v>0.42424583570333091</c:v>
                </c:pt>
                <c:pt idx="17">
                  <c:v>0.38864315936295002</c:v>
                </c:pt>
                <c:pt idx="18">
                  <c:v>0.3798958271763786</c:v>
                </c:pt>
                <c:pt idx="19">
                  <c:v>0.37283399312303245</c:v>
                </c:pt>
                <c:pt idx="20">
                  <c:v>0.37059042563272271</c:v>
                </c:pt>
                <c:pt idx="21">
                  <c:v>0.34557321272517344</c:v>
                </c:pt>
                <c:pt idx="22">
                  <c:v>0.33552842260202909</c:v>
                </c:pt>
                <c:pt idx="23">
                  <c:v>0.10404076203724175</c:v>
                </c:pt>
                <c:pt idx="24">
                  <c:v>0</c:v>
                </c:pt>
              </c:numCache>
            </c:numRef>
          </c:val>
        </c:ser>
        <c:dLbls/>
        <c:marker val="1"/>
        <c:axId val="79205504"/>
        <c:axId val="79203712"/>
      </c:lineChart>
      <c:catAx>
        <c:axId val="79200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9201792"/>
        <c:crosses val="autoZero"/>
        <c:auto val="1"/>
        <c:lblAlgn val="ctr"/>
        <c:lblOffset val="100"/>
      </c:catAx>
      <c:valAx>
        <c:axId val="7920179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2002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9203712"/>
        <c:scaling>
          <c:orientation val="minMax"/>
        </c:scaling>
        <c:axPos val="r"/>
        <c:numFmt formatCode="0%" sourceLinked="1"/>
        <c:tickLblPos val="nextTo"/>
        <c:crossAx val="79205504"/>
        <c:crosses val="max"/>
        <c:crossBetween val="between"/>
      </c:valAx>
      <c:catAx>
        <c:axId val="79205504"/>
        <c:scaling>
          <c:orientation val="minMax"/>
        </c:scaling>
        <c:delete val="1"/>
        <c:axPos val="b"/>
        <c:numFmt formatCode="General" sourceLinked="1"/>
        <c:tickLblPos val="none"/>
        <c:crossAx val="7920371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'GIECOD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Puno</c:v>
                </c:pt>
                <c:pt idx="3">
                  <c:v>Cusco</c:v>
                </c:pt>
                <c:pt idx="4">
                  <c:v>Provincia Constitucional del Callao</c:v>
                </c:pt>
                <c:pt idx="5">
                  <c:v>Ucayali</c:v>
                </c:pt>
              </c:strCache>
            </c:strRef>
          </c:cat>
          <c:val>
            <c:numRef>
              <c:f>'GIECOD Dpto'!$O$7:$O$12</c:f>
              <c:numCache>
                <c:formatCode>#,##0.0</c:formatCode>
                <c:ptCount val="6"/>
                <c:pt idx="0">
                  <c:v>76.13087805449095</c:v>
                </c:pt>
                <c:pt idx="1">
                  <c:v>0.22145350187232718</c:v>
                </c:pt>
                <c:pt idx="2">
                  <c:v>6.4870709929685147E-2</c:v>
                </c:pt>
                <c:pt idx="3">
                  <c:v>0.1248272494814396</c:v>
                </c:pt>
                <c:pt idx="4">
                  <c:v>0.26600000262260437</c:v>
                </c:pt>
                <c:pt idx="5">
                  <c:v>1.8825000000000001E-2</c:v>
                </c:pt>
              </c:numCache>
            </c:numRef>
          </c:val>
        </c:ser>
        <c:dLbls/>
        <c:axId val="79289728"/>
        <c:axId val="79295616"/>
      </c:barChart>
      <c:lineChart>
        <c:grouping val="standard"/>
        <c:ser>
          <c:idx val="1"/>
          <c:order val="1"/>
          <c:tx>
            <c:strRef>
              <c:f>'GIECOD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Puno</c:v>
                </c:pt>
                <c:pt idx="3">
                  <c:v>Cusco</c:v>
                </c:pt>
                <c:pt idx="4">
                  <c:v>Provincia Constitucional del Callao</c:v>
                </c:pt>
                <c:pt idx="5">
                  <c:v>Ucayali</c:v>
                </c:pt>
              </c:strCache>
            </c:strRef>
          </c:cat>
          <c:val>
            <c:numRef>
              <c:f>'GIECOD Dpto'!$P$7:$P$12</c:f>
              <c:numCache>
                <c:formatCode>0%</c:formatCode>
                <c:ptCount val="6"/>
                <c:pt idx="0">
                  <c:v>0.8237996607959448</c:v>
                </c:pt>
                <c:pt idx="1">
                  <c:v>0.44039411492489294</c:v>
                </c:pt>
                <c:pt idx="2">
                  <c:v>0.40043648104743917</c:v>
                </c:pt>
                <c:pt idx="3">
                  <c:v>0.21222483012363408</c:v>
                </c:pt>
                <c:pt idx="4">
                  <c:v>0.13198922780477321</c:v>
                </c:pt>
                <c:pt idx="5">
                  <c:v>7.3314068512143074E-2</c:v>
                </c:pt>
              </c:numCache>
            </c:numRef>
          </c:val>
        </c:ser>
        <c:dLbls/>
        <c:marker val="1"/>
        <c:axId val="79307520"/>
        <c:axId val="79297536"/>
      </c:lineChart>
      <c:catAx>
        <c:axId val="79289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9295616"/>
        <c:crosses val="autoZero"/>
        <c:auto val="1"/>
        <c:lblAlgn val="ctr"/>
        <c:lblOffset val="100"/>
      </c:catAx>
      <c:valAx>
        <c:axId val="7929561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289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9297536"/>
        <c:scaling>
          <c:orientation val="minMax"/>
        </c:scaling>
        <c:axPos val="r"/>
        <c:numFmt formatCode="0%" sourceLinked="1"/>
        <c:tickLblPos val="nextTo"/>
        <c:crossAx val="79307520"/>
        <c:crosses val="max"/>
        <c:crossBetween val="between"/>
      </c:valAx>
      <c:catAx>
        <c:axId val="79307520"/>
        <c:scaling>
          <c:orientation val="minMax"/>
        </c:scaling>
        <c:delete val="1"/>
        <c:axPos val="b"/>
        <c:numFmt formatCode="General" sourceLinked="1"/>
        <c:tickLblPos val="none"/>
        <c:crossAx val="7929753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'API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'API Dpto'!$N$7:$N$31</c:f>
              <c:strCache>
                <c:ptCount val="25"/>
                <c:pt idx="0">
                  <c:v>Piura</c:v>
                </c:pt>
                <c:pt idx="1">
                  <c:v>Ancash</c:v>
                </c:pt>
                <c:pt idx="2">
                  <c:v>La Libertad</c:v>
                </c:pt>
                <c:pt idx="3">
                  <c:v>Junín</c:v>
                </c:pt>
                <c:pt idx="4">
                  <c:v>Loreto</c:v>
                </c:pt>
                <c:pt idx="5">
                  <c:v>Arequipa</c:v>
                </c:pt>
                <c:pt idx="6">
                  <c:v>Ica</c:v>
                </c:pt>
                <c:pt idx="7">
                  <c:v>Ayacucho</c:v>
                </c:pt>
                <c:pt idx="8">
                  <c:v>Huánuco</c:v>
                </c:pt>
                <c:pt idx="9">
                  <c:v>San Martín</c:v>
                </c:pt>
                <c:pt idx="10">
                  <c:v>Ucayali</c:v>
                </c:pt>
                <c:pt idx="11">
                  <c:v>Cusco</c:v>
                </c:pt>
                <c:pt idx="12">
                  <c:v>Amazonas</c:v>
                </c:pt>
                <c:pt idx="13">
                  <c:v>Pasco</c:v>
                </c:pt>
                <c:pt idx="14">
                  <c:v>Puno</c:v>
                </c:pt>
                <c:pt idx="15">
                  <c:v>Cajamarca</c:v>
                </c:pt>
                <c:pt idx="16">
                  <c:v>Huancavelica</c:v>
                </c:pt>
                <c:pt idx="17">
                  <c:v>Provincia Constitucional del Callao</c:v>
                </c:pt>
                <c:pt idx="18">
                  <c:v>Madre de Dios</c:v>
                </c:pt>
                <c:pt idx="19">
                  <c:v>Lima</c:v>
                </c:pt>
                <c:pt idx="20">
                  <c:v>Apurímac</c:v>
                </c:pt>
                <c:pt idx="21">
                  <c:v>Lambayeque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Dpto'!$O$7:$O$31</c:f>
              <c:numCache>
                <c:formatCode>#,##0.0</c:formatCode>
                <c:ptCount val="25"/>
                <c:pt idx="0">
                  <c:v>4.638817850439434</c:v>
                </c:pt>
                <c:pt idx="1">
                  <c:v>3.1637124145016551</c:v>
                </c:pt>
                <c:pt idx="2">
                  <c:v>4.3032346704653062</c:v>
                </c:pt>
                <c:pt idx="3">
                  <c:v>2.323256064596658</c:v>
                </c:pt>
                <c:pt idx="4">
                  <c:v>1.7021744297813601</c:v>
                </c:pt>
                <c:pt idx="5">
                  <c:v>2.8198610333263985</c:v>
                </c:pt>
                <c:pt idx="6">
                  <c:v>1.6142309978949674</c:v>
                </c:pt>
                <c:pt idx="7">
                  <c:v>1.9904250629302442</c:v>
                </c:pt>
                <c:pt idx="8">
                  <c:v>1.9527274247436335</c:v>
                </c:pt>
                <c:pt idx="9">
                  <c:v>1.953472138703821</c:v>
                </c:pt>
                <c:pt idx="10">
                  <c:v>1.0049692597269115</c:v>
                </c:pt>
                <c:pt idx="11">
                  <c:v>2.4482096022988262</c:v>
                </c:pt>
                <c:pt idx="12">
                  <c:v>1.0579812157850781</c:v>
                </c:pt>
                <c:pt idx="13">
                  <c:v>0.1682201704522707</c:v>
                </c:pt>
                <c:pt idx="14">
                  <c:v>1.8767056732869283</c:v>
                </c:pt>
                <c:pt idx="15">
                  <c:v>0.71897650331748986</c:v>
                </c:pt>
                <c:pt idx="16">
                  <c:v>1.0330980317485325</c:v>
                </c:pt>
                <c:pt idx="17">
                  <c:v>0.27888531908551012</c:v>
                </c:pt>
                <c:pt idx="18">
                  <c:v>9.3005512110461749E-2</c:v>
                </c:pt>
                <c:pt idx="19">
                  <c:v>66.862075706579034</c:v>
                </c:pt>
                <c:pt idx="20">
                  <c:v>0.10040214987480556</c:v>
                </c:pt>
                <c:pt idx="21">
                  <c:v>7.6579218913369579E-2</c:v>
                </c:pt>
                <c:pt idx="22">
                  <c:v>1.0993800059956557E-2</c:v>
                </c:pt>
                <c:pt idx="23">
                  <c:v>1.5693690625004527E-2</c:v>
                </c:pt>
                <c:pt idx="24">
                  <c:v>5.102799989165796E-3</c:v>
                </c:pt>
              </c:numCache>
            </c:numRef>
          </c:val>
        </c:ser>
        <c:dLbls/>
        <c:axId val="79076352"/>
        <c:axId val="79086336"/>
      </c:barChart>
      <c:lineChart>
        <c:grouping val="standard"/>
        <c:ser>
          <c:idx val="1"/>
          <c:order val="1"/>
          <c:tx>
            <c:strRef>
              <c:f>'API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Dpto'!$N$7:$N$31</c:f>
              <c:strCache>
                <c:ptCount val="25"/>
                <c:pt idx="0">
                  <c:v>Piura</c:v>
                </c:pt>
                <c:pt idx="1">
                  <c:v>Ancash</c:v>
                </c:pt>
                <c:pt idx="2">
                  <c:v>La Libertad</c:v>
                </c:pt>
                <c:pt idx="3">
                  <c:v>Junín</c:v>
                </c:pt>
                <c:pt idx="4">
                  <c:v>Loreto</c:v>
                </c:pt>
                <c:pt idx="5">
                  <c:v>Arequipa</c:v>
                </c:pt>
                <c:pt idx="6">
                  <c:v>Ica</c:v>
                </c:pt>
                <c:pt idx="7">
                  <c:v>Ayacucho</c:v>
                </c:pt>
                <c:pt idx="8">
                  <c:v>Huánuco</c:v>
                </c:pt>
                <c:pt idx="9">
                  <c:v>San Martín</c:v>
                </c:pt>
                <c:pt idx="10">
                  <c:v>Ucayali</c:v>
                </c:pt>
                <c:pt idx="11">
                  <c:v>Cusco</c:v>
                </c:pt>
                <c:pt idx="12">
                  <c:v>Amazonas</c:v>
                </c:pt>
                <c:pt idx="13">
                  <c:v>Pasco</c:v>
                </c:pt>
                <c:pt idx="14">
                  <c:v>Puno</c:v>
                </c:pt>
                <c:pt idx="15">
                  <c:v>Cajamarca</c:v>
                </c:pt>
                <c:pt idx="16">
                  <c:v>Huancavelica</c:v>
                </c:pt>
                <c:pt idx="17">
                  <c:v>Provincia Constitucional del Callao</c:v>
                </c:pt>
                <c:pt idx="18">
                  <c:v>Madre de Dios</c:v>
                </c:pt>
                <c:pt idx="19">
                  <c:v>Lima</c:v>
                </c:pt>
                <c:pt idx="20">
                  <c:v>Apurímac</c:v>
                </c:pt>
                <c:pt idx="21">
                  <c:v>Lambayeque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Dpto'!$P$7:$P$31</c:f>
              <c:numCache>
                <c:formatCode>0%</c:formatCode>
                <c:ptCount val="25"/>
                <c:pt idx="0">
                  <c:v>0.65699242162121541</c:v>
                </c:pt>
                <c:pt idx="1">
                  <c:v>0.64981734334089369</c:v>
                </c:pt>
                <c:pt idx="2">
                  <c:v>0.64239943488432938</c:v>
                </c:pt>
                <c:pt idx="3">
                  <c:v>0.6389396323866422</c:v>
                </c:pt>
                <c:pt idx="4">
                  <c:v>0.63838212209976952</c:v>
                </c:pt>
                <c:pt idx="5">
                  <c:v>0.62200777092010029</c:v>
                </c:pt>
                <c:pt idx="6">
                  <c:v>0.61046583445997493</c:v>
                </c:pt>
                <c:pt idx="7">
                  <c:v>0.60892712604952326</c:v>
                </c:pt>
                <c:pt idx="8">
                  <c:v>0.60443868648673793</c:v>
                </c:pt>
                <c:pt idx="9">
                  <c:v>0.59937497774098558</c:v>
                </c:pt>
                <c:pt idx="10">
                  <c:v>0.58703224203928461</c:v>
                </c:pt>
                <c:pt idx="11">
                  <c:v>0.56655151527957359</c:v>
                </c:pt>
                <c:pt idx="12">
                  <c:v>0.54052707730342608</c:v>
                </c:pt>
                <c:pt idx="13">
                  <c:v>0.53895992071085053</c:v>
                </c:pt>
                <c:pt idx="14">
                  <c:v>0.53845296972740542</c:v>
                </c:pt>
                <c:pt idx="15">
                  <c:v>0.5363935148109803</c:v>
                </c:pt>
                <c:pt idx="16">
                  <c:v>0.53320390649560989</c:v>
                </c:pt>
                <c:pt idx="17">
                  <c:v>0.52901748009300509</c:v>
                </c:pt>
                <c:pt idx="18">
                  <c:v>0.50009685232134293</c:v>
                </c:pt>
                <c:pt idx="19">
                  <c:v>0.4785244398095887</c:v>
                </c:pt>
                <c:pt idx="20">
                  <c:v>0.42560055392508722</c:v>
                </c:pt>
                <c:pt idx="21">
                  <c:v>0.24319046699324087</c:v>
                </c:pt>
                <c:pt idx="22">
                  <c:v>0.19481499964482132</c:v>
                </c:pt>
                <c:pt idx="23">
                  <c:v>0.11220919788221538</c:v>
                </c:pt>
                <c:pt idx="24">
                  <c:v>4.5511545465753929E-2</c:v>
                </c:pt>
              </c:numCache>
            </c:numRef>
          </c:val>
        </c:ser>
        <c:dLbls/>
        <c:marker val="1"/>
        <c:axId val="79090048"/>
        <c:axId val="79088256"/>
      </c:lineChart>
      <c:catAx>
        <c:axId val="79076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9086336"/>
        <c:crosses val="autoZero"/>
        <c:auto val="1"/>
        <c:lblAlgn val="ctr"/>
        <c:lblOffset val="100"/>
      </c:catAx>
      <c:valAx>
        <c:axId val="7908633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076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9088256"/>
        <c:scaling>
          <c:orientation val="minMax"/>
        </c:scaling>
        <c:axPos val="r"/>
        <c:numFmt formatCode="0%" sourceLinked="1"/>
        <c:tickLblPos val="nextTo"/>
        <c:crossAx val="79090048"/>
        <c:crosses val="max"/>
        <c:crossBetween val="between"/>
      </c:valAx>
      <c:catAx>
        <c:axId val="79090048"/>
        <c:scaling>
          <c:orientation val="minMax"/>
        </c:scaling>
        <c:delete val="1"/>
        <c:axPos val="b"/>
        <c:numFmt formatCode="General" sourceLinked="1"/>
        <c:tickLblPos val="none"/>
        <c:crossAx val="7908825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'LCVF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'LCVF Dpto'!$N$7:$N$9</c:f>
              <c:strCache>
                <c:ptCount val="3"/>
                <c:pt idx="0">
                  <c:v>Lima</c:v>
                </c:pt>
                <c:pt idx="1">
                  <c:v>Amazonas</c:v>
                </c:pt>
                <c:pt idx="2">
                  <c:v>Ayacucho</c:v>
                </c:pt>
              </c:strCache>
            </c:strRef>
          </c:cat>
          <c:val>
            <c:numRef>
              <c:f>'LCVF Dpto'!$O$7:$O$9</c:f>
              <c:numCache>
                <c:formatCode>#,##0.0</c:formatCode>
                <c:ptCount val="3"/>
                <c:pt idx="0">
                  <c:v>44.881267090115266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/>
        <c:axId val="79846016"/>
        <c:axId val="79860096"/>
      </c:barChart>
      <c:lineChart>
        <c:grouping val="standard"/>
        <c:ser>
          <c:idx val="1"/>
          <c:order val="1"/>
          <c:tx>
            <c:strRef>
              <c:f>'LCVF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Dpto'!$N$7:$N$9</c:f>
              <c:strCache>
                <c:ptCount val="3"/>
                <c:pt idx="0">
                  <c:v>Lima</c:v>
                </c:pt>
                <c:pt idx="1">
                  <c:v>Amazonas</c:v>
                </c:pt>
                <c:pt idx="2">
                  <c:v>Ayacucho</c:v>
                </c:pt>
              </c:strCache>
            </c:strRef>
          </c:cat>
          <c:val>
            <c:numRef>
              <c:f>'LCVF Dpto'!$P$7:$P$9</c:f>
              <c:numCache>
                <c:formatCode>0%</c:formatCode>
                <c:ptCount val="3"/>
                <c:pt idx="0">
                  <c:v>0.55198865752049964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/>
        <c:marker val="1"/>
        <c:axId val="79867904"/>
        <c:axId val="79862016"/>
      </c:lineChart>
      <c:catAx>
        <c:axId val="79846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9860096"/>
        <c:crosses val="autoZero"/>
        <c:auto val="1"/>
        <c:lblAlgn val="ctr"/>
        <c:lblOffset val="100"/>
      </c:catAx>
      <c:valAx>
        <c:axId val="7986009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846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9862016"/>
        <c:scaling>
          <c:orientation val="minMax"/>
        </c:scaling>
        <c:axPos val="r"/>
        <c:numFmt formatCode="0%" sourceLinked="1"/>
        <c:tickLblPos val="nextTo"/>
        <c:crossAx val="79867904"/>
        <c:crosses val="max"/>
        <c:crossBetween val="between"/>
      </c:valAx>
      <c:catAx>
        <c:axId val="79867904"/>
        <c:scaling>
          <c:orientation val="minMax"/>
        </c:scaling>
        <c:delete val="1"/>
        <c:axPos val="b"/>
        <c:numFmt formatCode="General" sourceLinked="1"/>
        <c:tickLblPos val="none"/>
        <c:crossAx val="7986201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'SU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'SU Dpto'!$N$7:$N$31</c:f>
              <c:strCache>
                <c:ptCount val="25"/>
                <c:pt idx="0">
                  <c:v>Provincia Constitucional del Callao</c:v>
                </c:pt>
                <c:pt idx="1">
                  <c:v>Pasco</c:v>
                </c:pt>
                <c:pt idx="2">
                  <c:v>Moquegua</c:v>
                </c:pt>
                <c:pt idx="3">
                  <c:v>San Martín</c:v>
                </c:pt>
                <c:pt idx="4">
                  <c:v>Lima</c:v>
                </c:pt>
                <c:pt idx="5">
                  <c:v>Piura</c:v>
                </c:pt>
                <c:pt idx="6">
                  <c:v>Ica</c:v>
                </c:pt>
                <c:pt idx="7">
                  <c:v>Madre de Dios</c:v>
                </c:pt>
                <c:pt idx="8">
                  <c:v>Ayacucho</c:v>
                </c:pt>
                <c:pt idx="9">
                  <c:v>Tumbes</c:v>
                </c:pt>
                <c:pt idx="10">
                  <c:v>Huancavelica</c:v>
                </c:pt>
                <c:pt idx="11">
                  <c:v>Lambayeque</c:v>
                </c:pt>
                <c:pt idx="12">
                  <c:v>Cajamarca</c:v>
                </c:pt>
                <c:pt idx="13">
                  <c:v>Ucayali</c:v>
                </c:pt>
                <c:pt idx="14">
                  <c:v>La Libertad</c:v>
                </c:pt>
                <c:pt idx="15">
                  <c:v>Cusco</c:v>
                </c:pt>
                <c:pt idx="16">
                  <c:v>Loreto</c:v>
                </c:pt>
                <c:pt idx="17">
                  <c:v>Arequipa</c:v>
                </c:pt>
                <c:pt idx="18">
                  <c:v>Ancash</c:v>
                </c:pt>
                <c:pt idx="19">
                  <c:v>Amazonas</c:v>
                </c:pt>
                <c:pt idx="20">
                  <c:v>Puno</c:v>
                </c:pt>
                <c:pt idx="21">
                  <c:v>Huánuco</c:v>
                </c:pt>
                <c:pt idx="22">
                  <c:v>Apurímac</c:v>
                </c:pt>
                <c:pt idx="23">
                  <c:v>Tacna</c:v>
                </c:pt>
                <c:pt idx="24">
                  <c:v>Junín</c:v>
                </c:pt>
              </c:strCache>
            </c:strRef>
          </c:cat>
          <c:val>
            <c:numRef>
              <c:f>'SU Dpto'!$O$7:$O$31</c:f>
              <c:numCache>
                <c:formatCode>#,##0.0</c:formatCode>
                <c:ptCount val="25"/>
                <c:pt idx="0">
                  <c:v>2.6433379650115967</c:v>
                </c:pt>
                <c:pt idx="1">
                  <c:v>40.047154797298646</c:v>
                </c:pt>
                <c:pt idx="2">
                  <c:v>23.171798535562907</c:v>
                </c:pt>
                <c:pt idx="3">
                  <c:v>23.156988606972206</c:v>
                </c:pt>
                <c:pt idx="4">
                  <c:v>232.48792742163084</c:v>
                </c:pt>
                <c:pt idx="5">
                  <c:v>87.784768008608168</c:v>
                </c:pt>
                <c:pt idx="6">
                  <c:v>54.289813907784733</c:v>
                </c:pt>
                <c:pt idx="7">
                  <c:v>1.4619821634161996</c:v>
                </c:pt>
                <c:pt idx="8">
                  <c:v>33.399726972261931</c:v>
                </c:pt>
                <c:pt idx="9">
                  <c:v>21.334844139533679</c:v>
                </c:pt>
                <c:pt idx="10">
                  <c:v>3.3797703582747025</c:v>
                </c:pt>
                <c:pt idx="11">
                  <c:v>53.143975098571602</c:v>
                </c:pt>
                <c:pt idx="12">
                  <c:v>20.034149635649069</c:v>
                </c:pt>
                <c:pt idx="13">
                  <c:v>2.7694651876251797</c:v>
                </c:pt>
                <c:pt idx="14">
                  <c:v>27.311395346269165</c:v>
                </c:pt>
                <c:pt idx="15">
                  <c:v>24.614363799734747</c:v>
                </c:pt>
                <c:pt idx="16">
                  <c:v>9.8669527556979091</c:v>
                </c:pt>
                <c:pt idx="17">
                  <c:v>46.805048819639552</c:v>
                </c:pt>
                <c:pt idx="18">
                  <c:v>21.227650863624042</c:v>
                </c:pt>
                <c:pt idx="19">
                  <c:v>16.988933534368517</c:v>
                </c:pt>
                <c:pt idx="20">
                  <c:v>41.423952871443255</c:v>
                </c:pt>
                <c:pt idx="21">
                  <c:v>2.4836905689350872</c:v>
                </c:pt>
                <c:pt idx="22">
                  <c:v>17.300540467715926</c:v>
                </c:pt>
                <c:pt idx="23">
                  <c:v>7.3229223127644829</c:v>
                </c:pt>
                <c:pt idx="24">
                  <c:v>6.1194811866786392</c:v>
                </c:pt>
              </c:numCache>
            </c:numRef>
          </c:val>
        </c:ser>
        <c:dLbls/>
        <c:axId val="81066240"/>
        <c:axId val="80957440"/>
      </c:barChart>
      <c:lineChart>
        <c:grouping val="standard"/>
        <c:ser>
          <c:idx val="1"/>
          <c:order val="1"/>
          <c:tx>
            <c:strRef>
              <c:f>'SU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Dpto'!$N$7:$N$31</c:f>
              <c:strCache>
                <c:ptCount val="25"/>
                <c:pt idx="0">
                  <c:v>Provincia Constitucional del Callao</c:v>
                </c:pt>
                <c:pt idx="1">
                  <c:v>Pasco</c:v>
                </c:pt>
                <c:pt idx="2">
                  <c:v>Moquegua</c:v>
                </c:pt>
                <c:pt idx="3">
                  <c:v>San Martín</c:v>
                </c:pt>
                <c:pt idx="4">
                  <c:v>Lima</c:v>
                </c:pt>
                <c:pt idx="5">
                  <c:v>Piura</c:v>
                </c:pt>
                <c:pt idx="6">
                  <c:v>Ica</c:v>
                </c:pt>
                <c:pt idx="7">
                  <c:v>Madre de Dios</c:v>
                </c:pt>
                <c:pt idx="8">
                  <c:v>Ayacucho</c:v>
                </c:pt>
                <c:pt idx="9">
                  <c:v>Tumbes</c:v>
                </c:pt>
                <c:pt idx="10">
                  <c:v>Huancavelica</c:v>
                </c:pt>
                <c:pt idx="11">
                  <c:v>Lambayeque</c:v>
                </c:pt>
                <c:pt idx="12">
                  <c:v>Cajamarca</c:v>
                </c:pt>
                <c:pt idx="13">
                  <c:v>Ucayali</c:v>
                </c:pt>
                <c:pt idx="14">
                  <c:v>La Libertad</c:v>
                </c:pt>
                <c:pt idx="15">
                  <c:v>Cusco</c:v>
                </c:pt>
                <c:pt idx="16">
                  <c:v>Loreto</c:v>
                </c:pt>
                <c:pt idx="17">
                  <c:v>Arequipa</c:v>
                </c:pt>
                <c:pt idx="18">
                  <c:v>Ancash</c:v>
                </c:pt>
                <c:pt idx="19">
                  <c:v>Amazonas</c:v>
                </c:pt>
                <c:pt idx="20">
                  <c:v>Puno</c:v>
                </c:pt>
                <c:pt idx="21">
                  <c:v>Huánuco</c:v>
                </c:pt>
                <c:pt idx="22">
                  <c:v>Apurímac</c:v>
                </c:pt>
                <c:pt idx="23">
                  <c:v>Tacna</c:v>
                </c:pt>
                <c:pt idx="24">
                  <c:v>Junín</c:v>
                </c:pt>
              </c:strCache>
            </c:strRef>
          </c:cat>
          <c:val>
            <c:numRef>
              <c:f>'SU Dpto'!$P$7:$P$31</c:f>
              <c:numCache>
                <c:formatCode>0%</c:formatCode>
                <c:ptCount val="25"/>
                <c:pt idx="0">
                  <c:v>0.87597302925024456</c:v>
                </c:pt>
                <c:pt idx="1">
                  <c:v>0.70811404634713171</c:v>
                </c:pt>
                <c:pt idx="2">
                  <c:v>0.58622988708431412</c:v>
                </c:pt>
                <c:pt idx="3">
                  <c:v>0.57658329689311683</c:v>
                </c:pt>
                <c:pt idx="4">
                  <c:v>0.55616555979299642</c:v>
                </c:pt>
                <c:pt idx="5">
                  <c:v>0.51823807002218136</c:v>
                </c:pt>
                <c:pt idx="6">
                  <c:v>0.5127962165860358</c:v>
                </c:pt>
                <c:pt idx="7">
                  <c:v>0.49228452891674856</c:v>
                </c:pt>
                <c:pt idx="8">
                  <c:v>0.47214239518638595</c:v>
                </c:pt>
                <c:pt idx="9">
                  <c:v>0.44803768851969067</c:v>
                </c:pt>
                <c:pt idx="10">
                  <c:v>0.42022132475626167</c:v>
                </c:pt>
                <c:pt idx="11">
                  <c:v>0.41311712712142196</c:v>
                </c:pt>
                <c:pt idx="12">
                  <c:v>0.39702694625675922</c:v>
                </c:pt>
                <c:pt idx="13">
                  <c:v>0.38067056972306296</c:v>
                </c:pt>
                <c:pt idx="14">
                  <c:v>0.34876950096263853</c:v>
                </c:pt>
                <c:pt idx="15">
                  <c:v>0.33059163463670127</c:v>
                </c:pt>
                <c:pt idx="16">
                  <c:v>0.30033100963105946</c:v>
                </c:pt>
                <c:pt idx="17">
                  <c:v>0.2411026471499719</c:v>
                </c:pt>
                <c:pt idx="18">
                  <c:v>0.24068266090128462</c:v>
                </c:pt>
                <c:pt idx="19">
                  <c:v>0.23995820332888992</c:v>
                </c:pt>
                <c:pt idx="20">
                  <c:v>0.21873276130499028</c:v>
                </c:pt>
                <c:pt idx="21">
                  <c:v>0.20652198256659865</c:v>
                </c:pt>
                <c:pt idx="22">
                  <c:v>0.20637556597883075</c:v>
                </c:pt>
                <c:pt idx="23">
                  <c:v>0.19965808055372872</c:v>
                </c:pt>
                <c:pt idx="24">
                  <c:v>0.12428561823980756</c:v>
                </c:pt>
              </c:numCache>
            </c:numRef>
          </c:val>
        </c:ser>
        <c:dLbls/>
        <c:marker val="1"/>
        <c:axId val="80960896"/>
        <c:axId val="80959360"/>
      </c:lineChart>
      <c:catAx>
        <c:axId val="81066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0957440"/>
        <c:crosses val="autoZero"/>
        <c:auto val="1"/>
        <c:lblAlgn val="ctr"/>
        <c:lblOffset val="100"/>
      </c:catAx>
      <c:valAx>
        <c:axId val="8095744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1066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0959360"/>
        <c:scaling>
          <c:orientation val="minMax"/>
        </c:scaling>
        <c:axPos val="r"/>
        <c:numFmt formatCode="0%" sourceLinked="1"/>
        <c:tickLblPos val="nextTo"/>
        <c:crossAx val="80960896"/>
        <c:crosses val="max"/>
        <c:crossBetween val="between"/>
      </c:valAx>
      <c:catAx>
        <c:axId val="80960896"/>
        <c:scaling>
          <c:orientation val="minMax"/>
        </c:scaling>
        <c:delete val="1"/>
        <c:axPos val="b"/>
        <c:numFmt formatCode="General" sourceLinked="1"/>
        <c:tickLblPos val="none"/>
        <c:crossAx val="809593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'SR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'SR Dpto'!$N$7:$N$30</c:f>
              <c:strCache>
                <c:ptCount val="24"/>
                <c:pt idx="0">
                  <c:v>Lambayeque</c:v>
                </c:pt>
                <c:pt idx="1">
                  <c:v>Tumbes</c:v>
                </c:pt>
                <c:pt idx="2">
                  <c:v>Loreto</c:v>
                </c:pt>
                <c:pt idx="3">
                  <c:v>Cusco</c:v>
                </c:pt>
                <c:pt idx="4">
                  <c:v>Huancavelica</c:v>
                </c:pt>
                <c:pt idx="5">
                  <c:v>Ucayali</c:v>
                </c:pt>
                <c:pt idx="6">
                  <c:v>Ayacucho</c:v>
                </c:pt>
                <c:pt idx="7">
                  <c:v>Tacna</c:v>
                </c:pt>
                <c:pt idx="8">
                  <c:v>Madre de Dios</c:v>
                </c:pt>
                <c:pt idx="9">
                  <c:v>Huánuco</c:v>
                </c:pt>
                <c:pt idx="10">
                  <c:v>La Libertad</c:v>
                </c:pt>
                <c:pt idx="11">
                  <c:v>Apurímac</c:v>
                </c:pt>
                <c:pt idx="12">
                  <c:v>Lima</c:v>
                </c:pt>
                <c:pt idx="13">
                  <c:v>Moquegua</c:v>
                </c:pt>
                <c:pt idx="14">
                  <c:v>Piura</c:v>
                </c:pt>
                <c:pt idx="15">
                  <c:v>Ancash</c:v>
                </c:pt>
                <c:pt idx="16">
                  <c:v>Cajamarca</c:v>
                </c:pt>
                <c:pt idx="17">
                  <c:v>Junín</c:v>
                </c:pt>
                <c:pt idx="18">
                  <c:v>San Martín</c:v>
                </c:pt>
                <c:pt idx="19">
                  <c:v>Arequipa</c:v>
                </c:pt>
                <c:pt idx="20">
                  <c:v>Ica</c:v>
                </c:pt>
                <c:pt idx="21">
                  <c:v>Puno</c:v>
                </c:pt>
                <c:pt idx="22">
                  <c:v>Pasco</c:v>
                </c:pt>
                <c:pt idx="23">
                  <c:v>Amazonas</c:v>
                </c:pt>
              </c:strCache>
            </c:strRef>
          </c:cat>
          <c:val>
            <c:numRef>
              <c:f>'SR Dpto'!$O$7:$O$30</c:f>
              <c:numCache>
                <c:formatCode>#,##0.0</c:formatCode>
                <c:ptCount val="24"/>
                <c:pt idx="0">
                  <c:v>20.051048454610498</c:v>
                </c:pt>
                <c:pt idx="1">
                  <c:v>10.137205553005892</c:v>
                </c:pt>
                <c:pt idx="2">
                  <c:v>24.095630605393065</c:v>
                </c:pt>
                <c:pt idx="3">
                  <c:v>125.98528153950889</c:v>
                </c:pt>
                <c:pt idx="4">
                  <c:v>61.454983605499237</c:v>
                </c:pt>
                <c:pt idx="5">
                  <c:v>5.4644018879872078</c:v>
                </c:pt>
                <c:pt idx="6">
                  <c:v>48.081876041667122</c:v>
                </c:pt>
                <c:pt idx="7">
                  <c:v>4.6496962304399565</c:v>
                </c:pt>
                <c:pt idx="8">
                  <c:v>1.2777396082119008</c:v>
                </c:pt>
                <c:pt idx="9">
                  <c:v>35.99530920477676</c:v>
                </c:pt>
                <c:pt idx="10">
                  <c:v>52.06417159613374</c:v>
                </c:pt>
                <c:pt idx="11">
                  <c:v>42.196833078975125</c:v>
                </c:pt>
                <c:pt idx="12">
                  <c:v>56.513817048549974</c:v>
                </c:pt>
                <c:pt idx="13">
                  <c:v>5.7224293810613895</c:v>
                </c:pt>
                <c:pt idx="14">
                  <c:v>63.883631863906061</c:v>
                </c:pt>
                <c:pt idx="15">
                  <c:v>51.028492016187421</c:v>
                </c:pt>
                <c:pt idx="16">
                  <c:v>66.422419197129628</c:v>
                </c:pt>
                <c:pt idx="17">
                  <c:v>39.286169412800596</c:v>
                </c:pt>
                <c:pt idx="18">
                  <c:v>21.486062768528569</c:v>
                </c:pt>
                <c:pt idx="19">
                  <c:v>19.079481571054252</c:v>
                </c:pt>
                <c:pt idx="20">
                  <c:v>6.0738121461337498</c:v>
                </c:pt>
                <c:pt idx="21">
                  <c:v>60.955426469860932</c:v>
                </c:pt>
                <c:pt idx="22">
                  <c:v>3.8607013678485149</c:v>
                </c:pt>
                <c:pt idx="23">
                  <c:v>42.947589776815704</c:v>
                </c:pt>
              </c:numCache>
            </c:numRef>
          </c:val>
        </c:ser>
        <c:dLbls/>
        <c:axId val="81160832"/>
        <c:axId val="81187200"/>
      </c:barChart>
      <c:lineChart>
        <c:grouping val="standard"/>
        <c:ser>
          <c:idx val="1"/>
          <c:order val="1"/>
          <c:tx>
            <c:strRef>
              <c:f>'SR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Dpto'!$N$7:$N$30</c:f>
              <c:strCache>
                <c:ptCount val="24"/>
                <c:pt idx="0">
                  <c:v>Lambayeque</c:v>
                </c:pt>
                <c:pt idx="1">
                  <c:v>Tumbes</c:v>
                </c:pt>
                <c:pt idx="2">
                  <c:v>Loreto</c:v>
                </c:pt>
                <c:pt idx="3">
                  <c:v>Cusco</c:v>
                </c:pt>
                <c:pt idx="4">
                  <c:v>Huancavelica</c:v>
                </c:pt>
                <c:pt idx="5">
                  <c:v>Ucayali</c:v>
                </c:pt>
                <c:pt idx="6">
                  <c:v>Ayacucho</c:v>
                </c:pt>
                <c:pt idx="7">
                  <c:v>Tacna</c:v>
                </c:pt>
                <c:pt idx="8">
                  <c:v>Madre de Dios</c:v>
                </c:pt>
                <c:pt idx="9">
                  <c:v>Huánuco</c:v>
                </c:pt>
                <c:pt idx="10">
                  <c:v>La Libertad</c:v>
                </c:pt>
                <c:pt idx="11">
                  <c:v>Apurímac</c:v>
                </c:pt>
                <c:pt idx="12">
                  <c:v>Lima</c:v>
                </c:pt>
                <c:pt idx="13">
                  <c:v>Moquegua</c:v>
                </c:pt>
                <c:pt idx="14">
                  <c:v>Piura</c:v>
                </c:pt>
                <c:pt idx="15">
                  <c:v>Ancash</c:v>
                </c:pt>
                <c:pt idx="16">
                  <c:v>Cajamarca</c:v>
                </c:pt>
                <c:pt idx="17">
                  <c:v>Junín</c:v>
                </c:pt>
                <c:pt idx="18">
                  <c:v>San Martín</c:v>
                </c:pt>
                <c:pt idx="19">
                  <c:v>Arequipa</c:v>
                </c:pt>
                <c:pt idx="20">
                  <c:v>Ica</c:v>
                </c:pt>
                <c:pt idx="21">
                  <c:v>Puno</c:v>
                </c:pt>
                <c:pt idx="22">
                  <c:v>Pasco</c:v>
                </c:pt>
                <c:pt idx="23">
                  <c:v>Amazonas</c:v>
                </c:pt>
              </c:strCache>
            </c:strRef>
          </c:cat>
          <c:val>
            <c:numRef>
              <c:f>'SR Dpto'!$P$7:$P$30</c:f>
              <c:numCache>
                <c:formatCode>0%</c:formatCode>
                <c:ptCount val="24"/>
                <c:pt idx="0">
                  <c:v>0.55647942990762866</c:v>
                </c:pt>
                <c:pt idx="1">
                  <c:v>0.5167208091797918</c:v>
                </c:pt>
                <c:pt idx="2">
                  <c:v>0.49694534803048129</c:v>
                </c:pt>
                <c:pt idx="3">
                  <c:v>0.46527058403191279</c:v>
                </c:pt>
                <c:pt idx="4">
                  <c:v>0.46277969077964171</c:v>
                </c:pt>
                <c:pt idx="5">
                  <c:v>0.45671455057814436</c:v>
                </c:pt>
                <c:pt idx="6">
                  <c:v>0.45116872764598942</c:v>
                </c:pt>
                <c:pt idx="7">
                  <c:v>0.4086437248559992</c:v>
                </c:pt>
                <c:pt idx="8">
                  <c:v>0.38218191026164178</c:v>
                </c:pt>
                <c:pt idx="9">
                  <c:v>0.38059593425503835</c:v>
                </c:pt>
                <c:pt idx="10">
                  <c:v>0.37837715960761958</c:v>
                </c:pt>
                <c:pt idx="11">
                  <c:v>0.36472519000799525</c:v>
                </c:pt>
                <c:pt idx="12">
                  <c:v>0.36334882978107286</c:v>
                </c:pt>
                <c:pt idx="13">
                  <c:v>0.35211597893181423</c:v>
                </c:pt>
                <c:pt idx="14">
                  <c:v>0.30341265191935163</c:v>
                </c:pt>
                <c:pt idx="15">
                  <c:v>0.30125566822936234</c:v>
                </c:pt>
                <c:pt idx="16">
                  <c:v>0.28625584227942041</c:v>
                </c:pt>
                <c:pt idx="17">
                  <c:v>0.26534293097661971</c:v>
                </c:pt>
                <c:pt idx="18">
                  <c:v>0.25690000377144961</c:v>
                </c:pt>
                <c:pt idx="19">
                  <c:v>0.25070134649536624</c:v>
                </c:pt>
                <c:pt idx="20">
                  <c:v>0.20392066717404711</c:v>
                </c:pt>
                <c:pt idx="21">
                  <c:v>0.19953382399661057</c:v>
                </c:pt>
                <c:pt idx="22">
                  <c:v>0.1679768307115731</c:v>
                </c:pt>
                <c:pt idx="23">
                  <c:v>0.14741431937714702</c:v>
                </c:pt>
              </c:numCache>
            </c:numRef>
          </c:val>
        </c:ser>
        <c:dLbls/>
        <c:marker val="1"/>
        <c:axId val="78970880"/>
        <c:axId val="81189120"/>
      </c:lineChart>
      <c:catAx>
        <c:axId val="81160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1187200"/>
        <c:crosses val="autoZero"/>
        <c:auto val="1"/>
        <c:lblAlgn val="ctr"/>
        <c:lblOffset val="100"/>
      </c:catAx>
      <c:valAx>
        <c:axId val="8118720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1160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1189120"/>
        <c:scaling>
          <c:orientation val="minMax"/>
        </c:scaling>
        <c:axPos val="r"/>
        <c:numFmt formatCode="0%" sourceLinked="1"/>
        <c:tickLblPos val="nextTo"/>
        <c:crossAx val="78970880"/>
        <c:crosses val="max"/>
        <c:crossBetween val="between"/>
      </c:valAx>
      <c:catAx>
        <c:axId val="78970880"/>
        <c:scaling>
          <c:orientation val="minMax"/>
        </c:scaling>
        <c:delete val="1"/>
        <c:axPos val="b"/>
        <c:numFmt formatCode="General" sourceLinked="1"/>
        <c:tickLblPos val="none"/>
        <c:crossAx val="8118912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'OPP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La Libertad</c:v>
                </c:pt>
                <c:pt idx="2">
                  <c:v>Ica</c:v>
                </c:pt>
                <c:pt idx="3">
                  <c:v>Puno</c:v>
                </c:pt>
                <c:pt idx="4">
                  <c:v>Tacna</c:v>
                </c:pt>
                <c:pt idx="5">
                  <c:v>Cusco</c:v>
                </c:pt>
                <c:pt idx="6">
                  <c:v>Lambayeque</c:v>
                </c:pt>
                <c:pt idx="7">
                  <c:v>Ucayali</c:v>
                </c:pt>
                <c:pt idx="8">
                  <c:v>Amazonas</c:v>
                </c:pt>
                <c:pt idx="9">
                  <c:v>Tumbes</c:v>
                </c:pt>
                <c:pt idx="10">
                  <c:v>Piura</c:v>
                </c:pt>
                <c:pt idx="11">
                  <c:v>Cajamarca</c:v>
                </c:pt>
                <c:pt idx="12">
                  <c:v>Moquegua</c:v>
                </c:pt>
                <c:pt idx="13">
                  <c:v>Loreto</c:v>
                </c:pt>
                <c:pt idx="14">
                  <c:v>Ancash</c:v>
                </c:pt>
                <c:pt idx="15">
                  <c:v>Huánuco</c:v>
                </c:pt>
                <c:pt idx="16">
                  <c:v>Provincia Constitucional del Callao</c:v>
                </c:pt>
                <c:pt idx="17">
                  <c:v>Madre de Dios</c:v>
                </c:pt>
                <c:pt idx="18">
                  <c:v>Lima</c:v>
                </c:pt>
                <c:pt idx="19">
                  <c:v>Arequipa</c:v>
                </c:pt>
                <c:pt idx="20">
                  <c:v>Apurímac</c:v>
                </c:pt>
                <c:pt idx="21">
                  <c:v>Pasco</c:v>
                </c:pt>
                <c:pt idx="22">
                  <c:v>Junín</c:v>
                </c:pt>
                <c:pt idx="23">
                  <c:v>Huancavelica</c:v>
                </c:pt>
                <c:pt idx="24">
                  <c:v>Ayacucho</c:v>
                </c:pt>
              </c:strCache>
            </c:strRef>
          </c:cat>
          <c:val>
            <c:numRef>
              <c:f>'OPP Dpto'!$O$7:$O$31</c:f>
              <c:numCache>
                <c:formatCode>#,##0.0</c:formatCode>
                <c:ptCount val="25"/>
                <c:pt idx="0">
                  <c:v>27.538428074420732</c:v>
                </c:pt>
                <c:pt idx="1">
                  <c:v>34.243930495516054</c:v>
                </c:pt>
                <c:pt idx="2">
                  <c:v>27.124220962005651</c:v>
                </c:pt>
                <c:pt idx="3">
                  <c:v>28.456180685813017</c:v>
                </c:pt>
                <c:pt idx="4">
                  <c:v>13.935093587040189</c:v>
                </c:pt>
                <c:pt idx="5">
                  <c:v>31.481648843589625</c:v>
                </c:pt>
                <c:pt idx="6">
                  <c:v>34.731432303032285</c:v>
                </c:pt>
                <c:pt idx="7">
                  <c:v>20.842622438717033</c:v>
                </c:pt>
                <c:pt idx="8">
                  <c:v>16.736062739694297</c:v>
                </c:pt>
                <c:pt idx="9">
                  <c:v>11.599663610423015</c:v>
                </c:pt>
                <c:pt idx="10">
                  <c:v>36.639834892585775</c:v>
                </c:pt>
                <c:pt idx="11">
                  <c:v>29.338633418709673</c:v>
                </c:pt>
                <c:pt idx="12">
                  <c:v>12.055072327102987</c:v>
                </c:pt>
                <c:pt idx="13">
                  <c:v>20.888040176181274</c:v>
                </c:pt>
                <c:pt idx="14">
                  <c:v>62.817679112826887</c:v>
                </c:pt>
                <c:pt idx="15">
                  <c:v>33.395826706339989</c:v>
                </c:pt>
                <c:pt idx="16">
                  <c:v>15.618351566030077</c:v>
                </c:pt>
                <c:pt idx="17">
                  <c:v>8.2294630973467626</c:v>
                </c:pt>
                <c:pt idx="18">
                  <c:v>297.1132952217996</c:v>
                </c:pt>
                <c:pt idx="19">
                  <c:v>35.876612718675752</c:v>
                </c:pt>
                <c:pt idx="20">
                  <c:v>18.277528614391219</c:v>
                </c:pt>
                <c:pt idx="21">
                  <c:v>9.2451175559339109</c:v>
                </c:pt>
                <c:pt idx="22">
                  <c:v>24.235248817157533</c:v>
                </c:pt>
                <c:pt idx="23">
                  <c:v>12.502895443024116</c:v>
                </c:pt>
                <c:pt idx="24">
                  <c:v>18.301785874746194</c:v>
                </c:pt>
              </c:numCache>
            </c:numRef>
          </c:val>
        </c:ser>
        <c:dLbls/>
        <c:axId val="81491456"/>
        <c:axId val="81492992"/>
      </c:barChart>
      <c:lineChart>
        <c:grouping val="standard"/>
        <c:ser>
          <c:idx val="1"/>
          <c:order val="1"/>
          <c:tx>
            <c:strRef>
              <c:f>'OPP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La Libertad</c:v>
                </c:pt>
                <c:pt idx="2">
                  <c:v>Ica</c:v>
                </c:pt>
                <c:pt idx="3">
                  <c:v>Puno</c:v>
                </c:pt>
                <c:pt idx="4">
                  <c:v>Tacna</c:v>
                </c:pt>
                <c:pt idx="5">
                  <c:v>Cusco</c:v>
                </c:pt>
                <c:pt idx="6">
                  <c:v>Lambayeque</c:v>
                </c:pt>
                <c:pt idx="7">
                  <c:v>Ucayali</c:v>
                </c:pt>
                <c:pt idx="8">
                  <c:v>Amazonas</c:v>
                </c:pt>
                <c:pt idx="9">
                  <c:v>Tumbes</c:v>
                </c:pt>
                <c:pt idx="10">
                  <c:v>Piura</c:v>
                </c:pt>
                <c:pt idx="11">
                  <c:v>Cajamarca</c:v>
                </c:pt>
                <c:pt idx="12">
                  <c:v>Moquegua</c:v>
                </c:pt>
                <c:pt idx="13">
                  <c:v>Loreto</c:v>
                </c:pt>
                <c:pt idx="14">
                  <c:v>Ancash</c:v>
                </c:pt>
                <c:pt idx="15">
                  <c:v>Huánuco</c:v>
                </c:pt>
                <c:pt idx="16">
                  <c:v>Provincia Constitucional del Callao</c:v>
                </c:pt>
                <c:pt idx="17">
                  <c:v>Madre de Dios</c:v>
                </c:pt>
                <c:pt idx="18">
                  <c:v>Lima</c:v>
                </c:pt>
                <c:pt idx="19">
                  <c:v>Arequipa</c:v>
                </c:pt>
                <c:pt idx="20">
                  <c:v>Apurímac</c:v>
                </c:pt>
                <c:pt idx="21">
                  <c:v>Pasco</c:v>
                </c:pt>
                <c:pt idx="22">
                  <c:v>Junín</c:v>
                </c:pt>
                <c:pt idx="23">
                  <c:v>Huancavelica</c:v>
                </c:pt>
                <c:pt idx="24">
                  <c:v>Ayacucho</c:v>
                </c:pt>
              </c:strCache>
            </c:strRef>
          </c:cat>
          <c:val>
            <c:numRef>
              <c:f>'OPP Dpto'!$P$7:$P$31</c:f>
              <c:numCache>
                <c:formatCode>0%</c:formatCode>
                <c:ptCount val="25"/>
                <c:pt idx="0">
                  <c:v>0.73659568288619726</c:v>
                </c:pt>
                <c:pt idx="1">
                  <c:v>0.68603152705342607</c:v>
                </c:pt>
                <c:pt idx="2">
                  <c:v>0.66493632710456985</c:v>
                </c:pt>
                <c:pt idx="3">
                  <c:v>0.663020574169772</c:v>
                </c:pt>
                <c:pt idx="4">
                  <c:v>0.66160967565676798</c:v>
                </c:pt>
                <c:pt idx="5">
                  <c:v>0.65878650648201342</c:v>
                </c:pt>
                <c:pt idx="6">
                  <c:v>0.65816528865776669</c:v>
                </c:pt>
                <c:pt idx="7">
                  <c:v>0.6508716832311624</c:v>
                </c:pt>
                <c:pt idx="8">
                  <c:v>0.64927181582343862</c:v>
                </c:pt>
                <c:pt idx="9">
                  <c:v>0.64258877332854702</c:v>
                </c:pt>
                <c:pt idx="10">
                  <c:v>0.63770797275508795</c:v>
                </c:pt>
                <c:pt idx="11">
                  <c:v>0.63397321696472231</c:v>
                </c:pt>
                <c:pt idx="12">
                  <c:v>0.61475677308752186</c:v>
                </c:pt>
                <c:pt idx="13">
                  <c:v>0.61211685373190761</c:v>
                </c:pt>
                <c:pt idx="14">
                  <c:v>0.61045300243264966</c:v>
                </c:pt>
                <c:pt idx="15">
                  <c:v>0.61034812094356738</c:v>
                </c:pt>
                <c:pt idx="16">
                  <c:v>0.60067408614752738</c:v>
                </c:pt>
                <c:pt idx="17">
                  <c:v>0.59439917363350336</c:v>
                </c:pt>
                <c:pt idx="18">
                  <c:v>0.57070841024299801</c:v>
                </c:pt>
                <c:pt idx="19">
                  <c:v>0.55562726885017644</c:v>
                </c:pt>
                <c:pt idx="20">
                  <c:v>0.5486517136575122</c:v>
                </c:pt>
                <c:pt idx="21">
                  <c:v>0.52146978922983189</c:v>
                </c:pt>
                <c:pt idx="22">
                  <c:v>0.46698155982566864</c:v>
                </c:pt>
                <c:pt idx="23">
                  <c:v>0.42970626353322666</c:v>
                </c:pt>
                <c:pt idx="24">
                  <c:v>0.42684584065315023</c:v>
                </c:pt>
              </c:numCache>
            </c:numRef>
          </c:val>
        </c:ser>
        <c:dLbls/>
        <c:marker val="1"/>
        <c:axId val="81504896"/>
        <c:axId val="81503360"/>
      </c:lineChart>
      <c:catAx>
        <c:axId val="81491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1492992"/>
        <c:crosses val="autoZero"/>
        <c:auto val="1"/>
        <c:lblAlgn val="ctr"/>
        <c:lblOffset val="100"/>
      </c:catAx>
      <c:valAx>
        <c:axId val="8149299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14914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1503360"/>
        <c:scaling>
          <c:orientation val="minMax"/>
        </c:scaling>
        <c:axPos val="r"/>
        <c:numFmt formatCode="0%" sourceLinked="1"/>
        <c:tickLblPos val="nextTo"/>
        <c:crossAx val="81504896"/>
        <c:crosses val="max"/>
        <c:crossBetween val="between"/>
      </c:valAx>
      <c:catAx>
        <c:axId val="81504896"/>
        <c:scaling>
          <c:orientation val="minMax"/>
        </c:scaling>
        <c:delete val="1"/>
        <c:axPos val="b"/>
        <c:numFmt formatCode="General" sourceLinked="1"/>
        <c:tickLblPos val="none"/>
        <c:crossAx val="815033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'EMZ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'EMZ Dpto'!$N$7:$N$31</c:f>
              <c:strCache>
                <c:ptCount val="25"/>
                <c:pt idx="0">
                  <c:v>Amazonas</c:v>
                </c:pt>
                <c:pt idx="1">
                  <c:v>Ancash</c:v>
                </c:pt>
                <c:pt idx="2">
                  <c:v>Ica</c:v>
                </c:pt>
                <c:pt idx="3">
                  <c:v>Apurímac</c:v>
                </c:pt>
                <c:pt idx="4">
                  <c:v>Huancavelica</c:v>
                </c:pt>
                <c:pt idx="5">
                  <c:v>Madre de Dios</c:v>
                </c:pt>
                <c:pt idx="6">
                  <c:v>Provincia Constitucional del Callao</c:v>
                </c:pt>
                <c:pt idx="7">
                  <c:v>Huánuco</c:v>
                </c:pt>
                <c:pt idx="8">
                  <c:v>Ayacucho</c:v>
                </c:pt>
                <c:pt idx="9">
                  <c:v>Cajamarca</c:v>
                </c:pt>
                <c:pt idx="10">
                  <c:v>Moquegua</c:v>
                </c:pt>
                <c:pt idx="11">
                  <c:v>Cusco</c:v>
                </c:pt>
                <c:pt idx="12">
                  <c:v>La Libertad</c:v>
                </c:pt>
                <c:pt idx="13">
                  <c:v>Puno</c:v>
                </c:pt>
                <c:pt idx="14">
                  <c:v>Ucayali</c:v>
                </c:pt>
                <c:pt idx="15">
                  <c:v>Junín</c:v>
                </c:pt>
                <c:pt idx="16">
                  <c:v>Lambayeque</c:v>
                </c:pt>
                <c:pt idx="17">
                  <c:v>San Martín</c:v>
                </c:pt>
                <c:pt idx="18">
                  <c:v>Piura</c:v>
                </c:pt>
                <c:pt idx="19">
                  <c:v>Lima</c:v>
                </c:pt>
                <c:pt idx="20">
                  <c:v>Tumbes</c:v>
                </c:pt>
                <c:pt idx="21">
                  <c:v>Pasco</c:v>
                </c:pt>
                <c:pt idx="22">
                  <c:v>Tacna</c:v>
                </c:pt>
                <c:pt idx="23">
                  <c:v>Loreto</c:v>
                </c:pt>
                <c:pt idx="24">
                  <c:v>Arequipa</c:v>
                </c:pt>
              </c:strCache>
            </c:strRef>
          </c:cat>
          <c:val>
            <c:numRef>
              <c:f>'EMZ Dpto'!$O$7:$O$31</c:f>
              <c:numCache>
                <c:formatCode>#,##0.0</c:formatCode>
                <c:ptCount val="25"/>
                <c:pt idx="0">
                  <c:v>2.9859653994025024</c:v>
                </c:pt>
                <c:pt idx="1">
                  <c:v>2.2775276244500002</c:v>
                </c:pt>
                <c:pt idx="2">
                  <c:v>2.269589175256749</c:v>
                </c:pt>
                <c:pt idx="3">
                  <c:v>2.0300050570332568</c:v>
                </c:pt>
                <c:pt idx="4">
                  <c:v>1.0399855097161741</c:v>
                </c:pt>
                <c:pt idx="5">
                  <c:v>5.2599768796164801</c:v>
                </c:pt>
                <c:pt idx="6">
                  <c:v>3.0292421519769195</c:v>
                </c:pt>
                <c:pt idx="7">
                  <c:v>3.9748196816710881</c:v>
                </c:pt>
                <c:pt idx="8">
                  <c:v>4.5431136664200773</c:v>
                </c:pt>
                <c:pt idx="9">
                  <c:v>7.9315006245606057</c:v>
                </c:pt>
                <c:pt idx="10">
                  <c:v>0.44996868507134213</c:v>
                </c:pt>
                <c:pt idx="11">
                  <c:v>5.3711371085866402</c:v>
                </c:pt>
                <c:pt idx="12">
                  <c:v>5.5279198647731995</c:v>
                </c:pt>
                <c:pt idx="13">
                  <c:v>4.5703395170131396</c:v>
                </c:pt>
                <c:pt idx="14">
                  <c:v>4.1551158412506251</c:v>
                </c:pt>
                <c:pt idx="15">
                  <c:v>4.55199602469383</c:v>
                </c:pt>
                <c:pt idx="16">
                  <c:v>4.9861159379326168</c:v>
                </c:pt>
                <c:pt idx="17">
                  <c:v>7.0673903222675722</c:v>
                </c:pt>
                <c:pt idx="18">
                  <c:v>16.087877488915296</c:v>
                </c:pt>
                <c:pt idx="19">
                  <c:v>39.455395886818188</c:v>
                </c:pt>
                <c:pt idx="20">
                  <c:v>6.902604055388105</c:v>
                </c:pt>
                <c:pt idx="21">
                  <c:v>0.83599326196361434</c:v>
                </c:pt>
                <c:pt idx="22">
                  <c:v>0.67651747338591983</c:v>
                </c:pt>
                <c:pt idx="23">
                  <c:v>14.611130794923849</c:v>
                </c:pt>
                <c:pt idx="24">
                  <c:v>6.7872641777238734</c:v>
                </c:pt>
              </c:numCache>
            </c:numRef>
          </c:val>
        </c:ser>
        <c:dLbls/>
        <c:axId val="73281536"/>
        <c:axId val="73283072"/>
      </c:barChart>
      <c:lineChart>
        <c:grouping val="standard"/>
        <c:ser>
          <c:idx val="1"/>
          <c:order val="1"/>
          <c:tx>
            <c:strRef>
              <c:f>'EMZ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Dpto'!$N$7:$N$31</c:f>
              <c:strCache>
                <c:ptCount val="25"/>
                <c:pt idx="0">
                  <c:v>Amazonas</c:v>
                </c:pt>
                <c:pt idx="1">
                  <c:v>Ancash</c:v>
                </c:pt>
                <c:pt idx="2">
                  <c:v>Ica</c:v>
                </c:pt>
                <c:pt idx="3">
                  <c:v>Apurímac</c:v>
                </c:pt>
                <c:pt idx="4">
                  <c:v>Huancavelica</c:v>
                </c:pt>
                <c:pt idx="5">
                  <c:v>Madre de Dios</c:v>
                </c:pt>
                <c:pt idx="6">
                  <c:v>Provincia Constitucional del Callao</c:v>
                </c:pt>
                <c:pt idx="7">
                  <c:v>Huánuco</c:v>
                </c:pt>
                <c:pt idx="8">
                  <c:v>Ayacucho</c:v>
                </c:pt>
                <c:pt idx="9">
                  <c:v>Cajamarca</c:v>
                </c:pt>
                <c:pt idx="10">
                  <c:v>Moquegua</c:v>
                </c:pt>
                <c:pt idx="11">
                  <c:v>Cusco</c:v>
                </c:pt>
                <c:pt idx="12">
                  <c:v>La Libertad</c:v>
                </c:pt>
                <c:pt idx="13">
                  <c:v>Puno</c:v>
                </c:pt>
                <c:pt idx="14">
                  <c:v>Ucayali</c:v>
                </c:pt>
                <c:pt idx="15">
                  <c:v>Junín</c:v>
                </c:pt>
                <c:pt idx="16">
                  <c:v>Lambayeque</c:v>
                </c:pt>
                <c:pt idx="17">
                  <c:v>San Martín</c:v>
                </c:pt>
                <c:pt idx="18">
                  <c:v>Piura</c:v>
                </c:pt>
                <c:pt idx="19">
                  <c:v>Lima</c:v>
                </c:pt>
                <c:pt idx="20">
                  <c:v>Tumbes</c:v>
                </c:pt>
                <c:pt idx="21">
                  <c:v>Pasco</c:v>
                </c:pt>
                <c:pt idx="22">
                  <c:v>Tacna</c:v>
                </c:pt>
                <c:pt idx="23">
                  <c:v>Loreto</c:v>
                </c:pt>
                <c:pt idx="24">
                  <c:v>Arequipa</c:v>
                </c:pt>
              </c:strCache>
            </c:strRef>
          </c:cat>
          <c:val>
            <c:numRef>
              <c:f>'EMZ Dpto'!$P$7:$P$31</c:f>
              <c:numCache>
                <c:formatCode>0%</c:formatCode>
                <c:ptCount val="25"/>
                <c:pt idx="0">
                  <c:v>0.68227837906567046</c:v>
                </c:pt>
                <c:pt idx="1">
                  <c:v>0.66462053311112479</c:v>
                </c:pt>
                <c:pt idx="2">
                  <c:v>0.65832440187704244</c:v>
                </c:pt>
                <c:pt idx="3">
                  <c:v>0.65515100936032777</c:v>
                </c:pt>
                <c:pt idx="4">
                  <c:v>0.62541224244453852</c:v>
                </c:pt>
                <c:pt idx="5">
                  <c:v>0.6039315519359858</c:v>
                </c:pt>
                <c:pt idx="6">
                  <c:v>0.60349684459075148</c:v>
                </c:pt>
                <c:pt idx="7">
                  <c:v>0.59846789509535003</c:v>
                </c:pt>
                <c:pt idx="8">
                  <c:v>0.59572497921572087</c:v>
                </c:pt>
                <c:pt idx="9">
                  <c:v>0.58756578766223844</c:v>
                </c:pt>
                <c:pt idx="10">
                  <c:v>0.57935931928440565</c:v>
                </c:pt>
                <c:pt idx="11">
                  <c:v>0.57610118577567737</c:v>
                </c:pt>
                <c:pt idx="12">
                  <c:v>0.56673160028369818</c:v>
                </c:pt>
                <c:pt idx="13">
                  <c:v>0.56102814912433807</c:v>
                </c:pt>
                <c:pt idx="14">
                  <c:v>0.54956230550112095</c:v>
                </c:pt>
                <c:pt idx="15">
                  <c:v>0.54830225798990773</c:v>
                </c:pt>
                <c:pt idx="16">
                  <c:v>0.53859953959047902</c:v>
                </c:pt>
                <c:pt idx="17">
                  <c:v>0.50188245750089067</c:v>
                </c:pt>
                <c:pt idx="18">
                  <c:v>0.49847749069190611</c:v>
                </c:pt>
                <c:pt idx="19">
                  <c:v>0.49811190763379903</c:v>
                </c:pt>
                <c:pt idx="20">
                  <c:v>0.48671992490898103</c:v>
                </c:pt>
                <c:pt idx="21">
                  <c:v>0.48298016296876572</c:v>
                </c:pt>
                <c:pt idx="22">
                  <c:v>0.46573765251286675</c:v>
                </c:pt>
                <c:pt idx="23">
                  <c:v>0.43353050555814748</c:v>
                </c:pt>
                <c:pt idx="24">
                  <c:v>0.2488277533632553</c:v>
                </c:pt>
              </c:numCache>
            </c:numRef>
          </c:val>
        </c:ser>
        <c:dLbls/>
        <c:marker val="1"/>
        <c:axId val="73319552"/>
        <c:axId val="73284992"/>
      </c:lineChart>
      <c:catAx>
        <c:axId val="73281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3283072"/>
        <c:crosses val="autoZero"/>
        <c:auto val="1"/>
        <c:lblAlgn val="ctr"/>
        <c:lblOffset val="100"/>
      </c:catAx>
      <c:valAx>
        <c:axId val="7328307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3281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3284992"/>
        <c:scaling>
          <c:orientation val="minMax"/>
        </c:scaling>
        <c:axPos val="r"/>
        <c:numFmt formatCode="0%" sourceLinked="1"/>
        <c:tickLblPos val="nextTo"/>
        <c:crossAx val="73319552"/>
        <c:crosses val="max"/>
        <c:crossBetween val="between"/>
      </c:valAx>
      <c:catAx>
        <c:axId val="73319552"/>
        <c:scaling>
          <c:orientation val="minMax"/>
        </c:scaling>
        <c:delete val="1"/>
        <c:axPos val="b"/>
        <c:numFmt formatCode="General" sourceLinked="1"/>
        <c:tickLblPos val="none"/>
        <c:crossAx val="7328499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'CSA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'CSA Dpto'!$N$7:$N$9</c:f>
              <c:strCache>
                <c:ptCount val="3"/>
                <c:pt idx="0">
                  <c:v>Piura</c:v>
                </c:pt>
                <c:pt idx="1">
                  <c:v>Puno</c:v>
                </c:pt>
                <c:pt idx="2">
                  <c:v>Lima</c:v>
                </c:pt>
              </c:strCache>
            </c:strRef>
          </c:cat>
          <c:val>
            <c:numRef>
              <c:f>'CSA Dpto'!$O$7:$O$9</c:f>
              <c:numCache>
                <c:formatCode>#,##0.0</c:formatCode>
                <c:ptCount val="3"/>
                <c:pt idx="0">
                  <c:v>7.0600400454844905E-2</c:v>
                </c:pt>
                <c:pt idx="1">
                  <c:v>0.32595138491552472</c:v>
                </c:pt>
                <c:pt idx="2">
                  <c:v>11.717020026907974</c:v>
                </c:pt>
              </c:numCache>
            </c:numRef>
          </c:val>
        </c:ser>
        <c:dLbls/>
        <c:axId val="81745024"/>
        <c:axId val="81746560"/>
      </c:barChart>
      <c:lineChart>
        <c:grouping val="standard"/>
        <c:ser>
          <c:idx val="1"/>
          <c:order val="1"/>
          <c:tx>
            <c:strRef>
              <c:f>'CSA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Dpto'!$N$7:$N$9</c:f>
              <c:strCache>
                <c:ptCount val="3"/>
                <c:pt idx="0">
                  <c:v>Piura</c:v>
                </c:pt>
                <c:pt idx="1">
                  <c:v>Puno</c:v>
                </c:pt>
                <c:pt idx="2">
                  <c:v>Lima</c:v>
                </c:pt>
              </c:strCache>
            </c:strRef>
          </c:cat>
          <c:val>
            <c:numRef>
              <c:f>'CSA Dpto'!$P$7:$P$9</c:f>
              <c:numCache>
                <c:formatCode>0%</c:formatCode>
                <c:ptCount val="3"/>
                <c:pt idx="0">
                  <c:v>0.6632010112804112</c:v>
                </c:pt>
                <c:pt idx="1">
                  <c:v>0.61178669281010523</c:v>
                </c:pt>
                <c:pt idx="2">
                  <c:v>0.59475172860220871</c:v>
                </c:pt>
              </c:numCache>
            </c:numRef>
          </c:val>
        </c:ser>
        <c:dLbls/>
        <c:marker val="1"/>
        <c:axId val="81758464"/>
        <c:axId val="81756928"/>
      </c:lineChart>
      <c:catAx>
        <c:axId val="817450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1746560"/>
        <c:crosses val="autoZero"/>
        <c:auto val="1"/>
        <c:lblAlgn val="ctr"/>
        <c:lblOffset val="100"/>
      </c:catAx>
      <c:valAx>
        <c:axId val="8174656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1745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1756928"/>
        <c:scaling>
          <c:orientation val="minMax"/>
        </c:scaling>
        <c:axPos val="r"/>
        <c:numFmt formatCode="0%" sourceLinked="1"/>
        <c:tickLblPos val="nextTo"/>
        <c:crossAx val="81758464"/>
        <c:crosses val="max"/>
        <c:crossBetween val="between"/>
      </c:valAx>
      <c:catAx>
        <c:axId val="81758464"/>
        <c:scaling>
          <c:orientation val="minMax"/>
        </c:scaling>
        <c:delete val="1"/>
        <c:axPos val="b"/>
        <c:numFmt formatCode="General" sourceLinked="1"/>
        <c:tickLblPos val="none"/>
        <c:crossAx val="817569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'MGP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'MGP Dpto'!$N$7:$N$10</c:f>
              <c:strCache>
                <c:ptCount val="4"/>
                <c:pt idx="0">
                  <c:v>Lima</c:v>
                </c:pt>
                <c:pt idx="1">
                  <c:v>San Martín</c:v>
                </c:pt>
                <c:pt idx="2">
                  <c:v>Amazonas</c:v>
                </c:pt>
                <c:pt idx="3">
                  <c:v>Apurímac</c:v>
                </c:pt>
              </c:strCache>
            </c:strRef>
          </c:cat>
          <c:val>
            <c:numRef>
              <c:f>'MGP Dpto'!$O$7:$O$10</c:f>
              <c:numCache>
                <c:formatCode>#,##0.0</c:formatCode>
                <c:ptCount val="4"/>
                <c:pt idx="0">
                  <c:v>6.3582591688680994</c:v>
                </c:pt>
                <c:pt idx="1">
                  <c:v>7.7068249888569113E-2</c:v>
                </c:pt>
                <c:pt idx="2">
                  <c:v>6.0970000922679901E-3</c:v>
                </c:pt>
                <c:pt idx="3">
                  <c:v>0</c:v>
                </c:pt>
              </c:numCache>
            </c:numRef>
          </c:val>
        </c:ser>
        <c:dLbls/>
        <c:axId val="81912576"/>
        <c:axId val="81914112"/>
      </c:barChart>
      <c:lineChart>
        <c:grouping val="standard"/>
        <c:ser>
          <c:idx val="1"/>
          <c:order val="1"/>
          <c:tx>
            <c:strRef>
              <c:f>'MGP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Dpto'!$N$7:$N$10</c:f>
              <c:strCache>
                <c:ptCount val="4"/>
                <c:pt idx="0">
                  <c:v>Lima</c:v>
                </c:pt>
                <c:pt idx="1">
                  <c:v>San Martín</c:v>
                </c:pt>
                <c:pt idx="2">
                  <c:v>Amazonas</c:v>
                </c:pt>
                <c:pt idx="3">
                  <c:v>Apurímac</c:v>
                </c:pt>
              </c:strCache>
            </c:strRef>
          </c:cat>
          <c:val>
            <c:numRef>
              <c:f>'MGP Dpto'!$P$7:$P$10</c:f>
              <c:numCache>
                <c:formatCode>0%</c:formatCode>
                <c:ptCount val="4"/>
                <c:pt idx="0">
                  <c:v>0.42741496206447538</c:v>
                </c:pt>
                <c:pt idx="1">
                  <c:v>0.18184579892586342</c:v>
                </c:pt>
                <c:pt idx="2">
                  <c:v>2.3807385843129712E-2</c:v>
                </c:pt>
                <c:pt idx="3">
                  <c:v>0</c:v>
                </c:pt>
              </c:numCache>
            </c:numRef>
          </c:val>
        </c:ser>
        <c:dLbls/>
        <c:marker val="1"/>
        <c:axId val="81794944"/>
        <c:axId val="81793408"/>
      </c:lineChart>
      <c:catAx>
        <c:axId val="81912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1914112"/>
        <c:crosses val="autoZero"/>
        <c:auto val="1"/>
        <c:lblAlgn val="ctr"/>
        <c:lblOffset val="100"/>
      </c:catAx>
      <c:valAx>
        <c:axId val="8191411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1912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1793408"/>
        <c:scaling>
          <c:orientation val="minMax"/>
        </c:scaling>
        <c:axPos val="r"/>
        <c:numFmt formatCode="0%" sourceLinked="1"/>
        <c:tickLblPos val="nextTo"/>
        <c:crossAx val="81794944"/>
        <c:crosses val="max"/>
        <c:crossBetween val="between"/>
      </c:valAx>
      <c:catAx>
        <c:axId val="81794944"/>
        <c:scaling>
          <c:orientation val="minMax"/>
        </c:scaling>
        <c:delete val="1"/>
        <c:axPos val="b"/>
        <c:numFmt formatCode="General" sourceLinked="1"/>
        <c:tickLblPos val="none"/>
        <c:crossAx val="8179340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'DSA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Huancavelica</c:v>
                </c:pt>
                <c:pt idx="2">
                  <c:v>Madre de Dios</c:v>
                </c:pt>
                <c:pt idx="3">
                  <c:v>Lima</c:v>
                </c:pt>
                <c:pt idx="4">
                  <c:v>Pasco</c:v>
                </c:pt>
                <c:pt idx="5">
                  <c:v>San Martín</c:v>
                </c:pt>
                <c:pt idx="6">
                  <c:v>Apurímac</c:v>
                </c:pt>
                <c:pt idx="7">
                  <c:v>Puno</c:v>
                </c:pt>
                <c:pt idx="8">
                  <c:v>Ancash</c:v>
                </c:pt>
                <c:pt idx="9">
                  <c:v>Ayacucho</c:v>
                </c:pt>
                <c:pt idx="10">
                  <c:v>Cusco</c:v>
                </c:pt>
                <c:pt idx="11">
                  <c:v>Piura</c:v>
                </c:pt>
                <c:pt idx="12">
                  <c:v>La Libertad</c:v>
                </c:pt>
                <c:pt idx="13">
                  <c:v>Cajamarca</c:v>
                </c:pt>
                <c:pt idx="14">
                  <c:v>Junín</c:v>
                </c:pt>
                <c:pt idx="15">
                  <c:v>Huánuco</c:v>
                </c:pt>
                <c:pt idx="16">
                  <c:v>Ucayali</c:v>
                </c:pt>
                <c:pt idx="17">
                  <c:v>Moquegua</c:v>
                </c:pt>
                <c:pt idx="18">
                  <c:v>Loreto</c:v>
                </c:pt>
              </c:strCache>
            </c:strRef>
          </c:cat>
          <c:val>
            <c:numRef>
              <c:f>'DSA Dpto'!$O$7:$O$25</c:f>
              <c:numCache>
                <c:formatCode>#,##0.0</c:formatCode>
                <c:ptCount val="19"/>
                <c:pt idx="0">
                  <c:v>2.6690000668168068E-2</c:v>
                </c:pt>
                <c:pt idx="1">
                  <c:v>0.45390080606230904</c:v>
                </c:pt>
                <c:pt idx="2">
                  <c:v>1.0884038712882582</c:v>
                </c:pt>
                <c:pt idx="3">
                  <c:v>2.1252874292786603</c:v>
                </c:pt>
                <c:pt idx="4">
                  <c:v>0.19094953069012136</c:v>
                </c:pt>
                <c:pt idx="5">
                  <c:v>0.31067364664333874</c:v>
                </c:pt>
                <c:pt idx="6">
                  <c:v>0.19470324030930578</c:v>
                </c:pt>
                <c:pt idx="7">
                  <c:v>0.30785976071625937</c:v>
                </c:pt>
                <c:pt idx="8">
                  <c:v>1.5631246239870107</c:v>
                </c:pt>
                <c:pt idx="9">
                  <c:v>0.8274631130427329</c:v>
                </c:pt>
                <c:pt idx="10">
                  <c:v>12.068382356970526</c:v>
                </c:pt>
                <c:pt idx="11">
                  <c:v>6.9097099125637107E-2</c:v>
                </c:pt>
                <c:pt idx="12">
                  <c:v>7.8172699999999998E-2</c:v>
                </c:pt>
                <c:pt idx="13">
                  <c:v>0.25804094991703991</c:v>
                </c:pt>
                <c:pt idx="14">
                  <c:v>0.29528418087199859</c:v>
                </c:pt>
                <c:pt idx="15">
                  <c:v>0.40840063928195314</c:v>
                </c:pt>
                <c:pt idx="16">
                  <c:v>1.7000000000000001E-2</c:v>
                </c:pt>
                <c:pt idx="17">
                  <c:v>1.0626999987806335E-2</c:v>
                </c:pt>
                <c:pt idx="18">
                  <c:v>3.7299999858438966E-2</c:v>
                </c:pt>
              </c:numCache>
            </c:numRef>
          </c:val>
        </c:ser>
        <c:dLbls/>
        <c:axId val="81359232"/>
        <c:axId val="81360768"/>
      </c:barChart>
      <c:lineChart>
        <c:grouping val="standard"/>
        <c:ser>
          <c:idx val="1"/>
          <c:order val="1"/>
          <c:tx>
            <c:strRef>
              <c:f>'DSA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Huancavelica</c:v>
                </c:pt>
                <c:pt idx="2">
                  <c:v>Madre de Dios</c:v>
                </c:pt>
                <c:pt idx="3">
                  <c:v>Lima</c:v>
                </c:pt>
                <c:pt idx="4">
                  <c:v>Pasco</c:v>
                </c:pt>
                <c:pt idx="5">
                  <c:v>San Martín</c:v>
                </c:pt>
                <c:pt idx="6">
                  <c:v>Apurímac</c:v>
                </c:pt>
                <c:pt idx="7">
                  <c:v>Puno</c:v>
                </c:pt>
                <c:pt idx="8">
                  <c:v>Ancash</c:v>
                </c:pt>
                <c:pt idx="9">
                  <c:v>Ayacucho</c:v>
                </c:pt>
                <c:pt idx="10">
                  <c:v>Cusco</c:v>
                </c:pt>
                <c:pt idx="11">
                  <c:v>Piura</c:v>
                </c:pt>
                <c:pt idx="12">
                  <c:v>La Libertad</c:v>
                </c:pt>
                <c:pt idx="13">
                  <c:v>Cajamarca</c:v>
                </c:pt>
                <c:pt idx="14">
                  <c:v>Junín</c:v>
                </c:pt>
                <c:pt idx="15">
                  <c:v>Huánuco</c:v>
                </c:pt>
                <c:pt idx="16">
                  <c:v>Ucayali</c:v>
                </c:pt>
                <c:pt idx="17">
                  <c:v>Moquegua</c:v>
                </c:pt>
                <c:pt idx="18">
                  <c:v>Loreto</c:v>
                </c:pt>
              </c:strCache>
            </c:strRef>
          </c:cat>
          <c:val>
            <c:numRef>
              <c:f>'DSA Dpto'!$P$7:$P$25</c:f>
              <c:numCache>
                <c:formatCode>0%</c:formatCode>
                <c:ptCount val="19"/>
                <c:pt idx="0">
                  <c:v>1.0000000250343974</c:v>
                </c:pt>
                <c:pt idx="1">
                  <c:v>0.82675031795370812</c:v>
                </c:pt>
                <c:pt idx="2">
                  <c:v>0.707107937062328</c:v>
                </c:pt>
                <c:pt idx="3">
                  <c:v>0.70480503559983254</c:v>
                </c:pt>
                <c:pt idx="4">
                  <c:v>0.67162911592400265</c:v>
                </c:pt>
                <c:pt idx="5">
                  <c:v>0.66867475510338481</c:v>
                </c:pt>
                <c:pt idx="6">
                  <c:v>0.66638797820946138</c:v>
                </c:pt>
                <c:pt idx="7">
                  <c:v>0.61220546208017845</c:v>
                </c:pt>
                <c:pt idx="8">
                  <c:v>0.58598817319987406</c:v>
                </c:pt>
                <c:pt idx="9">
                  <c:v>0.57996891721651078</c:v>
                </c:pt>
                <c:pt idx="10">
                  <c:v>0.49584502010046028</c:v>
                </c:pt>
                <c:pt idx="11">
                  <c:v>0.48632872645244618</c:v>
                </c:pt>
                <c:pt idx="12">
                  <c:v>0.42386338374116866</c:v>
                </c:pt>
                <c:pt idx="13">
                  <c:v>0.42288138079512011</c:v>
                </c:pt>
                <c:pt idx="14">
                  <c:v>0.39451283921771735</c:v>
                </c:pt>
                <c:pt idx="15">
                  <c:v>0.2032880644517493</c:v>
                </c:pt>
                <c:pt idx="16">
                  <c:v>9.9706744868035185E-2</c:v>
                </c:pt>
                <c:pt idx="17">
                  <c:v>8.3000741889376631E-2</c:v>
                </c:pt>
                <c:pt idx="18">
                  <c:v>6.6261635504936703E-2</c:v>
                </c:pt>
              </c:numCache>
            </c:numRef>
          </c:val>
        </c:ser>
        <c:dLbls/>
        <c:marker val="1"/>
        <c:axId val="81372672"/>
        <c:axId val="81371136"/>
      </c:lineChart>
      <c:catAx>
        <c:axId val="81359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1360768"/>
        <c:crosses val="autoZero"/>
        <c:auto val="1"/>
        <c:lblAlgn val="ctr"/>
        <c:lblOffset val="100"/>
      </c:catAx>
      <c:valAx>
        <c:axId val="8136076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1359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1371136"/>
        <c:scaling>
          <c:orientation val="minMax"/>
        </c:scaling>
        <c:axPos val="r"/>
        <c:numFmt formatCode="0%" sourceLinked="1"/>
        <c:tickLblPos val="nextTo"/>
        <c:crossAx val="81372672"/>
        <c:crosses val="max"/>
        <c:crossBetween val="between"/>
      </c:valAx>
      <c:catAx>
        <c:axId val="81372672"/>
        <c:scaling>
          <c:orientation val="minMax"/>
        </c:scaling>
        <c:delete val="1"/>
        <c:axPos val="b"/>
        <c:numFmt formatCode="General" sourceLinked="1"/>
        <c:tickLblPos val="none"/>
        <c:crossAx val="8137113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'EBR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Ucayali</c:v>
                </c:pt>
                <c:pt idx="2">
                  <c:v>Provincia Constitucional del Callao</c:v>
                </c:pt>
                <c:pt idx="3">
                  <c:v>Loreto</c:v>
                </c:pt>
                <c:pt idx="4">
                  <c:v>Tumbes</c:v>
                </c:pt>
                <c:pt idx="5">
                  <c:v>Huancavelica</c:v>
                </c:pt>
                <c:pt idx="6">
                  <c:v>Pasco</c:v>
                </c:pt>
                <c:pt idx="7">
                  <c:v>Ica</c:v>
                </c:pt>
                <c:pt idx="8">
                  <c:v>Ancash</c:v>
                </c:pt>
                <c:pt idx="9">
                  <c:v>San Martín</c:v>
                </c:pt>
                <c:pt idx="10">
                  <c:v>Arequipa</c:v>
                </c:pt>
                <c:pt idx="11">
                  <c:v>Cajamarca</c:v>
                </c:pt>
                <c:pt idx="12">
                  <c:v>Puno</c:v>
                </c:pt>
                <c:pt idx="13">
                  <c:v>Junín</c:v>
                </c:pt>
                <c:pt idx="14">
                  <c:v>Piura</c:v>
                </c:pt>
                <c:pt idx="15">
                  <c:v>Ayacucho</c:v>
                </c:pt>
                <c:pt idx="16">
                  <c:v>Lambayeque</c:v>
                </c:pt>
                <c:pt idx="17">
                  <c:v>La Libertad</c:v>
                </c:pt>
                <c:pt idx="18">
                  <c:v>Cusco</c:v>
                </c:pt>
                <c:pt idx="19">
                  <c:v>Moquegua</c:v>
                </c:pt>
                <c:pt idx="20">
                  <c:v>Amazonas</c:v>
                </c:pt>
                <c:pt idx="21">
                  <c:v>Huánuco</c:v>
                </c:pt>
                <c:pt idx="22">
                  <c:v>Madre de Dios</c:v>
                </c:pt>
                <c:pt idx="23">
                  <c:v>Apurímac</c:v>
                </c:pt>
                <c:pt idx="24">
                  <c:v>Lima</c:v>
                </c:pt>
              </c:strCache>
            </c:strRef>
          </c:cat>
          <c:val>
            <c:numRef>
              <c:f>'EBR Dpto'!$O$7:$O$31</c:f>
              <c:numCache>
                <c:formatCode>#,##0.0</c:formatCode>
                <c:ptCount val="25"/>
                <c:pt idx="0">
                  <c:v>79.078389808428454</c:v>
                </c:pt>
                <c:pt idx="1">
                  <c:v>158.22716708646374</c:v>
                </c:pt>
                <c:pt idx="2">
                  <c:v>138.39563855772437</c:v>
                </c:pt>
                <c:pt idx="3">
                  <c:v>353.8361163738773</c:v>
                </c:pt>
                <c:pt idx="4">
                  <c:v>78.798324194730043</c:v>
                </c:pt>
                <c:pt idx="5">
                  <c:v>222.51143730421492</c:v>
                </c:pt>
                <c:pt idx="6">
                  <c:v>101.18050433234195</c:v>
                </c:pt>
                <c:pt idx="7">
                  <c:v>173.78653091940413</c:v>
                </c:pt>
                <c:pt idx="8">
                  <c:v>329.09650860523345</c:v>
                </c:pt>
                <c:pt idx="9">
                  <c:v>264.36074345151906</c:v>
                </c:pt>
                <c:pt idx="10">
                  <c:v>260.78207585308928</c:v>
                </c:pt>
                <c:pt idx="11">
                  <c:v>524.87061743565232</c:v>
                </c:pt>
                <c:pt idx="12">
                  <c:v>428.63258120460034</c:v>
                </c:pt>
                <c:pt idx="13">
                  <c:v>341.38435921463395</c:v>
                </c:pt>
                <c:pt idx="14">
                  <c:v>430.54238445020633</c:v>
                </c:pt>
                <c:pt idx="15">
                  <c:v>327.34259660712075</c:v>
                </c:pt>
                <c:pt idx="16">
                  <c:v>245.48330242677324</c:v>
                </c:pt>
                <c:pt idx="17">
                  <c:v>426.89698662612415</c:v>
                </c:pt>
                <c:pt idx="18">
                  <c:v>422.05637792039215</c:v>
                </c:pt>
                <c:pt idx="19">
                  <c:v>67.550506163928716</c:v>
                </c:pt>
                <c:pt idx="20">
                  <c:v>212.48468860308742</c:v>
                </c:pt>
                <c:pt idx="21">
                  <c:v>273.0696936326799</c:v>
                </c:pt>
                <c:pt idx="22">
                  <c:v>61.264660144411252</c:v>
                </c:pt>
                <c:pt idx="23">
                  <c:v>229.64622373476681</c:v>
                </c:pt>
                <c:pt idx="24">
                  <c:v>1696.8201582322502</c:v>
                </c:pt>
              </c:numCache>
            </c:numRef>
          </c:val>
        </c:ser>
        <c:dLbls/>
        <c:axId val="81408000"/>
        <c:axId val="81409536"/>
      </c:barChart>
      <c:lineChart>
        <c:grouping val="standard"/>
        <c:ser>
          <c:idx val="1"/>
          <c:order val="1"/>
          <c:tx>
            <c:strRef>
              <c:f>'EBR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Ucayali</c:v>
                </c:pt>
                <c:pt idx="2">
                  <c:v>Provincia Constitucional del Callao</c:v>
                </c:pt>
                <c:pt idx="3">
                  <c:v>Loreto</c:v>
                </c:pt>
                <c:pt idx="4">
                  <c:v>Tumbes</c:v>
                </c:pt>
                <c:pt idx="5">
                  <c:v>Huancavelica</c:v>
                </c:pt>
                <c:pt idx="6">
                  <c:v>Pasco</c:v>
                </c:pt>
                <c:pt idx="7">
                  <c:v>Ica</c:v>
                </c:pt>
                <c:pt idx="8">
                  <c:v>Ancash</c:v>
                </c:pt>
                <c:pt idx="9">
                  <c:v>San Martín</c:v>
                </c:pt>
                <c:pt idx="10">
                  <c:v>Arequipa</c:v>
                </c:pt>
                <c:pt idx="11">
                  <c:v>Cajamarca</c:v>
                </c:pt>
                <c:pt idx="12">
                  <c:v>Puno</c:v>
                </c:pt>
                <c:pt idx="13">
                  <c:v>Junín</c:v>
                </c:pt>
                <c:pt idx="14">
                  <c:v>Piura</c:v>
                </c:pt>
                <c:pt idx="15">
                  <c:v>Ayacucho</c:v>
                </c:pt>
                <c:pt idx="16">
                  <c:v>Lambayeque</c:v>
                </c:pt>
                <c:pt idx="17">
                  <c:v>La Libertad</c:v>
                </c:pt>
                <c:pt idx="18">
                  <c:v>Cusco</c:v>
                </c:pt>
                <c:pt idx="19">
                  <c:v>Moquegua</c:v>
                </c:pt>
                <c:pt idx="20">
                  <c:v>Amazonas</c:v>
                </c:pt>
                <c:pt idx="21">
                  <c:v>Huánuco</c:v>
                </c:pt>
                <c:pt idx="22">
                  <c:v>Madre de Dios</c:v>
                </c:pt>
                <c:pt idx="23">
                  <c:v>Apurímac</c:v>
                </c:pt>
                <c:pt idx="24">
                  <c:v>Lima</c:v>
                </c:pt>
              </c:strCache>
            </c:strRef>
          </c:cat>
          <c:val>
            <c:numRef>
              <c:f>'EBR Dpto'!$P$7:$P$31</c:f>
              <c:numCache>
                <c:formatCode>0%</c:formatCode>
                <c:ptCount val="25"/>
                <c:pt idx="0">
                  <c:v>0.66327118091135517</c:v>
                </c:pt>
                <c:pt idx="1">
                  <c:v>0.65667640359059032</c:v>
                </c:pt>
                <c:pt idx="2">
                  <c:v>0.65141728207052629</c:v>
                </c:pt>
                <c:pt idx="3">
                  <c:v>0.63271601980154135</c:v>
                </c:pt>
                <c:pt idx="4">
                  <c:v>0.62696001132761059</c:v>
                </c:pt>
                <c:pt idx="5">
                  <c:v>0.62319015222247498</c:v>
                </c:pt>
                <c:pt idx="6">
                  <c:v>0.62227910667009945</c:v>
                </c:pt>
                <c:pt idx="7">
                  <c:v>0.62085016858515307</c:v>
                </c:pt>
                <c:pt idx="8">
                  <c:v>0.6123237188438897</c:v>
                </c:pt>
                <c:pt idx="9">
                  <c:v>0.60471634198935886</c:v>
                </c:pt>
                <c:pt idx="10">
                  <c:v>0.59902255277171268</c:v>
                </c:pt>
                <c:pt idx="11">
                  <c:v>0.59682888691311831</c:v>
                </c:pt>
                <c:pt idx="12">
                  <c:v>0.59545992982383866</c:v>
                </c:pt>
                <c:pt idx="13">
                  <c:v>0.58866566787787489</c:v>
                </c:pt>
                <c:pt idx="14">
                  <c:v>0.58665996885057203</c:v>
                </c:pt>
                <c:pt idx="15">
                  <c:v>0.58626790042488408</c:v>
                </c:pt>
                <c:pt idx="16">
                  <c:v>0.58591349539152926</c:v>
                </c:pt>
                <c:pt idx="17">
                  <c:v>0.57771934370765987</c:v>
                </c:pt>
                <c:pt idx="18">
                  <c:v>0.57523577887069888</c:v>
                </c:pt>
                <c:pt idx="19">
                  <c:v>0.5688594885900462</c:v>
                </c:pt>
                <c:pt idx="20">
                  <c:v>0.56199324651549332</c:v>
                </c:pt>
                <c:pt idx="21">
                  <c:v>0.5598601991669363</c:v>
                </c:pt>
                <c:pt idx="22">
                  <c:v>0.51402312314288034</c:v>
                </c:pt>
                <c:pt idx="23">
                  <c:v>0.50260785153644616</c:v>
                </c:pt>
                <c:pt idx="24">
                  <c:v>0.44056256373977898</c:v>
                </c:pt>
              </c:numCache>
            </c:numRef>
          </c:val>
        </c:ser>
        <c:dLbls/>
        <c:marker val="1"/>
        <c:axId val="81421440"/>
        <c:axId val="81411456"/>
      </c:lineChart>
      <c:catAx>
        <c:axId val="81408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1409536"/>
        <c:crosses val="autoZero"/>
        <c:auto val="1"/>
        <c:lblAlgn val="ctr"/>
        <c:lblOffset val="100"/>
      </c:catAx>
      <c:valAx>
        <c:axId val="8140953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14080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1411456"/>
        <c:scaling>
          <c:orientation val="minMax"/>
        </c:scaling>
        <c:axPos val="r"/>
        <c:numFmt formatCode="0%" sourceLinked="1"/>
        <c:tickLblPos val="nextTo"/>
        <c:crossAx val="81421440"/>
        <c:crosses val="max"/>
        <c:crossBetween val="between"/>
      </c:valAx>
      <c:catAx>
        <c:axId val="81421440"/>
        <c:scaling>
          <c:orientation val="minMax"/>
        </c:scaling>
        <c:delete val="1"/>
        <c:axPos val="b"/>
        <c:numFmt formatCode="General" sourceLinked="1"/>
        <c:tickLblPos val="none"/>
        <c:crossAx val="8141145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'AEBR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'AEBR Dpto'!$N$7:$N$31</c:f>
              <c:strCache>
                <c:ptCount val="25"/>
                <c:pt idx="0">
                  <c:v>Huancavelica</c:v>
                </c:pt>
                <c:pt idx="1">
                  <c:v>Amazonas</c:v>
                </c:pt>
                <c:pt idx="2">
                  <c:v>Tacna</c:v>
                </c:pt>
                <c:pt idx="3">
                  <c:v>Ayacucho</c:v>
                </c:pt>
                <c:pt idx="4">
                  <c:v>Ucayali</c:v>
                </c:pt>
                <c:pt idx="5">
                  <c:v>Piura</c:v>
                </c:pt>
                <c:pt idx="6">
                  <c:v>Pasco</c:v>
                </c:pt>
                <c:pt idx="7">
                  <c:v>Huánuco</c:v>
                </c:pt>
                <c:pt idx="8">
                  <c:v>Junín</c:v>
                </c:pt>
                <c:pt idx="9">
                  <c:v>San Martín</c:v>
                </c:pt>
                <c:pt idx="10">
                  <c:v>Arequipa</c:v>
                </c:pt>
                <c:pt idx="11">
                  <c:v>Loreto</c:v>
                </c:pt>
                <c:pt idx="12">
                  <c:v>Cajamarca</c:v>
                </c:pt>
                <c:pt idx="13">
                  <c:v>Madre de Dios</c:v>
                </c:pt>
                <c:pt idx="14">
                  <c:v>Puno</c:v>
                </c:pt>
                <c:pt idx="15">
                  <c:v>Lima</c:v>
                </c:pt>
                <c:pt idx="16">
                  <c:v>Cusco</c:v>
                </c:pt>
                <c:pt idx="17">
                  <c:v>Ancash</c:v>
                </c:pt>
                <c:pt idx="18">
                  <c:v>La Libertad</c:v>
                </c:pt>
                <c:pt idx="19">
                  <c:v>Lambayeque</c:v>
                </c:pt>
                <c:pt idx="20">
                  <c:v>Tumbes</c:v>
                </c:pt>
                <c:pt idx="21">
                  <c:v>Apurímac</c:v>
                </c:pt>
                <c:pt idx="22">
                  <c:v>Moquegua</c:v>
                </c:pt>
                <c:pt idx="23">
                  <c:v>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'AEBR Dpto'!$O$7:$O$31</c:f>
              <c:numCache>
                <c:formatCode>#,##0.0</c:formatCode>
                <c:ptCount val="25"/>
                <c:pt idx="0">
                  <c:v>43.227960677067479</c:v>
                </c:pt>
                <c:pt idx="1">
                  <c:v>15.736129582014215</c:v>
                </c:pt>
                <c:pt idx="2">
                  <c:v>4.1688087654379702</c:v>
                </c:pt>
                <c:pt idx="3">
                  <c:v>33.48335099951521</c:v>
                </c:pt>
                <c:pt idx="4">
                  <c:v>6.8015562673994587</c:v>
                </c:pt>
                <c:pt idx="5">
                  <c:v>2.2897001749707036</c:v>
                </c:pt>
                <c:pt idx="6">
                  <c:v>1.6501765525565824</c:v>
                </c:pt>
                <c:pt idx="7">
                  <c:v>26.716693117115803</c:v>
                </c:pt>
                <c:pt idx="8">
                  <c:v>25.301809658072891</c:v>
                </c:pt>
                <c:pt idx="9">
                  <c:v>9.2995453563118318</c:v>
                </c:pt>
                <c:pt idx="10">
                  <c:v>18.043655694462799</c:v>
                </c:pt>
                <c:pt idx="11">
                  <c:v>8.2525431508771625</c:v>
                </c:pt>
                <c:pt idx="12">
                  <c:v>7.545349065342017</c:v>
                </c:pt>
                <c:pt idx="13">
                  <c:v>10.753647840160438</c:v>
                </c:pt>
                <c:pt idx="14">
                  <c:v>16.059208474414245</c:v>
                </c:pt>
                <c:pt idx="15">
                  <c:v>21.345400816474964</c:v>
                </c:pt>
                <c:pt idx="16">
                  <c:v>21.408813379375644</c:v>
                </c:pt>
                <c:pt idx="17">
                  <c:v>12.930871318257648</c:v>
                </c:pt>
                <c:pt idx="18">
                  <c:v>2.6615425402902555</c:v>
                </c:pt>
                <c:pt idx="19">
                  <c:v>18.248026824131113</c:v>
                </c:pt>
                <c:pt idx="20">
                  <c:v>0.95444340196891098</c:v>
                </c:pt>
                <c:pt idx="21">
                  <c:v>1.9712594388150428</c:v>
                </c:pt>
                <c:pt idx="22">
                  <c:v>0.67045248472875862</c:v>
                </c:pt>
                <c:pt idx="23">
                  <c:v>0.25127384226371458</c:v>
                </c:pt>
                <c:pt idx="24">
                  <c:v>0.18126846992474643</c:v>
                </c:pt>
              </c:numCache>
            </c:numRef>
          </c:val>
        </c:ser>
        <c:dLbls/>
        <c:axId val="82251136"/>
        <c:axId val="82252928"/>
      </c:barChart>
      <c:lineChart>
        <c:grouping val="standard"/>
        <c:ser>
          <c:idx val="1"/>
          <c:order val="1"/>
          <c:tx>
            <c:strRef>
              <c:f>'AEBR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Dpto'!$N$7:$N$31</c:f>
              <c:strCache>
                <c:ptCount val="25"/>
                <c:pt idx="0">
                  <c:v>Huancavelica</c:v>
                </c:pt>
                <c:pt idx="1">
                  <c:v>Amazonas</c:v>
                </c:pt>
                <c:pt idx="2">
                  <c:v>Tacna</c:v>
                </c:pt>
                <c:pt idx="3">
                  <c:v>Ayacucho</c:v>
                </c:pt>
                <c:pt idx="4">
                  <c:v>Ucayali</c:v>
                </c:pt>
                <c:pt idx="5">
                  <c:v>Piura</c:v>
                </c:pt>
                <c:pt idx="6">
                  <c:v>Pasco</c:v>
                </c:pt>
                <c:pt idx="7">
                  <c:v>Huánuco</c:v>
                </c:pt>
                <c:pt idx="8">
                  <c:v>Junín</c:v>
                </c:pt>
                <c:pt idx="9">
                  <c:v>San Martín</c:v>
                </c:pt>
                <c:pt idx="10">
                  <c:v>Arequipa</c:v>
                </c:pt>
                <c:pt idx="11">
                  <c:v>Loreto</c:v>
                </c:pt>
                <c:pt idx="12">
                  <c:v>Cajamarca</c:v>
                </c:pt>
                <c:pt idx="13">
                  <c:v>Madre de Dios</c:v>
                </c:pt>
                <c:pt idx="14">
                  <c:v>Puno</c:v>
                </c:pt>
                <c:pt idx="15">
                  <c:v>Lima</c:v>
                </c:pt>
                <c:pt idx="16">
                  <c:v>Cusco</c:v>
                </c:pt>
                <c:pt idx="17">
                  <c:v>Ancash</c:v>
                </c:pt>
                <c:pt idx="18">
                  <c:v>La Libertad</c:v>
                </c:pt>
                <c:pt idx="19">
                  <c:v>Lambayeque</c:v>
                </c:pt>
                <c:pt idx="20">
                  <c:v>Tumbes</c:v>
                </c:pt>
                <c:pt idx="21">
                  <c:v>Apurímac</c:v>
                </c:pt>
                <c:pt idx="22">
                  <c:v>Moquegua</c:v>
                </c:pt>
                <c:pt idx="23">
                  <c:v>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'AEBR Dpto'!$P$7:$P$31</c:f>
              <c:numCache>
                <c:formatCode>0%</c:formatCode>
                <c:ptCount val="25"/>
                <c:pt idx="0">
                  <c:v>0.5830883463557025</c:v>
                </c:pt>
                <c:pt idx="1">
                  <c:v>0.47450278879704438</c:v>
                </c:pt>
                <c:pt idx="2">
                  <c:v>0.45163877050226603</c:v>
                </c:pt>
                <c:pt idx="3">
                  <c:v>0.43460677376828105</c:v>
                </c:pt>
                <c:pt idx="4">
                  <c:v>0.42524312510437695</c:v>
                </c:pt>
                <c:pt idx="5">
                  <c:v>0.42425369746059333</c:v>
                </c:pt>
                <c:pt idx="6">
                  <c:v>0.41007650278364494</c:v>
                </c:pt>
                <c:pt idx="7">
                  <c:v>0.40589480698468872</c:v>
                </c:pt>
                <c:pt idx="8">
                  <c:v>0.37605668879598869</c:v>
                </c:pt>
                <c:pt idx="9">
                  <c:v>0.3721192602224288</c:v>
                </c:pt>
                <c:pt idx="10">
                  <c:v>0.37129986002038468</c:v>
                </c:pt>
                <c:pt idx="11">
                  <c:v>0.35223933415598901</c:v>
                </c:pt>
                <c:pt idx="12">
                  <c:v>0.33744123797960957</c:v>
                </c:pt>
                <c:pt idx="13">
                  <c:v>0.32791473157636652</c:v>
                </c:pt>
                <c:pt idx="14">
                  <c:v>0.32623257288105906</c:v>
                </c:pt>
                <c:pt idx="15">
                  <c:v>0.32429835606344271</c:v>
                </c:pt>
                <c:pt idx="16">
                  <c:v>0.31983056226409623</c:v>
                </c:pt>
                <c:pt idx="17">
                  <c:v>0.26056464681598052</c:v>
                </c:pt>
                <c:pt idx="18">
                  <c:v>0.23293760743951838</c:v>
                </c:pt>
                <c:pt idx="19">
                  <c:v>0.22427751110746766</c:v>
                </c:pt>
                <c:pt idx="20">
                  <c:v>0.22399153873568139</c:v>
                </c:pt>
                <c:pt idx="21">
                  <c:v>9.8892362622174074E-2</c:v>
                </c:pt>
                <c:pt idx="22">
                  <c:v>9.1771588859981754E-2</c:v>
                </c:pt>
                <c:pt idx="23">
                  <c:v>5.144691699204948E-2</c:v>
                </c:pt>
                <c:pt idx="24">
                  <c:v>3.3130725534606241E-2</c:v>
                </c:pt>
              </c:numCache>
            </c:numRef>
          </c:val>
        </c:ser>
        <c:dLbls/>
        <c:marker val="1"/>
        <c:axId val="82273024"/>
        <c:axId val="82254848"/>
      </c:lineChart>
      <c:catAx>
        <c:axId val="82251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2252928"/>
        <c:crosses val="autoZero"/>
        <c:auto val="1"/>
        <c:lblAlgn val="ctr"/>
        <c:lblOffset val="100"/>
      </c:catAx>
      <c:valAx>
        <c:axId val="8225292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2251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2254848"/>
        <c:scaling>
          <c:orientation val="minMax"/>
        </c:scaling>
        <c:axPos val="r"/>
        <c:numFmt formatCode="0%" sourceLinked="1"/>
        <c:tickLblPos val="nextTo"/>
        <c:crossAx val="82273024"/>
        <c:crosses val="max"/>
        <c:crossBetween val="between"/>
      </c:valAx>
      <c:catAx>
        <c:axId val="82273024"/>
        <c:scaling>
          <c:orientation val="minMax"/>
        </c:scaling>
        <c:delete val="1"/>
        <c:axPos val="b"/>
        <c:numFmt formatCode="General" sourceLinked="1"/>
        <c:tickLblPos val="none"/>
        <c:crossAx val="8225484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'DPE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'DPE Dpto'!$N$7:$N$25</c:f>
              <c:strCache>
                <c:ptCount val="19"/>
                <c:pt idx="0">
                  <c:v>Ucayali</c:v>
                </c:pt>
                <c:pt idx="1">
                  <c:v>Apurímac</c:v>
                </c:pt>
                <c:pt idx="2">
                  <c:v>San Martín</c:v>
                </c:pt>
                <c:pt idx="3">
                  <c:v>Ancash</c:v>
                </c:pt>
                <c:pt idx="4">
                  <c:v>Piura</c:v>
                </c:pt>
                <c:pt idx="5">
                  <c:v>Ica</c:v>
                </c:pt>
                <c:pt idx="6">
                  <c:v>Provincia Constitucional del Callao</c:v>
                </c:pt>
                <c:pt idx="7">
                  <c:v>Lima</c:v>
                </c:pt>
                <c:pt idx="8">
                  <c:v>Cusco</c:v>
                </c:pt>
                <c:pt idx="9">
                  <c:v>La Libertad</c:v>
                </c:pt>
                <c:pt idx="10">
                  <c:v>Madre de Dios</c:v>
                </c:pt>
                <c:pt idx="11">
                  <c:v>Junín</c:v>
                </c:pt>
                <c:pt idx="12">
                  <c:v>Puno</c:v>
                </c:pt>
                <c:pt idx="13">
                  <c:v>Moquegua</c:v>
                </c:pt>
                <c:pt idx="14">
                  <c:v>Loreto</c:v>
                </c:pt>
                <c:pt idx="15">
                  <c:v>Arequipa</c:v>
                </c:pt>
                <c:pt idx="16">
                  <c:v>Ayacucho</c:v>
                </c:pt>
                <c:pt idx="17">
                  <c:v>Cajamarca</c:v>
                </c:pt>
                <c:pt idx="18">
                  <c:v>Huánuco</c:v>
                </c:pt>
              </c:strCache>
            </c:strRef>
          </c:cat>
          <c:val>
            <c:numRef>
              <c:f>'DPE Dpto'!$O$7:$O$25</c:f>
              <c:numCache>
                <c:formatCode>#,##0.0</c:formatCode>
                <c:ptCount val="19"/>
                <c:pt idx="0">
                  <c:v>0.15490000000000001</c:v>
                </c:pt>
                <c:pt idx="1">
                  <c:v>6.3795102664470679E-2</c:v>
                </c:pt>
                <c:pt idx="2">
                  <c:v>0.15471099899042398</c:v>
                </c:pt>
                <c:pt idx="3">
                  <c:v>0.28248378680629282</c:v>
                </c:pt>
                <c:pt idx="4">
                  <c:v>1.9163708178119658</c:v>
                </c:pt>
                <c:pt idx="5">
                  <c:v>3.2860314705467433</c:v>
                </c:pt>
                <c:pt idx="6">
                  <c:v>0.13200000000000001</c:v>
                </c:pt>
                <c:pt idx="7">
                  <c:v>19.708793259857451</c:v>
                </c:pt>
                <c:pt idx="8">
                  <c:v>0.13230863926245381</c:v>
                </c:pt>
                <c:pt idx="9">
                  <c:v>0.18190000000000001</c:v>
                </c:pt>
                <c:pt idx="10">
                  <c:v>0.41781164009806776</c:v>
                </c:pt>
                <c:pt idx="11">
                  <c:v>0.35404520928125977</c:v>
                </c:pt>
                <c:pt idx="12">
                  <c:v>3.5220000480115414E-2</c:v>
                </c:pt>
                <c:pt idx="13">
                  <c:v>0.25539999999999996</c:v>
                </c:pt>
                <c:pt idx="14">
                  <c:v>0.23499999999999999</c:v>
                </c:pt>
                <c:pt idx="15">
                  <c:v>0.16249999999999998</c:v>
                </c:pt>
                <c:pt idx="16">
                  <c:v>6.8500000000000002E-3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/>
        <c:axId val="82099584"/>
        <c:axId val="81265408"/>
      </c:barChart>
      <c:lineChart>
        <c:grouping val="standard"/>
        <c:ser>
          <c:idx val="1"/>
          <c:order val="1"/>
          <c:tx>
            <c:strRef>
              <c:f>'DPE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Dpto'!$N$7:$N$25</c:f>
              <c:strCache>
                <c:ptCount val="19"/>
                <c:pt idx="0">
                  <c:v>Ucayali</c:v>
                </c:pt>
                <c:pt idx="1">
                  <c:v>Apurímac</c:v>
                </c:pt>
                <c:pt idx="2">
                  <c:v>San Martín</c:v>
                </c:pt>
                <c:pt idx="3">
                  <c:v>Ancash</c:v>
                </c:pt>
                <c:pt idx="4">
                  <c:v>Piura</c:v>
                </c:pt>
                <c:pt idx="5">
                  <c:v>Ica</c:v>
                </c:pt>
                <c:pt idx="6">
                  <c:v>Provincia Constitucional del Callao</c:v>
                </c:pt>
                <c:pt idx="7">
                  <c:v>Lima</c:v>
                </c:pt>
                <c:pt idx="8">
                  <c:v>Cusco</c:v>
                </c:pt>
                <c:pt idx="9">
                  <c:v>La Libertad</c:v>
                </c:pt>
                <c:pt idx="10">
                  <c:v>Madre de Dios</c:v>
                </c:pt>
                <c:pt idx="11">
                  <c:v>Junín</c:v>
                </c:pt>
                <c:pt idx="12">
                  <c:v>Puno</c:v>
                </c:pt>
                <c:pt idx="13">
                  <c:v>Moquegua</c:v>
                </c:pt>
                <c:pt idx="14">
                  <c:v>Loreto</c:v>
                </c:pt>
                <c:pt idx="15">
                  <c:v>Arequipa</c:v>
                </c:pt>
                <c:pt idx="16">
                  <c:v>Ayacucho</c:v>
                </c:pt>
                <c:pt idx="17">
                  <c:v>Cajamarca</c:v>
                </c:pt>
                <c:pt idx="18">
                  <c:v>Huánuco</c:v>
                </c:pt>
              </c:strCache>
            </c:strRef>
          </c:cat>
          <c:val>
            <c:numRef>
              <c:f>'DPE Dpto'!$P$7:$P$25</c:f>
              <c:numCache>
                <c:formatCode>0%</c:formatCode>
                <c:ptCount val="19"/>
                <c:pt idx="0">
                  <c:v>0.8818071068301625</c:v>
                </c:pt>
                <c:pt idx="1">
                  <c:v>0.82713285271847681</c:v>
                </c:pt>
                <c:pt idx="2">
                  <c:v>0.58264101392071821</c:v>
                </c:pt>
                <c:pt idx="3">
                  <c:v>0.46001811973907386</c:v>
                </c:pt>
                <c:pt idx="4">
                  <c:v>0.45619556476413242</c:v>
                </c:pt>
                <c:pt idx="5">
                  <c:v>0.44472629774949046</c:v>
                </c:pt>
                <c:pt idx="6">
                  <c:v>0.3753711055247802</c:v>
                </c:pt>
                <c:pt idx="7">
                  <c:v>0.35151293062426453</c:v>
                </c:pt>
                <c:pt idx="8">
                  <c:v>0.23350465172038065</c:v>
                </c:pt>
                <c:pt idx="9">
                  <c:v>0.14356215673136039</c:v>
                </c:pt>
                <c:pt idx="10">
                  <c:v>0.11684620249181087</c:v>
                </c:pt>
                <c:pt idx="11">
                  <c:v>0.10596301323957295</c:v>
                </c:pt>
                <c:pt idx="12">
                  <c:v>9.977563366907867E-2</c:v>
                </c:pt>
                <c:pt idx="13">
                  <c:v>7.6280407254941715E-2</c:v>
                </c:pt>
                <c:pt idx="14">
                  <c:v>4.8230900819822682E-2</c:v>
                </c:pt>
                <c:pt idx="15">
                  <c:v>4.5442152140325348E-2</c:v>
                </c:pt>
                <c:pt idx="16">
                  <c:v>3.8981141094658729E-2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/>
        <c:marker val="1"/>
        <c:axId val="81273216"/>
        <c:axId val="81267328"/>
      </c:lineChart>
      <c:catAx>
        <c:axId val="82099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1265408"/>
        <c:crosses val="autoZero"/>
        <c:auto val="1"/>
        <c:lblAlgn val="ctr"/>
        <c:lblOffset val="100"/>
      </c:catAx>
      <c:valAx>
        <c:axId val="812654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2099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1267328"/>
        <c:scaling>
          <c:orientation val="minMax"/>
        </c:scaling>
        <c:axPos val="r"/>
        <c:numFmt formatCode="0%" sourceLinked="1"/>
        <c:tickLblPos val="nextTo"/>
        <c:crossAx val="81273216"/>
        <c:crosses val="max"/>
        <c:crossBetween val="between"/>
      </c:valAx>
      <c:catAx>
        <c:axId val="81273216"/>
        <c:scaling>
          <c:orientation val="minMax"/>
        </c:scaling>
        <c:delete val="1"/>
        <c:axPos val="b"/>
        <c:numFmt formatCode="General" sourceLinked="1"/>
        <c:tickLblPos val="none"/>
        <c:crossAx val="812673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'ODA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'ODA Dpto'!$N$7:$N$27</c:f>
              <c:strCache>
                <c:ptCount val="21"/>
                <c:pt idx="0">
                  <c:v>Cajamarca</c:v>
                </c:pt>
                <c:pt idx="1">
                  <c:v>San Martín</c:v>
                </c:pt>
                <c:pt idx="2">
                  <c:v>Tacna</c:v>
                </c:pt>
                <c:pt idx="3">
                  <c:v>Arequipa</c:v>
                </c:pt>
                <c:pt idx="4">
                  <c:v>Ayacucho</c:v>
                </c:pt>
                <c:pt idx="5">
                  <c:v>Piura</c:v>
                </c:pt>
                <c:pt idx="6">
                  <c:v>Junín</c:v>
                </c:pt>
                <c:pt idx="7">
                  <c:v>Puno</c:v>
                </c:pt>
                <c:pt idx="8">
                  <c:v>Ancash</c:v>
                </c:pt>
                <c:pt idx="9">
                  <c:v>Huancavelica</c:v>
                </c:pt>
                <c:pt idx="10">
                  <c:v>Lima</c:v>
                </c:pt>
                <c:pt idx="11">
                  <c:v>Loreto</c:v>
                </c:pt>
                <c:pt idx="12">
                  <c:v>Cusco</c:v>
                </c:pt>
                <c:pt idx="13">
                  <c:v>Madre de Dios</c:v>
                </c:pt>
                <c:pt idx="14">
                  <c:v>Apurímac</c:v>
                </c:pt>
                <c:pt idx="15">
                  <c:v>Lambayeque</c:v>
                </c:pt>
                <c:pt idx="16">
                  <c:v>Pasco</c:v>
                </c:pt>
                <c:pt idx="17">
                  <c:v>Provincia Constitucional del Callao</c:v>
                </c:pt>
                <c:pt idx="18">
                  <c:v>Ucayali</c:v>
                </c:pt>
                <c:pt idx="19">
                  <c:v>La Libertad</c:v>
                </c:pt>
                <c:pt idx="20">
                  <c:v>Amazonas</c:v>
                </c:pt>
              </c:strCache>
            </c:strRef>
          </c:cat>
          <c:val>
            <c:numRef>
              <c:f>'ODA Dpto'!$O$7:$O$27</c:f>
              <c:numCache>
                <c:formatCode>#,##0.0</c:formatCode>
                <c:ptCount val="21"/>
                <c:pt idx="0">
                  <c:v>0.10967195014060438</c:v>
                </c:pt>
                <c:pt idx="1">
                  <c:v>0.37245689686962608</c:v>
                </c:pt>
                <c:pt idx="2">
                  <c:v>1.4632331761544297</c:v>
                </c:pt>
                <c:pt idx="3">
                  <c:v>1.9585000028702199E-2</c:v>
                </c:pt>
                <c:pt idx="4">
                  <c:v>0.85464729379991489</c:v>
                </c:pt>
                <c:pt idx="5">
                  <c:v>1.5268289705647728</c:v>
                </c:pt>
                <c:pt idx="6">
                  <c:v>0.27639268866080052</c:v>
                </c:pt>
                <c:pt idx="7">
                  <c:v>0.2919942294980945</c:v>
                </c:pt>
                <c:pt idx="8">
                  <c:v>0.44986349167226075</c:v>
                </c:pt>
                <c:pt idx="9">
                  <c:v>0.10948839989667106</c:v>
                </c:pt>
                <c:pt idx="10">
                  <c:v>2.0690930537173662</c:v>
                </c:pt>
                <c:pt idx="11">
                  <c:v>0.45249322914750739</c:v>
                </c:pt>
                <c:pt idx="12">
                  <c:v>0.23325947509485528</c:v>
                </c:pt>
                <c:pt idx="13">
                  <c:v>0.24848398629174226</c:v>
                </c:pt>
                <c:pt idx="14">
                  <c:v>0.11193360709427354</c:v>
                </c:pt>
                <c:pt idx="15">
                  <c:v>8.9835110596488563E-2</c:v>
                </c:pt>
                <c:pt idx="16">
                  <c:v>7.7942708959952589E-2</c:v>
                </c:pt>
                <c:pt idx="17">
                  <c:v>3.2592099910410166</c:v>
                </c:pt>
                <c:pt idx="18">
                  <c:v>1.4997120015323162E-2</c:v>
                </c:pt>
                <c:pt idx="19">
                  <c:v>1.8629999831318855E-3</c:v>
                </c:pt>
                <c:pt idx="20">
                  <c:v>0</c:v>
                </c:pt>
              </c:numCache>
            </c:numRef>
          </c:val>
        </c:ser>
        <c:dLbls/>
        <c:axId val="82816384"/>
        <c:axId val="82822272"/>
      </c:barChart>
      <c:lineChart>
        <c:grouping val="standard"/>
        <c:ser>
          <c:idx val="1"/>
          <c:order val="1"/>
          <c:tx>
            <c:strRef>
              <c:f>'ODA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Dpto'!$N$7:$N$27</c:f>
              <c:strCache>
                <c:ptCount val="21"/>
                <c:pt idx="0">
                  <c:v>Cajamarca</c:v>
                </c:pt>
                <c:pt idx="1">
                  <c:v>San Martín</c:v>
                </c:pt>
                <c:pt idx="2">
                  <c:v>Tacna</c:v>
                </c:pt>
                <c:pt idx="3">
                  <c:v>Arequipa</c:v>
                </c:pt>
                <c:pt idx="4">
                  <c:v>Ayacucho</c:v>
                </c:pt>
                <c:pt idx="5">
                  <c:v>Piura</c:v>
                </c:pt>
                <c:pt idx="6">
                  <c:v>Junín</c:v>
                </c:pt>
                <c:pt idx="7">
                  <c:v>Puno</c:v>
                </c:pt>
                <c:pt idx="8">
                  <c:v>Ancash</c:v>
                </c:pt>
                <c:pt idx="9">
                  <c:v>Huancavelica</c:v>
                </c:pt>
                <c:pt idx="10">
                  <c:v>Lima</c:v>
                </c:pt>
                <c:pt idx="11">
                  <c:v>Loreto</c:v>
                </c:pt>
                <c:pt idx="12">
                  <c:v>Cusco</c:v>
                </c:pt>
                <c:pt idx="13">
                  <c:v>Madre de Dios</c:v>
                </c:pt>
                <c:pt idx="14">
                  <c:v>Apurímac</c:v>
                </c:pt>
                <c:pt idx="15">
                  <c:v>Lambayeque</c:v>
                </c:pt>
                <c:pt idx="16">
                  <c:v>Pasco</c:v>
                </c:pt>
                <c:pt idx="17">
                  <c:v>Provincia Constitucional del Callao</c:v>
                </c:pt>
                <c:pt idx="18">
                  <c:v>Ucayali</c:v>
                </c:pt>
                <c:pt idx="19">
                  <c:v>La Libertad</c:v>
                </c:pt>
                <c:pt idx="20">
                  <c:v>Amazonas</c:v>
                </c:pt>
              </c:strCache>
            </c:strRef>
          </c:cat>
          <c:val>
            <c:numRef>
              <c:f>'ODA Dpto'!$P$7:$P$27</c:f>
              <c:numCache>
                <c:formatCode>0%</c:formatCode>
                <c:ptCount val="21"/>
                <c:pt idx="0">
                  <c:v>0.81401284153940767</c:v>
                </c:pt>
                <c:pt idx="1">
                  <c:v>0.67897698114618388</c:v>
                </c:pt>
                <c:pt idx="2">
                  <c:v>0.66941305360372294</c:v>
                </c:pt>
                <c:pt idx="3">
                  <c:v>0.58091594081693654</c:v>
                </c:pt>
                <c:pt idx="4">
                  <c:v>0.54521214238774829</c:v>
                </c:pt>
                <c:pt idx="5">
                  <c:v>0.511551047947711</c:v>
                </c:pt>
                <c:pt idx="6">
                  <c:v>0.50903016260444789</c:v>
                </c:pt>
                <c:pt idx="7">
                  <c:v>0.49179963400304944</c:v>
                </c:pt>
                <c:pt idx="8">
                  <c:v>0.47474988040298532</c:v>
                </c:pt>
                <c:pt idx="9">
                  <c:v>0.46479258246876032</c:v>
                </c:pt>
                <c:pt idx="10">
                  <c:v>0.45324106536812769</c:v>
                </c:pt>
                <c:pt idx="11">
                  <c:v>0.4503163996714955</c:v>
                </c:pt>
                <c:pt idx="12">
                  <c:v>0.43427086434516715</c:v>
                </c:pt>
                <c:pt idx="13">
                  <c:v>0.41761944314672117</c:v>
                </c:pt>
                <c:pt idx="14">
                  <c:v>0.39883701084722439</c:v>
                </c:pt>
                <c:pt idx="15">
                  <c:v>0.36712646035720997</c:v>
                </c:pt>
                <c:pt idx="16">
                  <c:v>0.35830786080059118</c:v>
                </c:pt>
                <c:pt idx="17">
                  <c:v>0.35469113181743567</c:v>
                </c:pt>
                <c:pt idx="18">
                  <c:v>0.16637585994367832</c:v>
                </c:pt>
                <c:pt idx="19">
                  <c:v>0.10396205263012753</c:v>
                </c:pt>
                <c:pt idx="20">
                  <c:v>0</c:v>
                </c:pt>
              </c:numCache>
            </c:numRef>
          </c:val>
        </c:ser>
        <c:dLbls/>
        <c:marker val="1"/>
        <c:axId val="82715392"/>
        <c:axId val="82824192"/>
      </c:lineChart>
      <c:catAx>
        <c:axId val="82816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2822272"/>
        <c:crosses val="autoZero"/>
        <c:auto val="1"/>
        <c:lblAlgn val="ctr"/>
        <c:lblOffset val="100"/>
      </c:catAx>
      <c:valAx>
        <c:axId val="8282227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2816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2824192"/>
        <c:scaling>
          <c:orientation val="minMax"/>
        </c:scaling>
        <c:axPos val="r"/>
        <c:numFmt formatCode="0%" sourceLinked="1"/>
        <c:tickLblPos val="nextTo"/>
        <c:crossAx val="82715392"/>
        <c:crosses val="max"/>
        <c:crossBetween val="between"/>
      </c:valAx>
      <c:catAx>
        <c:axId val="82715392"/>
        <c:scaling>
          <c:orientation val="minMax"/>
        </c:scaling>
        <c:delete val="1"/>
        <c:axPos val="b"/>
        <c:numFmt formatCode="General" sourceLinked="1"/>
        <c:tickLblPos val="none"/>
        <c:crossAx val="8282419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'FPA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Arequipa</c:v>
                </c:pt>
                <c:pt idx="3">
                  <c:v>Lambayeque</c:v>
                </c:pt>
                <c:pt idx="4">
                  <c:v>Provincia Constitucional del Callao</c:v>
                </c:pt>
                <c:pt idx="5">
                  <c:v>Puno</c:v>
                </c:pt>
                <c:pt idx="6">
                  <c:v>Lima</c:v>
                </c:pt>
                <c:pt idx="7">
                  <c:v>Piura</c:v>
                </c:pt>
                <c:pt idx="8">
                  <c:v>Tumbes</c:v>
                </c:pt>
                <c:pt idx="9">
                  <c:v>Moquegua</c:v>
                </c:pt>
                <c:pt idx="10">
                  <c:v>Tacna</c:v>
                </c:pt>
                <c:pt idx="11">
                  <c:v>Ica</c:v>
                </c:pt>
              </c:strCache>
            </c:strRef>
          </c:cat>
          <c:val>
            <c:numRef>
              <c:f>'FPA Dpto'!$O$7:$O$18</c:f>
              <c:numCache>
                <c:formatCode>#,##0.0</c:formatCode>
                <c:ptCount val="12"/>
                <c:pt idx="0">
                  <c:v>1.5565323910083311</c:v>
                </c:pt>
                <c:pt idx="1">
                  <c:v>8.8988907968947899</c:v>
                </c:pt>
                <c:pt idx="2">
                  <c:v>5.5083611589998016</c:v>
                </c:pt>
                <c:pt idx="3">
                  <c:v>6.9456451049834946</c:v>
                </c:pt>
                <c:pt idx="4">
                  <c:v>7.8190941494585848</c:v>
                </c:pt>
                <c:pt idx="5">
                  <c:v>0.52100324148029553</c:v>
                </c:pt>
                <c:pt idx="6">
                  <c:v>4.2209532862840575</c:v>
                </c:pt>
                <c:pt idx="7">
                  <c:v>6.3275737753896362</c:v>
                </c:pt>
                <c:pt idx="8">
                  <c:v>0.30479128833125219</c:v>
                </c:pt>
                <c:pt idx="9">
                  <c:v>0.8750800808505157</c:v>
                </c:pt>
                <c:pt idx="10">
                  <c:v>0.61580874909265182</c:v>
                </c:pt>
                <c:pt idx="11">
                  <c:v>0.41657305826704927</c:v>
                </c:pt>
              </c:numCache>
            </c:numRef>
          </c:val>
        </c:ser>
        <c:dLbls/>
        <c:axId val="82905344"/>
        <c:axId val="82927616"/>
      </c:barChart>
      <c:lineChart>
        <c:grouping val="standard"/>
        <c:ser>
          <c:idx val="1"/>
          <c:order val="1"/>
          <c:tx>
            <c:strRef>
              <c:f>'FPA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Arequipa</c:v>
                </c:pt>
                <c:pt idx="3">
                  <c:v>Lambayeque</c:v>
                </c:pt>
                <c:pt idx="4">
                  <c:v>Provincia Constitucional del Callao</c:v>
                </c:pt>
                <c:pt idx="5">
                  <c:v>Puno</c:v>
                </c:pt>
                <c:pt idx="6">
                  <c:v>Lima</c:v>
                </c:pt>
                <c:pt idx="7">
                  <c:v>Piura</c:v>
                </c:pt>
                <c:pt idx="8">
                  <c:v>Tumbes</c:v>
                </c:pt>
                <c:pt idx="9">
                  <c:v>Moquegua</c:v>
                </c:pt>
                <c:pt idx="10">
                  <c:v>Tacna</c:v>
                </c:pt>
                <c:pt idx="11">
                  <c:v>Ica</c:v>
                </c:pt>
              </c:strCache>
            </c:strRef>
          </c:cat>
          <c:val>
            <c:numRef>
              <c:f>'FPA Dpto'!$P$7:$P$18</c:f>
              <c:numCache>
                <c:formatCode>0%</c:formatCode>
                <c:ptCount val="12"/>
                <c:pt idx="0">
                  <c:v>0.78906094374507008</c:v>
                </c:pt>
                <c:pt idx="1">
                  <c:v>0.64334262321852609</c:v>
                </c:pt>
                <c:pt idx="2">
                  <c:v>0.42574137822027364</c:v>
                </c:pt>
                <c:pt idx="3">
                  <c:v>0.39355952234547487</c:v>
                </c:pt>
                <c:pt idx="4">
                  <c:v>0.39000008476544473</c:v>
                </c:pt>
                <c:pt idx="5">
                  <c:v>0.34926881362655787</c:v>
                </c:pt>
                <c:pt idx="6">
                  <c:v>0.31928592974951459</c:v>
                </c:pt>
                <c:pt idx="7">
                  <c:v>0.30705436875354303</c:v>
                </c:pt>
                <c:pt idx="8">
                  <c:v>0.2606058303938118</c:v>
                </c:pt>
                <c:pt idx="9">
                  <c:v>0.23267942152162555</c:v>
                </c:pt>
                <c:pt idx="10">
                  <c:v>0.13274309318757202</c:v>
                </c:pt>
                <c:pt idx="11">
                  <c:v>8.4610076535240913E-2</c:v>
                </c:pt>
              </c:numCache>
            </c:numRef>
          </c:val>
        </c:ser>
        <c:dLbls/>
        <c:marker val="1"/>
        <c:axId val="82931072"/>
        <c:axId val="82929536"/>
      </c:lineChart>
      <c:catAx>
        <c:axId val="82905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2927616"/>
        <c:crosses val="autoZero"/>
        <c:auto val="1"/>
        <c:lblAlgn val="ctr"/>
        <c:lblOffset val="100"/>
      </c:catAx>
      <c:valAx>
        <c:axId val="8292761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2905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2929536"/>
        <c:scaling>
          <c:orientation val="minMax"/>
        </c:scaling>
        <c:axPos val="r"/>
        <c:numFmt formatCode="0%" sourceLinked="1"/>
        <c:tickLblPos val="nextTo"/>
        <c:crossAx val="82931072"/>
        <c:crosses val="max"/>
        <c:crossBetween val="between"/>
      </c:valAx>
      <c:catAx>
        <c:axId val="82931072"/>
        <c:scaling>
          <c:orientation val="minMax"/>
        </c:scaling>
        <c:delete val="1"/>
        <c:axPos val="b"/>
        <c:numFmt formatCode="General" sourceLinked="1"/>
        <c:tickLblPos val="none"/>
        <c:crossAx val="8292953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'GCA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Dpto'!$O$7:$O$11</c:f>
              <c:numCache>
                <c:formatCode>#,##0.0</c:formatCode>
                <c:ptCount val="5"/>
                <c:pt idx="0">
                  <c:v>7.5661900938886403E-3</c:v>
                </c:pt>
                <c:pt idx="1">
                  <c:v>0.58936245291349887</c:v>
                </c:pt>
                <c:pt idx="2">
                  <c:v>1.8770826654142327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/>
        <c:axId val="81991552"/>
        <c:axId val="81993088"/>
      </c:barChart>
      <c:lineChart>
        <c:grouping val="standard"/>
        <c:ser>
          <c:idx val="1"/>
          <c:order val="1"/>
          <c:tx>
            <c:strRef>
              <c:f>'GCA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Dpto'!$P$7:$P$11</c:f>
              <c:numCache>
                <c:formatCode>0%</c:formatCode>
                <c:ptCount val="5"/>
                <c:pt idx="0">
                  <c:v>0.78001959730810722</c:v>
                </c:pt>
                <c:pt idx="1">
                  <c:v>0.40830804829170247</c:v>
                </c:pt>
                <c:pt idx="2">
                  <c:v>0.37807645215433316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/>
        <c:marker val="1"/>
        <c:axId val="82000896"/>
        <c:axId val="81999360"/>
      </c:lineChart>
      <c:catAx>
        <c:axId val="81991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1993088"/>
        <c:crosses val="autoZero"/>
        <c:auto val="1"/>
        <c:lblAlgn val="ctr"/>
        <c:lblOffset val="100"/>
      </c:catAx>
      <c:valAx>
        <c:axId val="8199308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1991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1999360"/>
        <c:scaling>
          <c:orientation val="minMax"/>
        </c:scaling>
        <c:axPos val="r"/>
        <c:numFmt formatCode="0%" sourceLinked="1"/>
        <c:tickLblPos val="nextTo"/>
        <c:crossAx val="82000896"/>
        <c:crosses val="max"/>
        <c:crossBetween val="between"/>
      </c:valAx>
      <c:catAx>
        <c:axId val="82000896"/>
        <c:scaling>
          <c:orientation val="minMax"/>
        </c:scaling>
        <c:delete val="1"/>
        <c:axPos val="b"/>
        <c:numFmt formatCode="General" sourceLinked="1"/>
        <c:tickLblPos val="none"/>
        <c:crossAx val="819993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'PENSION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'PENSION Dpto'!$N$7:$N$31</c:f>
              <c:strCache>
                <c:ptCount val="25"/>
                <c:pt idx="0">
                  <c:v>Loreto</c:v>
                </c:pt>
                <c:pt idx="1">
                  <c:v>Provincia Constitucional del Callao</c:v>
                </c:pt>
                <c:pt idx="2">
                  <c:v>Ucayali</c:v>
                </c:pt>
                <c:pt idx="3">
                  <c:v>San Martín</c:v>
                </c:pt>
                <c:pt idx="4">
                  <c:v>Tumbes</c:v>
                </c:pt>
                <c:pt idx="5">
                  <c:v>Madre de Dios</c:v>
                </c:pt>
                <c:pt idx="6">
                  <c:v>Lambayeque</c:v>
                </c:pt>
                <c:pt idx="7">
                  <c:v>Amazonas</c:v>
                </c:pt>
                <c:pt idx="8">
                  <c:v>Junín</c:v>
                </c:pt>
                <c:pt idx="9">
                  <c:v>La Libertad</c:v>
                </c:pt>
                <c:pt idx="10">
                  <c:v>Pasco</c:v>
                </c:pt>
                <c:pt idx="11">
                  <c:v>Ica</c:v>
                </c:pt>
                <c:pt idx="12">
                  <c:v>Cusco</c:v>
                </c:pt>
                <c:pt idx="13">
                  <c:v>Arequipa</c:v>
                </c:pt>
                <c:pt idx="14">
                  <c:v>Piura</c:v>
                </c:pt>
                <c:pt idx="15">
                  <c:v>Cajamarca</c:v>
                </c:pt>
                <c:pt idx="16">
                  <c:v>Apurímac</c:v>
                </c:pt>
                <c:pt idx="17">
                  <c:v>Ayacucho</c:v>
                </c:pt>
                <c:pt idx="18">
                  <c:v>Tacna</c:v>
                </c:pt>
                <c:pt idx="19">
                  <c:v>Puno</c:v>
                </c:pt>
                <c:pt idx="20">
                  <c:v>Ancash</c:v>
                </c:pt>
                <c:pt idx="21">
                  <c:v>Huancavelica</c:v>
                </c:pt>
                <c:pt idx="22">
                  <c:v>Lima</c:v>
                </c:pt>
                <c:pt idx="23">
                  <c:v>Moquegua</c:v>
                </c:pt>
                <c:pt idx="24">
                  <c:v>Huánuco</c:v>
                </c:pt>
              </c:strCache>
            </c:strRef>
          </c:cat>
          <c:val>
            <c:numRef>
              <c:f>'PENSION Dpto'!$O$7:$O$31</c:f>
              <c:numCache>
                <c:formatCode>#,##0.0</c:formatCode>
                <c:ptCount val="25"/>
                <c:pt idx="0">
                  <c:v>16.593301189075461</c:v>
                </c:pt>
                <c:pt idx="1">
                  <c:v>3.3041380737751571</c:v>
                </c:pt>
                <c:pt idx="2">
                  <c:v>8.2365998591418599</c:v>
                </c:pt>
                <c:pt idx="3">
                  <c:v>16.590139007784735</c:v>
                </c:pt>
                <c:pt idx="4">
                  <c:v>3.1672628564430712</c:v>
                </c:pt>
                <c:pt idx="5">
                  <c:v>1.0226610554620601</c:v>
                </c:pt>
                <c:pt idx="6">
                  <c:v>15.551557238967105</c:v>
                </c:pt>
                <c:pt idx="7">
                  <c:v>11.834548154835337</c:v>
                </c:pt>
                <c:pt idx="8">
                  <c:v>22.461175204533603</c:v>
                </c:pt>
                <c:pt idx="9">
                  <c:v>23.022924111743489</c:v>
                </c:pt>
                <c:pt idx="10">
                  <c:v>6.002254963181354</c:v>
                </c:pt>
                <c:pt idx="11">
                  <c:v>5.7363392812351854</c:v>
                </c:pt>
                <c:pt idx="12">
                  <c:v>34.694399342894016</c:v>
                </c:pt>
                <c:pt idx="13">
                  <c:v>8.5273662957295695</c:v>
                </c:pt>
                <c:pt idx="14">
                  <c:v>36.190065026970444</c:v>
                </c:pt>
                <c:pt idx="15">
                  <c:v>50.468254722263431</c:v>
                </c:pt>
                <c:pt idx="16">
                  <c:v>26.75948232378099</c:v>
                </c:pt>
                <c:pt idx="17">
                  <c:v>31.859968523683406</c:v>
                </c:pt>
                <c:pt idx="18">
                  <c:v>2.177931343659151</c:v>
                </c:pt>
                <c:pt idx="19">
                  <c:v>56.245939822721638</c:v>
                </c:pt>
                <c:pt idx="20">
                  <c:v>30.67091913881621</c:v>
                </c:pt>
                <c:pt idx="21">
                  <c:v>22.26742541786604</c:v>
                </c:pt>
                <c:pt idx="22">
                  <c:v>28.483729751470225</c:v>
                </c:pt>
                <c:pt idx="23">
                  <c:v>2.8410453974773637</c:v>
                </c:pt>
                <c:pt idx="24">
                  <c:v>28.305946406756245</c:v>
                </c:pt>
              </c:numCache>
            </c:numRef>
          </c:val>
        </c:ser>
        <c:dLbls/>
        <c:axId val="83465728"/>
        <c:axId val="83467264"/>
      </c:barChart>
      <c:lineChart>
        <c:grouping val="standard"/>
        <c:ser>
          <c:idx val="1"/>
          <c:order val="1"/>
          <c:tx>
            <c:strRef>
              <c:f>'PENSION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Dpto'!$N$7:$N$31</c:f>
              <c:strCache>
                <c:ptCount val="25"/>
                <c:pt idx="0">
                  <c:v>Loreto</c:v>
                </c:pt>
                <c:pt idx="1">
                  <c:v>Provincia Constitucional del Callao</c:v>
                </c:pt>
                <c:pt idx="2">
                  <c:v>Ucayali</c:v>
                </c:pt>
                <c:pt idx="3">
                  <c:v>San Martín</c:v>
                </c:pt>
                <c:pt idx="4">
                  <c:v>Tumbes</c:v>
                </c:pt>
                <c:pt idx="5">
                  <c:v>Madre de Dios</c:v>
                </c:pt>
                <c:pt idx="6">
                  <c:v>Lambayeque</c:v>
                </c:pt>
                <c:pt idx="7">
                  <c:v>Amazonas</c:v>
                </c:pt>
                <c:pt idx="8">
                  <c:v>Junín</c:v>
                </c:pt>
                <c:pt idx="9">
                  <c:v>La Libertad</c:v>
                </c:pt>
                <c:pt idx="10">
                  <c:v>Pasco</c:v>
                </c:pt>
                <c:pt idx="11">
                  <c:v>Ica</c:v>
                </c:pt>
                <c:pt idx="12">
                  <c:v>Cusco</c:v>
                </c:pt>
                <c:pt idx="13">
                  <c:v>Arequipa</c:v>
                </c:pt>
                <c:pt idx="14">
                  <c:v>Piura</c:v>
                </c:pt>
                <c:pt idx="15">
                  <c:v>Cajamarca</c:v>
                </c:pt>
                <c:pt idx="16">
                  <c:v>Apurímac</c:v>
                </c:pt>
                <c:pt idx="17">
                  <c:v>Ayacucho</c:v>
                </c:pt>
                <c:pt idx="18">
                  <c:v>Tacna</c:v>
                </c:pt>
                <c:pt idx="19">
                  <c:v>Puno</c:v>
                </c:pt>
                <c:pt idx="20">
                  <c:v>Ancash</c:v>
                </c:pt>
                <c:pt idx="21">
                  <c:v>Huancavelica</c:v>
                </c:pt>
                <c:pt idx="22">
                  <c:v>Lima</c:v>
                </c:pt>
                <c:pt idx="23">
                  <c:v>Moquegua</c:v>
                </c:pt>
                <c:pt idx="24">
                  <c:v>Huánuco</c:v>
                </c:pt>
              </c:strCache>
            </c:strRef>
          </c:cat>
          <c:val>
            <c:numRef>
              <c:f>'PENSION Dpto'!$P$7:$P$31</c:f>
              <c:numCache>
                <c:formatCode>0%</c:formatCode>
                <c:ptCount val="25"/>
                <c:pt idx="0">
                  <c:v>0.73213869432894951</c:v>
                </c:pt>
                <c:pt idx="1">
                  <c:v>0.71987774654894865</c:v>
                </c:pt>
                <c:pt idx="2">
                  <c:v>0.70819039228120606</c:v>
                </c:pt>
                <c:pt idx="3">
                  <c:v>0.69019657032111126</c:v>
                </c:pt>
                <c:pt idx="4">
                  <c:v>0.67668040420619535</c:v>
                </c:pt>
                <c:pt idx="5">
                  <c:v>0.67659716652126367</c:v>
                </c:pt>
                <c:pt idx="6">
                  <c:v>0.66441613385047094</c:v>
                </c:pt>
                <c:pt idx="7">
                  <c:v>0.66337919343885565</c:v>
                </c:pt>
                <c:pt idx="8">
                  <c:v>0.66054928488351783</c:v>
                </c:pt>
                <c:pt idx="9">
                  <c:v>0.65743883259357028</c:v>
                </c:pt>
                <c:pt idx="10">
                  <c:v>0.65660480197963667</c:v>
                </c:pt>
                <c:pt idx="11">
                  <c:v>0.65275694767638481</c:v>
                </c:pt>
                <c:pt idx="12">
                  <c:v>0.64851869546423679</c:v>
                </c:pt>
                <c:pt idx="13">
                  <c:v>0.64807903744975692</c:v>
                </c:pt>
                <c:pt idx="14">
                  <c:v>0.64753445886221228</c:v>
                </c:pt>
                <c:pt idx="15">
                  <c:v>0.64746913590278077</c:v>
                </c:pt>
                <c:pt idx="16">
                  <c:v>0.64632315497450432</c:v>
                </c:pt>
                <c:pt idx="17">
                  <c:v>0.64481738491892493</c:v>
                </c:pt>
                <c:pt idx="18">
                  <c:v>0.64478016349131062</c:v>
                </c:pt>
                <c:pt idx="19">
                  <c:v>0.64250061496284216</c:v>
                </c:pt>
                <c:pt idx="20">
                  <c:v>0.64240640655445624</c:v>
                </c:pt>
                <c:pt idx="21">
                  <c:v>0.64105464495244935</c:v>
                </c:pt>
                <c:pt idx="22">
                  <c:v>0.63795285141179703</c:v>
                </c:pt>
                <c:pt idx="23">
                  <c:v>0.63568714253850667</c:v>
                </c:pt>
                <c:pt idx="24">
                  <c:v>0.63326466443053187</c:v>
                </c:pt>
              </c:numCache>
            </c:numRef>
          </c:val>
        </c:ser>
        <c:dLbls/>
        <c:marker val="1"/>
        <c:axId val="83483264"/>
        <c:axId val="83481728"/>
      </c:lineChart>
      <c:catAx>
        <c:axId val="83465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467264"/>
        <c:crosses val="autoZero"/>
        <c:auto val="1"/>
        <c:lblAlgn val="ctr"/>
        <c:lblOffset val="100"/>
      </c:catAx>
      <c:valAx>
        <c:axId val="8346726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3465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3481728"/>
        <c:scaling>
          <c:orientation val="minMax"/>
        </c:scaling>
        <c:axPos val="r"/>
        <c:numFmt formatCode="0%" sourceLinked="1"/>
        <c:tickLblPos val="nextTo"/>
        <c:crossAx val="83483264"/>
        <c:crosses val="max"/>
        <c:crossBetween val="between"/>
      </c:valAx>
      <c:catAx>
        <c:axId val="83483264"/>
        <c:scaling>
          <c:orientation val="minMax"/>
        </c:scaling>
        <c:delete val="1"/>
        <c:axPos val="b"/>
        <c:numFmt formatCode="General" sourceLinked="1"/>
        <c:tickLblPos val="none"/>
        <c:crossAx val="834817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'ENT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'ENT Dpto'!$N$7:$N$31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Arequipa</c:v>
                </c:pt>
                <c:pt idx="3">
                  <c:v>Amazonas</c:v>
                </c:pt>
                <c:pt idx="4">
                  <c:v>Apurímac</c:v>
                </c:pt>
                <c:pt idx="5">
                  <c:v>Cajamarca</c:v>
                </c:pt>
                <c:pt idx="6">
                  <c:v>Tacna</c:v>
                </c:pt>
                <c:pt idx="7">
                  <c:v>Ica</c:v>
                </c:pt>
                <c:pt idx="8">
                  <c:v>San Martín</c:v>
                </c:pt>
                <c:pt idx="9">
                  <c:v>Ucayali</c:v>
                </c:pt>
                <c:pt idx="10">
                  <c:v>Tumbes</c:v>
                </c:pt>
                <c:pt idx="11">
                  <c:v>Huánuco</c:v>
                </c:pt>
                <c:pt idx="12">
                  <c:v>Lima</c:v>
                </c:pt>
                <c:pt idx="13">
                  <c:v>La Libertad</c:v>
                </c:pt>
                <c:pt idx="14">
                  <c:v>Huancavelica</c:v>
                </c:pt>
                <c:pt idx="15">
                  <c:v>Lambayeque</c:v>
                </c:pt>
                <c:pt idx="16">
                  <c:v>Puno</c:v>
                </c:pt>
                <c:pt idx="17">
                  <c:v>Ayacucho</c:v>
                </c:pt>
                <c:pt idx="18">
                  <c:v>Loreto</c:v>
                </c:pt>
                <c:pt idx="19">
                  <c:v>Moquegua</c:v>
                </c:pt>
                <c:pt idx="20">
                  <c:v>Ancash</c:v>
                </c:pt>
                <c:pt idx="21">
                  <c:v>Madre de Dios</c:v>
                </c:pt>
                <c:pt idx="22">
                  <c:v>Cusco</c:v>
                </c:pt>
                <c:pt idx="23">
                  <c:v>Junín</c:v>
                </c:pt>
                <c:pt idx="24">
                  <c:v>Pasco</c:v>
                </c:pt>
              </c:strCache>
            </c:strRef>
          </c:cat>
          <c:val>
            <c:numRef>
              <c:f>'ENT Dpto'!$O$7:$O$31</c:f>
              <c:numCache>
                <c:formatCode>#,##0.0</c:formatCode>
                <c:ptCount val="25"/>
                <c:pt idx="0">
                  <c:v>20.168187088119314</c:v>
                </c:pt>
                <c:pt idx="1">
                  <c:v>13.28895102830238</c:v>
                </c:pt>
                <c:pt idx="2">
                  <c:v>10.579255226968369</c:v>
                </c:pt>
                <c:pt idx="3">
                  <c:v>2.4993658377571584</c:v>
                </c:pt>
                <c:pt idx="4">
                  <c:v>4.2125794117129747</c:v>
                </c:pt>
                <c:pt idx="5">
                  <c:v>11.482124500425682</c:v>
                </c:pt>
                <c:pt idx="6">
                  <c:v>3.1987355702747604</c:v>
                </c:pt>
                <c:pt idx="7">
                  <c:v>7.3359428767246735</c:v>
                </c:pt>
                <c:pt idx="8">
                  <c:v>5.7484155434623991</c:v>
                </c:pt>
                <c:pt idx="9">
                  <c:v>1.1530381800244724</c:v>
                </c:pt>
                <c:pt idx="10">
                  <c:v>3.4632992458427689</c:v>
                </c:pt>
                <c:pt idx="11">
                  <c:v>5.9669039030984639</c:v>
                </c:pt>
                <c:pt idx="12">
                  <c:v>75.530431174321762</c:v>
                </c:pt>
                <c:pt idx="13">
                  <c:v>9.4902861376583409</c:v>
                </c:pt>
                <c:pt idx="14">
                  <c:v>3.1501685060586389</c:v>
                </c:pt>
                <c:pt idx="15">
                  <c:v>8.0754487078654655</c:v>
                </c:pt>
                <c:pt idx="16">
                  <c:v>7.4660390948720474</c:v>
                </c:pt>
                <c:pt idx="17">
                  <c:v>3.8792943173761252</c:v>
                </c:pt>
                <c:pt idx="18">
                  <c:v>6.775558450883123</c:v>
                </c:pt>
                <c:pt idx="19">
                  <c:v>1.2627615914960826</c:v>
                </c:pt>
                <c:pt idx="20">
                  <c:v>3.290303174113816</c:v>
                </c:pt>
                <c:pt idx="21">
                  <c:v>1.4968377503549435</c:v>
                </c:pt>
                <c:pt idx="22">
                  <c:v>4.8597733848747779</c:v>
                </c:pt>
                <c:pt idx="23">
                  <c:v>3.3122519055786417</c:v>
                </c:pt>
                <c:pt idx="24">
                  <c:v>1.0782795478028953</c:v>
                </c:pt>
              </c:numCache>
            </c:numRef>
          </c:val>
        </c:ser>
        <c:dLbls/>
        <c:axId val="73575424"/>
        <c:axId val="73581312"/>
      </c:barChart>
      <c:lineChart>
        <c:grouping val="standard"/>
        <c:ser>
          <c:idx val="1"/>
          <c:order val="1"/>
          <c:tx>
            <c:strRef>
              <c:f>'ENT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Dpto'!$N$7:$N$31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Arequipa</c:v>
                </c:pt>
                <c:pt idx="3">
                  <c:v>Amazonas</c:v>
                </c:pt>
                <c:pt idx="4">
                  <c:v>Apurímac</c:v>
                </c:pt>
                <c:pt idx="5">
                  <c:v>Cajamarca</c:v>
                </c:pt>
                <c:pt idx="6">
                  <c:v>Tacna</c:v>
                </c:pt>
                <c:pt idx="7">
                  <c:v>Ica</c:v>
                </c:pt>
                <c:pt idx="8">
                  <c:v>San Martín</c:v>
                </c:pt>
                <c:pt idx="9">
                  <c:v>Ucayali</c:v>
                </c:pt>
                <c:pt idx="10">
                  <c:v>Tumbes</c:v>
                </c:pt>
                <c:pt idx="11">
                  <c:v>Huánuco</c:v>
                </c:pt>
                <c:pt idx="12">
                  <c:v>Lima</c:v>
                </c:pt>
                <c:pt idx="13">
                  <c:v>La Libertad</c:v>
                </c:pt>
                <c:pt idx="14">
                  <c:v>Huancavelica</c:v>
                </c:pt>
                <c:pt idx="15">
                  <c:v>Lambayeque</c:v>
                </c:pt>
                <c:pt idx="16">
                  <c:v>Puno</c:v>
                </c:pt>
                <c:pt idx="17">
                  <c:v>Ayacucho</c:v>
                </c:pt>
                <c:pt idx="18">
                  <c:v>Loreto</c:v>
                </c:pt>
                <c:pt idx="19">
                  <c:v>Moquegua</c:v>
                </c:pt>
                <c:pt idx="20">
                  <c:v>Ancash</c:v>
                </c:pt>
                <c:pt idx="21">
                  <c:v>Madre de Dios</c:v>
                </c:pt>
                <c:pt idx="22">
                  <c:v>Cusco</c:v>
                </c:pt>
                <c:pt idx="23">
                  <c:v>Junín</c:v>
                </c:pt>
                <c:pt idx="24">
                  <c:v>Pasco</c:v>
                </c:pt>
              </c:strCache>
            </c:strRef>
          </c:cat>
          <c:val>
            <c:numRef>
              <c:f>'ENT Dpto'!$P$7:$P$31</c:f>
              <c:numCache>
                <c:formatCode>0%</c:formatCode>
                <c:ptCount val="25"/>
                <c:pt idx="0">
                  <c:v>0.70782077097487672</c:v>
                </c:pt>
                <c:pt idx="1">
                  <c:v>0.6551771873208414</c:v>
                </c:pt>
                <c:pt idx="2">
                  <c:v>0.64572541352336787</c:v>
                </c:pt>
                <c:pt idx="3">
                  <c:v>0.64174222216671728</c:v>
                </c:pt>
                <c:pt idx="4">
                  <c:v>0.63343134406003343</c:v>
                </c:pt>
                <c:pt idx="5">
                  <c:v>0.63234521976129987</c:v>
                </c:pt>
                <c:pt idx="6">
                  <c:v>0.6306693850602717</c:v>
                </c:pt>
                <c:pt idx="7">
                  <c:v>0.62930557842431623</c:v>
                </c:pt>
                <c:pt idx="8">
                  <c:v>0.62601345956470811</c:v>
                </c:pt>
                <c:pt idx="9">
                  <c:v>0.61858238274790223</c:v>
                </c:pt>
                <c:pt idx="10">
                  <c:v>0.61411154370414867</c:v>
                </c:pt>
                <c:pt idx="11">
                  <c:v>0.60659542636745822</c:v>
                </c:pt>
                <c:pt idx="12">
                  <c:v>0.60307045324020359</c:v>
                </c:pt>
                <c:pt idx="13">
                  <c:v>0.59952539347221467</c:v>
                </c:pt>
                <c:pt idx="14">
                  <c:v>0.59592216311931712</c:v>
                </c:pt>
                <c:pt idx="15">
                  <c:v>0.5933502838051975</c:v>
                </c:pt>
                <c:pt idx="16">
                  <c:v>0.57644407478446757</c:v>
                </c:pt>
                <c:pt idx="17">
                  <c:v>0.57367595274536476</c:v>
                </c:pt>
                <c:pt idx="18">
                  <c:v>0.56296003760870661</c:v>
                </c:pt>
                <c:pt idx="19">
                  <c:v>0.56149439577758409</c:v>
                </c:pt>
                <c:pt idx="20">
                  <c:v>0.54899736690982448</c:v>
                </c:pt>
                <c:pt idx="21">
                  <c:v>0.54485722077952625</c:v>
                </c:pt>
                <c:pt idx="22">
                  <c:v>0.52609878959968692</c:v>
                </c:pt>
                <c:pt idx="23">
                  <c:v>0.520372381322038</c:v>
                </c:pt>
                <c:pt idx="24">
                  <c:v>0.51812687925002343</c:v>
                </c:pt>
              </c:numCache>
            </c:numRef>
          </c:val>
        </c:ser>
        <c:dLbls/>
        <c:marker val="1"/>
        <c:axId val="73593216"/>
        <c:axId val="73583232"/>
      </c:lineChart>
      <c:catAx>
        <c:axId val="73575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3581312"/>
        <c:crosses val="autoZero"/>
        <c:auto val="1"/>
        <c:lblAlgn val="ctr"/>
        <c:lblOffset val="100"/>
      </c:catAx>
      <c:valAx>
        <c:axId val="7358131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3575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3583232"/>
        <c:scaling>
          <c:orientation val="minMax"/>
        </c:scaling>
        <c:axPos val="r"/>
        <c:numFmt formatCode="0%" sourceLinked="1"/>
        <c:tickLblPos val="nextTo"/>
        <c:crossAx val="73593216"/>
        <c:crosses val="max"/>
        <c:crossBetween val="between"/>
      </c:valAx>
      <c:catAx>
        <c:axId val="73593216"/>
        <c:scaling>
          <c:orientation val="minMax"/>
        </c:scaling>
        <c:delete val="1"/>
        <c:axPos val="b"/>
        <c:numFmt formatCode="General" sourceLinked="1"/>
        <c:tickLblPos val="none"/>
        <c:crossAx val="7358323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'CUNA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'CUNA Dpto'!$N$7:$N$31</c:f>
              <c:strCache>
                <c:ptCount val="25"/>
                <c:pt idx="0">
                  <c:v>Moquegua</c:v>
                </c:pt>
                <c:pt idx="1">
                  <c:v>Ayacucho</c:v>
                </c:pt>
                <c:pt idx="2">
                  <c:v>Cajamarca</c:v>
                </c:pt>
                <c:pt idx="3">
                  <c:v>Tacna</c:v>
                </c:pt>
                <c:pt idx="4">
                  <c:v>Ica</c:v>
                </c:pt>
                <c:pt idx="5">
                  <c:v>Huancavelica</c:v>
                </c:pt>
                <c:pt idx="6">
                  <c:v>Ancash</c:v>
                </c:pt>
                <c:pt idx="7">
                  <c:v>Provincia Constitucional del Callao</c:v>
                </c:pt>
                <c:pt idx="8">
                  <c:v>Piura</c:v>
                </c:pt>
                <c:pt idx="9">
                  <c:v>Apurímac</c:v>
                </c:pt>
                <c:pt idx="10">
                  <c:v>Junín</c:v>
                </c:pt>
                <c:pt idx="11">
                  <c:v>Tumbes</c:v>
                </c:pt>
                <c:pt idx="12">
                  <c:v>Arequipa</c:v>
                </c:pt>
                <c:pt idx="13">
                  <c:v>La Libertad</c:v>
                </c:pt>
                <c:pt idx="14">
                  <c:v>Puno</c:v>
                </c:pt>
                <c:pt idx="15">
                  <c:v>Amazonas</c:v>
                </c:pt>
                <c:pt idx="16">
                  <c:v>Pasco</c:v>
                </c:pt>
                <c:pt idx="17">
                  <c:v>Huánuco</c:v>
                </c:pt>
                <c:pt idx="18">
                  <c:v>Lima</c:v>
                </c:pt>
                <c:pt idx="19">
                  <c:v>Lambayeque</c:v>
                </c:pt>
                <c:pt idx="20">
                  <c:v>Cusco</c:v>
                </c:pt>
                <c:pt idx="21">
                  <c:v>Ucayali</c:v>
                </c:pt>
                <c:pt idx="22">
                  <c:v>Loreto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Dpto'!$O$7:$O$31</c:f>
              <c:numCache>
                <c:formatCode>#,##0.0</c:formatCode>
                <c:ptCount val="25"/>
                <c:pt idx="0">
                  <c:v>2.3947764467863561</c:v>
                </c:pt>
                <c:pt idx="1">
                  <c:v>11.665545960368375</c:v>
                </c:pt>
                <c:pt idx="2">
                  <c:v>13.673970036204871</c:v>
                </c:pt>
                <c:pt idx="3">
                  <c:v>2.4924887773536084</c:v>
                </c:pt>
                <c:pt idx="4">
                  <c:v>2.9203789175625667</c:v>
                </c:pt>
                <c:pt idx="5">
                  <c:v>9.9885742051615587</c:v>
                </c:pt>
                <c:pt idx="6">
                  <c:v>8.460142282561506</c:v>
                </c:pt>
                <c:pt idx="7">
                  <c:v>2.5652896542353902</c:v>
                </c:pt>
                <c:pt idx="8">
                  <c:v>7.3332126145360759</c:v>
                </c:pt>
                <c:pt idx="9">
                  <c:v>10.334489744615778</c:v>
                </c:pt>
                <c:pt idx="10">
                  <c:v>7.8270629752198229</c:v>
                </c:pt>
                <c:pt idx="11">
                  <c:v>2.6315858518237913</c:v>
                </c:pt>
                <c:pt idx="12">
                  <c:v>5.3330429999675912</c:v>
                </c:pt>
                <c:pt idx="13">
                  <c:v>7.0984782331704501</c:v>
                </c:pt>
                <c:pt idx="14">
                  <c:v>9.2836549805953208</c:v>
                </c:pt>
                <c:pt idx="15">
                  <c:v>3.8392475036605256</c:v>
                </c:pt>
                <c:pt idx="16">
                  <c:v>2.5995527641085823</c:v>
                </c:pt>
                <c:pt idx="17">
                  <c:v>7.204700930327089</c:v>
                </c:pt>
                <c:pt idx="18">
                  <c:v>28.475821648076924</c:v>
                </c:pt>
                <c:pt idx="19">
                  <c:v>2.847775239231523</c:v>
                </c:pt>
                <c:pt idx="20">
                  <c:v>9.2504738045172381</c:v>
                </c:pt>
                <c:pt idx="21">
                  <c:v>3.4310297826266085</c:v>
                </c:pt>
                <c:pt idx="22">
                  <c:v>5.3004463883468693</c:v>
                </c:pt>
                <c:pt idx="23">
                  <c:v>2.3426628274671355</c:v>
                </c:pt>
                <c:pt idx="24">
                  <c:v>2.9594469982595326E-2</c:v>
                </c:pt>
              </c:numCache>
            </c:numRef>
          </c:val>
        </c:ser>
        <c:dLbls/>
        <c:axId val="83768448"/>
        <c:axId val="83769984"/>
      </c:barChart>
      <c:lineChart>
        <c:grouping val="standard"/>
        <c:ser>
          <c:idx val="1"/>
          <c:order val="1"/>
          <c:tx>
            <c:strRef>
              <c:f>'CUNA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Dpto'!$N$7:$N$31</c:f>
              <c:strCache>
                <c:ptCount val="25"/>
                <c:pt idx="0">
                  <c:v>Moquegua</c:v>
                </c:pt>
                <c:pt idx="1">
                  <c:v>Ayacucho</c:v>
                </c:pt>
                <c:pt idx="2">
                  <c:v>Cajamarca</c:v>
                </c:pt>
                <c:pt idx="3">
                  <c:v>Tacna</c:v>
                </c:pt>
                <c:pt idx="4">
                  <c:v>Ica</c:v>
                </c:pt>
                <c:pt idx="5">
                  <c:v>Huancavelica</c:v>
                </c:pt>
                <c:pt idx="6">
                  <c:v>Ancash</c:v>
                </c:pt>
                <c:pt idx="7">
                  <c:v>Provincia Constitucional del Callao</c:v>
                </c:pt>
                <c:pt idx="8">
                  <c:v>Piura</c:v>
                </c:pt>
                <c:pt idx="9">
                  <c:v>Apurímac</c:v>
                </c:pt>
                <c:pt idx="10">
                  <c:v>Junín</c:v>
                </c:pt>
                <c:pt idx="11">
                  <c:v>Tumbes</c:v>
                </c:pt>
                <c:pt idx="12">
                  <c:v>Arequipa</c:v>
                </c:pt>
                <c:pt idx="13">
                  <c:v>La Libertad</c:v>
                </c:pt>
                <c:pt idx="14">
                  <c:v>Puno</c:v>
                </c:pt>
                <c:pt idx="15">
                  <c:v>Amazonas</c:v>
                </c:pt>
                <c:pt idx="16">
                  <c:v>Pasco</c:v>
                </c:pt>
                <c:pt idx="17">
                  <c:v>Huánuco</c:v>
                </c:pt>
                <c:pt idx="18">
                  <c:v>Lima</c:v>
                </c:pt>
                <c:pt idx="19">
                  <c:v>Lambayeque</c:v>
                </c:pt>
                <c:pt idx="20">
                  <c:v>Cusco</c:v>
                </c:pt>
                <c:pt idx="21">
                  <c:v>Ucayali</c:v>
                </c:pt>
                <c:pt idx="22">
                  <c:v>Loreto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Dpto'!$P$7:$P$31</c:f>
              <c:numCache>
                <c:formatCode>0%</c:formatCode>
                <c:ptCount val="25"/>
                <c:pt idx="0">
                  <c:v>0.63748473934325656</c:v>
                </c:pt>
                <c:pt idx="1">
                  <c:v>0.60320770276310354</c:v>
                </c:pt>
                <c:pt idx="2">
                  <c:v>0.56075781767395194</c:v>
                </c:pt>
                <c:pt idx="3">
                  <c:v>0.54444059265844147</c:v>
                </c:pt>
                <c:pt idx="4">
                  <c:v>0.53421259370145679</c:v>
                </c:pt>
                <c:pt idx="5">
                  <c:v>0.52660086740546252</c:v>
                </c:pt>
                <c:pt idx="6">
                  <c:v>0.52629884030579466</c:v>
                </c:pt>
                <c:pt idx="7">
                  <c:v>0.52217436420193386</c:v>
                </c:pt>
                <c:pt idx="8">
                  <c:v>0.5183427152225184</c:v>
                </c:pt>
                <c:pt idx="9">
                  <c:v>0.51606840946183996</c:v>
                </c:pt>
                <c:pt idx="10">
                  <c:v>0.51063217902943892</c:v>
                </c:pt>
                <c:pt idx="11">
                  <c:v>0.51035133907319252</c:v>
                </c:pt>
                <c:pt idx="12">
                  <c:v>0.50680614350600506</c:v>
                </c:pt>
                <c:pt idx="13">
                  <c:v>0.49974002549153279</c:v>
                </c:pt>
                <c:pt idx="14">
                  <c:v>0.49322258508898925</c:v>
                </c:pt>
                <c:pt idx="15">
                  <c:v>0.4922924466717169</c:v>
                </c:pt>
                <c:pt idx="16">
                  <c:v>0.4822197731338051</c:v>
                </c:pt>
                <c:pt idx="17">
                  <c:v>0.47888484992216479</c:v>
                </c:pt>
                <c:pt idx="18">
                  <c:v>0.47860583794332601</c:v>
                </c:pt>
                <c:pt idx="19">
                  <c:v>0.4645748770494823</c:v>
                </c:pt>
                <c:pt idx="20">
                  <c:v>0.45438104557484693</c:v>
                </c:pt>
                <c:pt idx="21">
                  <c:v>0.42114223469148487</c:v>
                </c:pt>
                <c:pt idx="22">
                  <c:v>0.41621748188796598</c:v>
                </c:pt>
                <c:pt idx="23">
                  <c:v>0.34241907302704838</c:v>
                </c:pt>
                <c:pt idx="24">
                  <c:v>2.4355543800105114E-2</c:v>
                </c:pt>
              </c:numCache>
            </c:numRef>
          </c:val>
        </c:ser>
        <c:dLbls/>
        <c:marker val="1"/>
        <c:axId val="83781888"/>
        <c:axId val="83780352"/>
      </c:lineChart>
      <c:catAx>
        <c:axId val="83768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769984"/>
        <c:crosses val="autoZero"/>
        <c:auto val="1"/>
        <c:lblAlgn val="ctr"/>
        <c:lblOffset val="100"/>
      </c:catAx>
      <c:valAx>
        <c:axId val="8376998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37684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3780352"/>
        <c:scaling>
          <c:orientation val="minMax"/>
        </c:scaling>
        <c:axPos val="r"/>
        <c:numFmt formatCode="0%" sourceLinked="1"/>
        <c:tickLblPos val="nextTo"/>
        <c:crossAx val="83781888"/>
        <c:crosses val="max"/>
        <c:crossBetween val="between"/>
      </c:valAx>
      <c:catAx>
        <c:axId val="83781888"/>
        <c:scaling>
          <c:orientation val="minMax"/>
        </c:scaling>
        <c:delete val="1"/>
        <c:axPos val="b"/>
        <c:numFmt formatCode="General" sourceLinked="1"/>
        <c:tickLblPos val="none"/>
        <c:crossAx val="8378035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'CPJL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'CPJL Dpto'!$N$7:$N$18</c:f>
              <c:strCache>
                <c:ptCount val="12"/>
                <c:pt idx="0">
                  <c:v>Arequipa</c:v>
                </c:pt>
                <c:pt idx="1">
                  <c:v>La Libertad</c:v>
                </c:pt>
                <c:pt idx="2">
                  <c:v>Lima</c:v>
                </c:pt>
                <c:pt idx="3">
                  <c:v>Lambayeque</c:v>
                </c:pt>
                <c:pt idx="4">
                  <c:v>Tacna</c:v>
                </c:pt>
                <c:pt idx="5">
                  <c:v>Cusco</c:v>
                </c:pt>
                <c:pt idx="6">
                  <c:v>Ancash</c:v>
                </c:pt>
                <c:pt idx="7">
                  <c:v>Ica</c:v>
                </c:pt>
                <c:pt idx="8">
                  <c:v>Junín</c:v>
                </c:pt>
                <c:pt idx="9">
                  <c:v>Cajamarca</c:v>
                </c:pt>
                <c:pt idx="10">
                  <c:v>Provincia Constitucional del Callao</c:v>
                </c:pt>
                <c:pt idx="11">
                  <c:v>Moquegua</c:v>
                </c:pt>
              </c:strCache>
            </c:strRef>
          </c:cat>
          <c:val>
            <c:numRef>
              <c:f>'CPJL Dpto'!$O$7:$O$18</c:f>
              <c:numCache>
                <c:formatCode>#,##0.0</c:formatCode>
                <c:ptCount val="12"/>
                <c:pt idx="0">
                  <c:v>2.7688777216888321</c:v>
                </c:pt>
                <c:pt idx="1">
                  <c:v>3.4155219729508137</c:v>
                </c:pt>
                <c:pt idx="2">
                  <c:v>19.892500781286824</c:v>
                </c:pt>
                <c:pt idx="3">
                  <c:v>2.3742801266983284</c:v>
                </c:pt>
                <c:pt idx="4">
                  <c:v>0.11665903</c:v>
                </c:pt>
                <c:pt idx="5">
                  <c:v>1.7069058706006532</c:v>
                </c:pt>
                <c:pt idx="6">
                  <c:v>2.1249124162727715</c:v>
                </c:pt>
                <c:pt idx="7">
                  <c:v>1.5945887823513223</c:v>
                </c:pt>
                <c:pt idx="8">
                  <c:v>0.91014044902332003</c:v>
                </c:pt>
                <c:pt idx="9">
                  <c:v>1.1048305524935942</c:v>
                </c:pt>
                <c:pt idx="10">
                  <c:v>2.3400855543112642</c:v>
                </c:pt>
                <c:pt idx="11">
                  <c:v>0.15854431034963745</c:v>
                </c:pt>
              </c:numCache>
            </c:numRef>
          </c:val>
        </c:ser>
        <c:dLbls/>
        <c:axId val="82502400"/>
        <c:axId val="82503936"/>
      </c:barChart>
      <c:lineChart>
        <c:grouping val="standard"/>
        <c:ser>
          <c:idx val="1"/>
          <c:order val="1"/>
          <c:tx>
            <c:strRef>
              <c:f>'CPJL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Dpto'!$N$7:$N$18</c:f>
              <c:strCache>
                <c:ptCount val="12"/>
                <c:pt idx="0">
                  <c:v>Arequipa</c:v>
                </c:pt>
                <c:pt idx="1">
                  <c:v>La Libertad</c:v>
                </c:pt>
                <c:pt idx="2">
                  <c:v>Lima</c:v>
                </c:pt>
                <c:pt idx="3">
                  <c:v>Lambayeque</c:v>
                </c:pt>
                <c:pt idx="4">
                  <c:v>Tacna</c:v>
                </c:pt>
                <c:pt idx="5">
                  <c:v>Cusco</c:v>
                </c:pt>
                <c:pt idx="6">
                  <c:v>Ancash</c:v>
                </c:pt>
                <c:pt idx="7">
                  <c:v>Ica</c:v>
                </c:pt>
                <c:pt idx="8">
                  <c:v>Junín</c:v>
                </c:pt>
                <c:pt idx="9">
                  <c:v>Cajamarca</c:v>
                </c:pt>
                <c:pt idx="10">
                  <c:v>Provincia Constitucional del Callao</c:v>
                </c:pt>
                <c:pt idx="11">
                  <c:v>Moquegua</c:v>
                </c:pt>
              </c:strCache>
            </c:strRef>
          </c:cat>
          <c:val>
            <c:numRef>
              <c:f>'CPJL Dpto'!$P$7:$P$18</c:f>
              <c:numCache>
                <c:formatCode>0%</c:formatCode>
                <c:ptCount val="12"/>
                <c:pt idx="0">
                  <c:v>0.94420543656130085</c:v>
                </c:pt>
                <c:pt idx="1">
                  <c:v>0.88139522843248752</c:v>
                </c:pt>
                <c:pt idx="2">
                  <c:v>0.83812300149380448</c:v>
                </c:pt>
                <c:pt idx="3">
                  <c:v>0.64729362226512643</c:v>
                </c:pt>
                <c:pt idx="4">
                  <c:v>0.60667961579065066</c:v>
                </c:pt>
                <c:pt idx="5">
                  <c:v>0.60303103240954858</c:v>
                </c:pt>
                <c:pt idx="6">
                  <c:v>0.59904273712435552</c:v>
                </c:pt>
                <c:pt idx="7">
                  <c:v>0.54212064371969648</c:v>
                </c:pt>
                <c:pt idx="8">
                  <c:v>0.51139587789937513</c:v>
                </c:pt>
                <c:pt idx="9">
                  <c:v>0.50531973006463782</c:v>
                </c:pt>
                <c:pt idx="10">
                  <c:v>0.49695605461714004</c:v>
                </c:pt>
                <c:pt idx="11">
                  <c:v>0.43335878187682786</c:v>
                </c:pt>
              </c:numCache>
            </c:numRef>
          </c:val>
        </c:ser>
        <c:dLbls/>
        <c:marker val="1"/>
        <c:axId val="82519936"/>
        <c:axId val="82518400"/>
      </c:lineChart>
      <c:catAx>
        <c:axId val="82502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2503936"/>
        <c:crosses val="autoZero"/>
        <c:auto val="1"/>
        <c:lblAlgn val="ctr"/>
        <c:lblOffset val="100"/>
      </c:catAx>
      <c:valAx>
        <c:axId val="8250393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2502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2518400"/>
        <c:scaling>
          <c:orientation val="minMax"/>
        </c:scaling>
        <c:axPos val="r"/>
        <c:numFmt formatCode="0%" sourceLinked="1"/>
        <c:tickLblPos val="nextTo"/>
        <c:crossAx val="82519936"/>
        <c:crosses val="max"/>
        <c:crossBetween val="between"/>
      </c:valAx>
      <c:catAx>
        <c:axId val="82519936"/>
        <c:scaling>
          <c:orientation val="minMax"/>
        </c:scaling>
        <c:delete val="1"/>
        <c:axPos val="b"/>
        <c:numFmt formatCode="General" sourceLinked="1"/>
        <c:tickLblPos val="none"/>
        <c:crossAx val="8251840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'IDPP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'IDPP Dpto'!$N$7:$N$31</c:f>
              <c:strCache>
                <c:ptCount val="25"/>
                <c:pt idx="0">
                  <c:v>Tumbes</c:v>
                </c:pt>
                <c:pt idx="1">
                  <c:v>Ica</c:v>
                </c:pt>
                <c:pt idx="2">
                  <c:v>Lima</c:v>
                </c:pt>
                <c:pt idx="3">
                  <c:v>Madre de Dios</c:v>
                </c:pt>
                <c:pt idx="4">
                  <c:v>Provincia Constitucional del Callao</c:v>
                </c:pt>
                <c:pt idx="5">
                  <c:v>Cajamarca</c:v>
                </c:pt>
                <c:pt idx="6">
                  <c:v>Piura</c:v>
                </c:pt>
                <c:pt idx="7">
                  <c:v>San Martín</c:v>
                </c:pt>
                <c:pt idx="8">
                  <c:v>La Libertad</c:v>
                </c:pt>
                <c:pt idx="9">
                  <c:v>Ancash</c:v>
                </c:pt>
                <c:pt idx="10">
                  <c:v>Ayacucho</c:v>
                </c:pt>
                <c:pt idx="11">
                  <c:v>Cusco</c:v>
                </c:pt>
                <c:pt idx="12">
                  <c:v>Puno</c:v>
                </c:pt>
                <c:pt idx="13">
                  <c:v>Huancavelica</c:v>
                </c:pt>
                <c:pt idx="14">
                  <c:v>Ucayali</c:v>
                </c:pt>
                <c:pt idx="15">
                  <c:v>Arequipa</c:v>
                </c:pt>
                <c:pt idx="16">
                  <c:v>Amazonas</c:v>
                </c:pt>
                <c:pt idx="17">
                  <c:v>Huánuco</c:v>
                </c:pt>
                <c:pt idx="18">
                  <c:v>Junín</c:v>
                </c:pt>
                <c:pt idx="19">
                  <c:v>Apurímac</c:v>
                </c:pt>
                <c:pt idx="20">
                  <c:v>Moquegua</c:v>
                </c:pt>
                <c:pt idx="21">
                  <c:v>Loreto</c:v>
                </c:pt>
                <c:pt idx="22">
                  <c:v>Pasco</c:v>
                </c:pt>
                <c:pt idx="23">
                  <c:v>Tacna</c:v>
                </c:pt>
                <c:pt idx="24">
                  <c:v>Lambayeque</c:v>
                </c:pt>
              </c:strCache>
            </c:strRef>
          </c:cat>
          <c:val>
            <c:numRef>
              <c:f>'IDPP Dpto'!$O$7:$O$31</c:f>
              <c:numCache>
                <c:formatCode>#,##0.0</c:formatCode>
                <c:ptCount val="25"/>
                <c:pt idx="0">
                  <c:v>0.86662673640584809</c:v>
                </c:pt>
                <c:pt idx="1">
                  <c:v>10.035868137871359</c:v>
                </c:pt>
                <c:pt idx="2">
                  <c:v>96.702590990808332</c:v>
                </c:pt>
                <c:pt idx="3">
                  <c:v>0.84113760540995952</c:v>
                </c:pt>
                <c:pt idx="4">
                  <c:v>3.8925302610840604</c:v>
                </c:pt>
                <c:pt idx="5">
                  <c:v>6.9847878550318026</c:v>
                </c:pt>
                <c:pt idx="6">
                  <c:v>10.090491929847072</c:v>
                </c:pt>
                <c:pt idx="7">
                  <c:v>3.7121826733957639</c:v>
                </c:pt>
                <c:pt idx="8">
                  <c:v>6.4377820654970819</c:v>
                </c:pt>
                <c:pt idx="9">
                  <c:v>6.0644845335630286</c:v>
                </c:pt>
                <c:pt idx="10">
                  <c:v>1.0445242524361742</c:v>
                </c:pt>
                <c:pt idx="11">
                  <c:v>19.449457213748559</c:v>
                </c:pt>
                <c:pt idx="12">
                  <c:v>10.190746402412699</c:v>
                </c:pt>
                <c:pt idx="13">
                  <c:v>3.1290294521918436</c:v>
                </c:pt>
                <c:pt idx="14">
                  <c:v>1.8919440182237279</c:v>
                </c:pt>
                <c:pt idx="15">
                  <c:v>15.792760939281717</c:v>
                </c:pt>
                <c:pt idx="16">
                  <c:v>1.5238161036690869</c:v>
                </c:pt>
                <c:pt idx="17">
                  <c:v>2.9789327095814144</c:v>
                </c:pt>
                <c:pt idx="18">
                  <c:v>2.0852184583353131</c:v>
                </c:pt>
                <c:pt idx="19">
                  <c:v>3.0178828870933367</c:v>
                </c:pt>
                <c:pt idx="20">
                  <c:v>1.2581544130102826</c:v>
                </c:pt>
                <c:pt idx="21">
                  <c:v>1.0089008813599787</c:v>
                </c:pt>
                <c:pt idx="22">
                  <c:v>1.3935013704597015</c:v>
                </c:pt>
                <c:pt idx="23">
                  <c:v>0.84389715726710912</c:v>
                </c:pt>
                <c:pt idx="24">
                  <c:v>2.4948658506509851</c:v>
                </c:pt>
              </c:numCache>
            </c:numRef>
          </c:val>
        </c:ser>
        <c:dLbls/>
        <c:axId val="83288448"/>
        <c:axId val="83289984"/>
      </c:barChart>
      <c:lineChart>
        <c:grouping val="standard"/>
        <c:ser>
          <c:idx val="1"/>
          <c:order val="1"/>
          <c:tx>
            <c:strRef>
              <c:f>'IDPP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Dpto'!$N$7:$N$31</c:f>
              <c:strCache>
                <c:ptCount val="25"/>
                <c:pt idx="0">
                  <c:v>Tumbes</c:v>
                </c:pt>
                <c:pt idx="1">
                  <c:v>Ica</c:v>
                </c:pt>
                <c:pt idx="2">
                  <c:v>Lima</c:v>
                </c:pt>
                <c:pt idx="3">
                  <c:v>Madre de Dios</c:v>
                </c:pt>
                <c:pt idx="4">
                  <c:v>Provincia Constitucional del Callao</c:v>
                </c:pt>
                <c:pt idx="5">
                  <c:v>Cajamarca</c:v>
                </c:pt>
                <c:pt idx="6">
                  <c:v>Piura</c:v>
                </c:pt>
                <c:pt idx="7">
                  <c:v>San Martín</c:v>
                </c:pt>
                <c:pt idx="8">
                  <c:v>La Libertad</c:v>
                </c:pt>
                <c:pt idx="9">
                  <c:v>Ancash</c:v>
                </c:pt>
                <c:pt idx="10">
                  <c:v>Ayacucho</c:v>
                </c:pt>
                <c:pt idx="11">
                  <c:v>Cusco</c:v>
                </c:pt>
                <c:pt idx="12">
                  <c:v>Puno</c:v>
                </c:pt>
                <c:pt idx="13">
                  <c:v>Huancavelica</c:v>
                </c:pt>
                <c:pt idx="14">
                  <c:v>Ucayali</c:v>
                </c:pt>
                <c:pt idx="15">
                  <c:v>Arequipa</c:v>
                </c:pt>
                <c:pt idx="16">
                  <c:v>Amazonas</c:v>
                </c:pt>
                <c:pt idx="17">
                  <c:v>Huánuco</c:v>
                </c:pt>
                <c:pt idx="18">
                  <c:v>Junín</c:v>
                </c:pt>
                <c:pt idx="19">
                  <c:v>Apurímac</c:v>
                </c:pt>
                <c:pt idx="20">
                  <c:v>Moquegua</c:v>
                </c:pt>
                <c:pt idx="21">
                  <c:v>Loreto</c:v>
                </c:pt>
                <c:pt idx="22">
                  <c:v>Pasco</c:v>
                </c:pt>
                <c:pt idx="23">
                  <c:v>Tacna</c:v>
                </c:pt>
                <c:pt idx="24">
                  <c:v>Lambayeque</c:v>
                </c:pt>
              </c:strCache>
            </c:strRef>
          </c:cat>
          <c:val>
            <c:numRef>
              <c:f>'IDPP Dpto'!$P$7:$P$31</c:f>
              <c:numCache>
                <c:formatCode>0%</c:formatCode>
                <c:ptCount val="25"/>
                <c:pt idx="0">
                  <c:v>0.72773733775749272</c:v>
                </c:pt>
                <c:pt idx="1">
                  <c:v>0.63131714754831458</c:v>
                </c:pt>
                <c:pt idx="2">
                  <c:v>0.60641187175145417</c:v>
                </c:pt>
                <c:pt idx="3">
                  <c:v>0.60276769536758845</c:v>
                </c:pt>
                <c:pt idx="4">
                  <c:v>0.57368374480800877</c:v>
                </c:pt>
                <c:pt idx="5">
                  <c:v>0.53199791238987304</c:v>
                </c:pt>
                <c:pt idx="6">
                  <c:v>0.48731068757137591</c:v>
                </c:pt>
                <c:pt idx="7">
                  <c:v>0.48266190981112417</c:v>
                </c:pt>
                <c:pt idx="8">
                  <c:v>0.44379808513029501</c:v>
                </c:pt>
                <c:pt idx="9">
                  <c:v>0.43845876514622611</c:v>
                </c:pt>
                <c:pt idx="10">
                  <c:v>0.43244430827747271</c:v>
                </c:pt>
                <c:pt idx="11">
                  <c:v>0.39324400508559681</c:v>
                </c:pt>
                <c:pt idx="12">
                  <c:v>0.39182356798062784</c:v>
                </c:pt>
                <c:pt idx="13">
                  <c:v>0.38699796202679693</c:v>
                </c:pt>
                <c:pt idx="14">
                  <c:v>0.37951459574155333</c:v>
                </c:pt>
                <c:pt idx="15">
                  <c:v>0.37223294284497888</c:v>
                </c:pt>
                <c:pt idx="16">
                  <c:v>0.36930960184373823</c:v>
                </c:pt>
                <c:pt idx="17">
                  <c:v>0.36127517002163501</c:v>
                </c:pt>
                <c:pt idx="18">
                  <c:v>0.35155989554038025</c:v>
                </c:pt>
                <c:pt idx="19">
                  <c:v>0.33899133326750991</c:v>
                </c:pt>
                <c:pt idx="20">
                  <c:v>0.31939273402427154</c:v>
                </c:pt>
                <c:pt idx="21">
                  <c:v>0.23043226198679045</c:v>
                </c:pt>
                <c:pt idx="22">
                  <c:v>0.22696001736518517</c:v>
                </c:pt>
                <c:pt idx="23">
                  <c:v>9.6516138489071784E-2</c:v>
                </c:pt>
                <c:pt idx="24">
                  <c:v>4.613107800666981E-2</c:v>
                </c:pt>
              </c:numCache>
            </c:numRef>
          </c:val>
        </c:ser>
        <c:dLbls/>
        <c:marker val="1"/>
        <c:axId val="83297792"/>
        <c:axId val="83296256"/>
      </c:lineChart>
      <c:catAx>
        <c:axId val="83288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289984"/>
        <c:crosses val="autoZero"/>
        <c:auto val="1"/>
        <c:lblAlgn val="ctr"/>
        <c:lblOffset val="100"/>
      </c:catAx>
      <c:valAx>
        <c:axId val="8328998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32884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3296256"/>
        <c:scaling>
          <c:orientation val="minMax"/>
        </c:scaling>
        <c:axPos val="r"/>
        <c:numFmt formatCode="0%" sourceLinked="1"/>
        <c:tickLblPos val="nextTo"/>
        <c:crossAx val="83297792"/>
        <c:crosses val="max"/>
        <c:crossBetween val="between"/>
      </c:valAx>
      <c:catAx>
        <c:axId val="83297792"/>
        <c:scaling>
          <c:orientation val="minMax"/>
        </c:scaling>
        <c:delete val="1"/>
        <c:axPos val="b"/>
        <c:numFmt formatCode="General" sourceLinked="1"/>
        <c:tickLblPos val="none"/>
        <c:crossAx val="8329625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'FCL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'FCL Dpto'!$N$7:$N$16</c:f>
              <c:strCache>
                <c:ptCount val="10"/>
                <c:pt idx="0">
                  <c:v>Loreto</c:v>
                </c:pt>
                <c:pt idx="1">
                  <c:v>Ancash</c:v>
                </c:pt>
                <c:pt idx="2">
                  <c:v>Huánuco</c:v>
                </c:pt>
                <c:pt idx="3">
                  <c:v>Ica</c:v>
                </c:pt>
                <c:pt idx="4">
                  <c:v>La Libertad</c:v>
                </c:pt>
                <c:pt idx="5">
                  <c:v>Lima</c:v>
                </c:pt>
                <c:pt idx="6">
                  <c:v>Tumbes</c:v>
                </c:pt>
                <c:pt idx="7">
                  <c:v>Moquegua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Dpto'!$O$7:$O$16</c:f>
              <c:numCache>
                <c:formatCode>#,##0.0</c:formatCode>
                <c:ptCount val="10"/>
                <c:pt idx="0">
                  <c:v>0.52294784653463144</c:v>
                </c:pt>
                <c:pt idx="1">
                  <c:v>0.78456184035895027</c:v>
                </c:pt>
                <c:pt idx="2">
                  <c:v>0.46611369539650493</c:v>
                </c:pt>
                <c:pt idx="3">
                  <c:v>0.44002404416887542</c:v>
                </c:pt>
                <c:pt idx="4">
                  <c:v>0.45854726152055109</c:v>
                </c:pt>
                <c:pt idx="5">
                  <c:v>37.943234772052669</c:v>
                </c:pt>
                <c:pt idx="6">
                  <c:v>0.41079047368483279</c:v>
                </c:pt>
                <c:pt idx="7">
                  <c:v>0.43063887054518124</c:v>
                </c:pt>
                <c:pt idx="8">
                  <c:v>0.40456831634846718</c:v>
                </c:pt>
                <c:pt idx="9">
                  <c:v>0.17858767048424334</c:v>
                </c:pt>
              </c:numCache>
            </c:numRef>
          </c:val>
        </c:ser>
        <c:dLbls/>
        <c:axId val="84303872"/>
        <c:axId val="84305408"/>
      </c:barChart>
      <c:lineChart>
        <c:grouping val="standard"/>
        <c:ser>
          <c:idx val="1"/>
          <c:order val="1"/>
          <c:tx>
            <c:strRef>
              <c:f>'FCL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Dpto'!$N$7:$N$16</c:f>
              <c:strCache>
                <c:ptCount val="10"/>
                <c:pt idx="0">
                  <c:v>Loreto</c:v>
                </c:pt>
                <c:pt idx="1">
                  <c:v>Ancash</c:v>
                </c:pt>
                <c:pt idx="2">
                  <c:v>Huánuco</c:v>
                </c:pt>
                <c:pt idx="3">
                  <c:v>Ica</c:v>
                </c:pt>
                <c:pt idx="4">
                  <c:v>La Libertad</c:v>
                </c:pt>
                <c:pt idx="5">
                  <c:v>Lima</c:v>
                </c:pt>
                <c:pt idx="6">
                  <c:v>Tumbes</c:v>
                </c:pt>
                <c:pt idx="7">
                  <c:v>Moquegua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Dpto'!$P$7:$P$16</c:f>
              <c:numCache>
                <c:formatCode>0%</c:formatCode>
                <c:ptCount val="10"/>
                <c:pt idx="0">
                  <c:v>0.62153438810746064</c:v>
                </c:pt>
                <c:pt idx="1">
                  <c:v>0.61027138434650885</c:v>
                </c:pt>
                <c:pt idx="2">
                  <c:v>0.60466947228410051</c:v>
                </c:pt>
                <c:pt idx="3">
                  <c:v>0.59786119259844206</c:v>
                </c:pt>
                <c:pt idx="4">
                  <c:v>0.58788939526140893</c:v>
                </c:pt>
                <c:pt idx="5">
                  <c:v>0.57669600166781765</c:v>
                </c:pt>
                <c:pt idx="6">
                  <c:v>0.55968063359937337</c:v>
                </c:pt>
                <c:pt idx="7">
                  <c:v>0.53838069123689014</c:v>
                </c:pt>
                <c:pt idx="8">
                  <c:v>0.45719668381962847</c:v>
                </c:pt>
                <c:pt idx="9">
                  <c:v>0.36898279025670111</c:v>
                </c:pt>
              </c:numCache>
            </c:numRef>
          </c:val>
        </c:ser>
        <c:dLbls/>
        <c:marker val="1"/>
        <c:axId val="84317312"/>
        <c:axId val="84307328"/>
      </c:lineChart>
      <c:catAx>
        <c:axId val="84303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4305408"/>
        <c:crosses val="autoZero"/>
        <c:auto val="1"/>
        <c:lblAlgn val="ctr"/>
        <c:lblOffset val="100"/>
      </c:catAx>
      <c:valAx>
        <c:axId val="843054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4303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4307328"/>
        <c:scaling>
          <c:orientation val="minMax"/>
        </c:scaling>
        <c:axPos val="r"/>
        <c:numFmt formatCode="0%" sourceLinked="1"/>
        <c:tickLblPos val="nextTo"/>
        <c:crossAx val="84317312"/>
        <c:crosses val="max"/>
        <c:crossBetween val="between"/>
      </c:valAx>
      <c:catAx>
        <c:axId val="84317312"/>
        <c:scaling>
          <c:orientation val="minMax"/>
        </c:scaling>
        <c:delete val="1"/>
        <c:axPos val="b"/>
        <c:numFmt formatCode="General" sourceLinked="1"/>
        <c:tickLblPos val="none"/>
        <c:crossAx val="843073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'RMEU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'RMEU Dpto'!$N$7:$N$31</c:f>
              <c:strCache>
                <c:ptCount val="25"/>
                <c:pt idx="0">
                  <c:v>Apurímac</c:v>
                </c:pt>
                <c:pt idx="1">
                  <c:v>Tacna</c:v>
                </c:pt>
                <c:pt idx="2">
                  <c:v>La Libertad</c:v>
                </c:pt>
                <c:pt idx="3">
                  <c:v>Madre de Dios</c:v>
                </c:pt>
                <c:pt idx="4">
                  <c:v>Ayacucho</c:v>
                </c:pt>
                <c:pt idx="5">
                  <c:v>Piura</c:v>
                </c:pt>
                <c:pt idx="6">
                  <c:v>Ica</c:v>
                </c:pt>
                <c:pt idx="7">
                  <c:v>Arequipa</c:v>
                </c:pt>
                <c:pt idx="8">
                  <c:v>Ucayali</c:v>
                </c:pt>
                <c:pt idx="9">
                  <c:v>Provincia Constitucional del Callao</c:v>
                </c:pt>
                <c:pt idx="10">
                  <c:v>Moquegua</c:v>
                </c:pt>
                <c:pt idx="11">
                  <c:v>San Martín</c:v>
                </c:pt>
                <c:pt idx="12">
                  <c:v>Huánuco</c:v>
                </c:pt>
                <c:pt idx="13">
                  <c:v>Huancavelica</c:v>
                </c:pt>
                <c:pt idx="14">
                  <c:v>Cusco</c:v>
                </c:pt>
                <c:pt idx="15">
                  <c:v>Lima</c:v>
                </c:pt>
                <c:pt idx="16">
                  <c:v>Amazonas</c:v>
                </c:pt>
                <c:pt idx="17">
                  <c:v>Junín</c:v>
                </c:pt>
                <c:pt idx="18">
                  <c:v>Lambayeque</c:v>
                </c:pt>
                <c:pt idx="19">
                  <c:v>Cajamarca</c:v>
                </c:pt>
                <c:pt idx="20">
                  <c:v>Ancash</c:v>
                </c:pt>
                <c:pt idx="21">
                  <c:v>Loreto</c:v>
                </c:pt>
                <c:pt idx="22">
                  <c:v>Tumbes</c:v>
                </c:pt>
                <c:pt idx="23">
                  <c:v>Pasco</c:v>
                </c:pt>
                <c:pt idx="24">
                  <c:v>Puno</c:v>
                </c:pt>
              </c:strCache>
            </c:strRef>
          </c:cat>
          <c:val>
            <c:numRef>
              <c:f>'RMEU Dpto'!$O$7:$O$31</c:f>
              <c:numCache>
                <c:formatCode>#,##0.0</c:formatCode>
                <c:ptCount val="25"/>
                <c:pt idx="0">
                  <c:v>0.23166493947344613</c:v>
                </c:pt>
                <c:pt idx="1">
                  <c:v>0.93778004713517271</c:v>
                </c:pt>
                <c:pt idx="2">
                  <c:v>6.3411065522549457</c:v>
                </c:pt>
                <c:pt idx="3">
                  <c:v>1.3148436437285853</c:v>
                </c:pt>
                <c:pt idx="4">
                  <c:v>2.7488464806389352</c:v>
                </c:pt>
                <c:pt idx="5">
                  <c:v>1.6734414319830688</c:v>
                </c:pt>
                <c:pt idx="6">
                  <c:v>1.2632961923029615</c:v>
                </c:pt>
                <c:pt idx="7">
                  <c:v>3.5961889189679335</c:v>
                </c:pt>
                <c:pt idx="8">
                  <c:v>1.442491370474672</c:v>
                </c:pt>
                <c:pt idx="9">
                  <c:v>16.101569758263484</c:v>
                </c:pt>
                <c:pt idx="10">
                  <c:v>0.33676349569489927</c:v>
                </c:pt>
                <c:pt idx="11">
                  <c:v>1.562022156042006</c:v>
                </c:pt>
                <c:pt idx="12">
                  <c:v>3.8462361579481614</c:v>
                </c:pt>
                <c:pt idx="13">
                  <c:v>0.64131456943226806</c:v>
                </c:pt>
                <c:pt idx="14">
                  <c:v>1.210319248402727</c:v>
                </c:pt>
                <c:pt idx="15">
                  <c:v>94.636630190167708</c:v>
                </c:pt>
                <c:pt idx="16">
                  <c:v>1.2604837085389964</c:v>
                </c:pt>
                <c:pt idx="17">
                  <c:v>0.93155575263666779</c:v>
                </c:pt>
                <c:pt idx="18">
                  <c:v>2.6758168513873604</c:v>
                </c:pt>
                <c:pt idx="19">
                  <c:v>2.3313396617813442</c:v>
                </c:pt>
                <c:pt idx="20">
                  <c:v>0.57877545014115195</c:v>
                </c:pt>
                <c:pt idx="21">
                  <c:v>3.4814519789062026</c:v>
                </c:pt>
                <c:pt idx="22">
                  <c:v>0.38126679028747323</c:v>
                </c:pt>
                <c:pt idx="23">
                  <c:v>4.6539999107643963E-4</c:v>
                </c:pt>
                <c:pt idx="24">
                  <c:v>2.05E-4</c:v>
                </c:pt>
              </c:numCache>
            </c:numRef>
          </c:val>
        </c:ser>
        <c:dLbls/>
        <c:axId val="84348928"/>
        <c:axId val="84350080"/>
      </c:barChart>
      <c:lineChart>
        <c:grouping val="standard"/>
        <c:ser>
          <c:idx val="1"/>
          <c:order val="1"/>
          <c:tx>
            <c:strRef>
              <c:f>'RMEU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Dpto'!$N$7:$N$31</c:f>
              <c:strCache>
                <c:ptCount val="25"/>
                <c:pt idx="0">
                  <c:v>Apurímac</c:v>
                </c:pt>
                <c:pt idx="1">
                  <c:v>Tacna</c:v>
                </c:pt>
                <c:pt idx="2">
                  <c:v>La Libertad</c:v>
                </c:pt>
                <c:pt idx="3">
                  <c:v>Madre de Dios</c:v>
                </c:pt>
                <c:pt idx="4">
                  <c:v>Ayacucho</c:v>
                </c:pt>
                <c:pt idx="5">
                  <c:v>Piura</c:v>
                </c:pt>
                <c:pt idx="6">
                  <c:v>Ica</c:v>
                </c:pt>
                <c:pt idx="7">
                  <c:v>Arequipa</c:v>
                </c:pt>
                <c:pt idx="8">
                  <c:v>Ucayali</c:v>
                </c:pt>
                <c:pt idx="9">
                  <c:v>Provincia Constitucional del Callao</c:v>
                </c:pt>
                <c:pt idx="10">
                  <c:v>Moquegua</c:v>
                </c:pt>
                <c:pt idx="11">
                  <c:v>San Martín</c:v>
                </c:pt>
                <c:pt idx="12">
                  <c:v>Huánuco</c:v>
                </c:pt>
                <c:pt idx="13">
                  <c:v>Huancavelica</c:v>
                </c:pt>
                <c:pt idx="14">
                  <c:v>Cusco</c:v>
                </c:pt>
                <c:pt idx="15">
                  <c:v>Lima</c:v>
                </c:pt>
                <c:pt idx="16">
                  <c:v>Amazonas</c:v>
                </c:pt>
                <c:pt idx="17">
                  <c:v>Junín</c:v>
                </c:pt>
                <c:pt idx="18">
                  <c:v>Lambayeque</c:v>
                </c:pt>
                <c:pt idx="19">
                  <c:v>Cajamarca</c:v>
                </c:pt>
                <c:pt idx="20">
                  <c:v>Ancash</c:v>
                </c:pt>
                <c:pt idx="21">
                  <c:v>Loreto</c:v>
                </c:pt>
                <c:pt idx="22">
                  <c:v>Tumbes</c:v>
                </c:pt>
                <c:pt idx="23">
                  <c:v>Pasco</c:v>
                </c:pt>
                <c:pt idx="24">
                  <c:v>Puno</c:v>
                </c:pt>
              </c:strCache>
            </c:strRef>
          </c:cat>
          <c:val>
            <c:numRef>
              <c:f>'RMEU Dpto'!$P$7:$P$31</c:f>
              <c:numCache>
                <c:formatCode>0%</c:formatCode>
                <c:ptCount val="25"/>
                <c:pt idx="0">
                  <c:v>0.75750570413714369</c:v>
                </c:pt>
                <c:pt idx="1">
                  <c:v>0.72559895075692993</c:v>
                </c:pt>
                <c:pt idx="2">
                  <c:v>0.70298536518538679</c:v>
                </c:pt>
                <c:pt idx="3">
                  <c:v>0.69431164080787644</c:v>
                </c:pt>
                <c:pt idx="4">
                  <c:v>0.6864520609542879</c:v>
                </c:pt>
                <c:pt idx="5">
                  <c:v>0.67526161280111174</c:v>
                </c:pt>
                <c:pt idx="6">
                  <c:v>0.673849253340432</c:v>
                </c:pt>
                <c:pt idx="7">
                  <c:v>0.6734479056548176</c:v>
                </c:pt>
                <c:pt idx="8">
                  <c:v>0.66805173204721091</c:v>
                </c:pt>
                <c:pt idx="9">
                  <c:v>0.6608413404965171</c:v>
                </c:pt>
                <c:pt idx="10">
                  <c:v>0.6552086674648171</c:v>
                </c:pt>
                <c:pt idx="11">
                  <c:v>0.65393513325183927</c:v>
                </c:pt>
                <c:pt idx="12">
                  <c:v>0.61455461633809005</c:v>
                </c:pt>
                <c:pt idx="13">
                  <c:v>0.60564853297396426</c:v>
                </c:pt>
                <c:pt idx="14">
                  <c:v>0.57759229895675546</c:v>
                </c:pt>
                <c:pt idx="15">
                  <c:v>0.51573030548483489</c:v>
                </c:pt>
                <c:pt idx="16">
                  <c:v>0.50844674210263552</c:v>
                </c:pt>
                <c:pt idx="17">
                  <c:v>0.49178987212996822</c:v>
                </c:pt>
                <c:pt idx="18">
                  <c:v>0.45585351916042266</c:v>
                </c:pt>
                <c:pt idx="19">
                  <c:v>0.43055598301247844</c:v>
                </c:pt>
                <c:pt idx="20">
                  <c:v>0.40067584042425269</c:v>
                </c:pt>
                <c:pt idx="21">
                  <c:v>0.35377765658331767</c:v>
                </c:pt>
                <c:pt idx="22">
                  <c:v>0.20530522509749116</c:v>
                </c:pt>
                <c:pt idx="23">
                  <c:v>6.6485713010919947E-2</c:v>
                </c:pt>
                <c:pt idx="24">
                  <c:v>2.4404761904761905E-2</c:v>
                </c:pt>
              </c:numCache>
            </c:numRef>
          </c:val>
        </c:ser>
        <c:dLbls/>
        <c:marker val="1"/>
        <c:axId val="84361984"/>
        <c:axId val="84352000"/>
      </c:lineChart>
      <c:catAx>
        <c:axId val="84348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4350080"/>
        <c:crosses val="autoZero"/>
        <c:auto val="1"/>
        <c:lblAlgn val="ctr"/>
        <c:lblOffset val="100"/>
      </c:catAx>
      <c:valAx>
        <c:axId val="8435008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43489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4352000"/>
        <c:scaling>
          <c:orientation val="minMax"/>
        </c:scaling>
        <c:axPos val="r"/>
        <c:numFmt formatCode="0%" sourceLinked="1"/>
        <c:tickLblPos val="nextTo"/>
        <c:crossAx val="84361984"/>
        <c:crosses val="max"/>
        <c:crossBetween val="between"/>
      </c:valAx>
      <c:catAx>
        <c:axId val="84361984"/>
        <c:scaling>
          <c:orientation val="minMax"/>
        </c:scaling>
        <c:delete val="1"/>
        <c:axPos val="b"/>
        <c:numFmt formatCode="General" sourceLinked="1"/>
        <c:tickLblPos val="none"/>
        <c:crossAx val="8435200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'INJD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'INJD Dpto'!$N$7:$N$31</c:f>
              <c:strCache>
                <c:ptCount val="25"/>
                <c:pt idx="0">
                  <c:v>Ucayali</c:v>
                </c:pt>
                <c:pt idx="1">
                  <c:v>Cajamarca</c:v>
                </c:pt>
                <c:pt idx="2">
                  <c:v>Pasco</c:v>
                </c:pt>
                <c:pt idx="3">
                  <c:v>Madre de Dios</c:v>
                </c:pt>
                <c:pt idx="4">
                  <c:v>Piura</c:v>
                </c:pt>
                <c:pt idx="5">
                  <c:v>Huánuco</c:v>
                </c:pt>
                <c:pt idx="6">
                  <c:v>Loreto</c:v>
                </c:pt>
                <c:pt idx="7">
                  <c:v>Moquegua</c:v>
                </c:pt>
                <c:pt idx="8">
                  <c:v>Lambayeque</c:v>
                </c:pt>
                <c:pt idx="9">
                  <c:v>Ancash</c:v>
                </c:pt>
                <c:pt idx="10">
                  <c:v>San Martín</c:v>
                </c:pt>
                <c:pt idx="11">
                  <c:v>Ica</c:v>
                </c:pt>
                <c:pt idx="12">
                  <c:v>Puno</c:v>
                </c:pt>
                <c:pt idx="13">
                  <c:v>Arequipa</c:v>
                </c:pt>
                <c:pt idx="14">
                  <c:v>La Libertad</c:v>
                </c:pt>
                <c:pt idx="15">
                  <c:v>Ayacucho</c:v>
                </c:pt>
                <c:pt idx="16">
                  <c:v>Cusco</c:v>
                </c:pt>
                <c:pt idx="17">
                  <c:v>Tacna</c:v>
                </c:pt>
                <c:pt idx="18">
                  <c:v>Provincia Constitucional del Callao</c:v>
                </c:pt>
                <c:pt idx="19">
                  <c:v>Apurímac</c:v>
                </c:pt>
                <c:pt idx="20">
                  <c:v>Lima</c:v>
                </c:pt>
                <c:pt idx="21">
                  <c:v>Junín</c:v>
                </c:pt>
                <c:pt idx="22">
                  <c:v>Amazonas</c:v>
                </c:pt>
                <c:pt idx="23">
                  <c:v>Huancavelica</c:v>
                </c:pt>
                <c:pt idx="24">
                  <c:v>Tumbes</c:v>
                </c:pt>
              </c:strCache>
            </c:strRef>
          </c:cat>
          <c:val>
            <c:numRef>
              <c:f>'INJD Dpto'!$O$7:$O$31</c:f>
              <c:numCache>
                <c:formatCode>#,##0.0</c:formatCode>
                <c:ptCount val="25"/>
                <c:pt idx="0">
                  <c:v>1.327815367408115</c:v>
                </c:pt>
                <c:pt idx="1">
                  <c:v>2.328046772960731</c:v>
                </c:pt>
                <c:pt idx="2">
                  <c:v>1.0479972405455089</c:v>
                </c:pt>
                <c:pt idx="3">
                  <c:v>0.23890062246514043</c:v>
                </c:pt>
                <c:pt idx="4">
                  <c:v>3.9147330728356824</c:v>
                </c:pt>
                <c:pt idx="5">
                  <c:v>0.57028072763207605</c:v>
                </c:pt>
                <c:pt idx="6">
                  <c:v>2.0248107382922789</c:v>
                </c:pt>
                <c:pt idx="7">
                  <c:v>0.72611462201140275</c:v>
                </c:pt>
                <c:pt idx="8">
                  <c:v>1.91666279900116</c:v>
                </c:pt>
                <c:pt idx="9">
                  <c:v>3.1829921440536726</c:v>
                </c:pt>
                <c:pt idx="10">
                  <c:v>1.1174212880427077</c:v>
                </c:pt>
                <c:pt idx="11">
                  <c:v>1.9766905342532941</c:v>
                </c:pt>
                <c:pt idx="12">
                  <c:v>1.4589938569671883</c:v>
                </c:pt>
                <c:pt idx="13">
                  <c:v>3.8323651515826533</c:v>
                </c:pt>
                <c:pt idx="14">
                  <c:v>2.8524518826401239</c:v>
                </c:pt>
                <c:pt idx="15">
                  <c:v>0.88845962496951691</c:v>
                </c:pt>
                <c:pt idx="16">
                  <c:v>1.9222794047655765</c:v>
                </c:pt>
                <c:pt idx="17">
                  <c:v>0.68533573502969025</c:v>
                </c:pt>
                <c:pt idx="18">
                  <c:v>3.2838287937830382</c:v>
                </c:pt>
                <c:pt idx="19">
                  <c:v>0.53319055672142801</c:v>
                </c:pt>
                <c:pt idx="20">
                  <c:v>38.236616114271186</c:v>
                </c:pt>
                <c:pt idx="21">
                  <c:v>1.9513685061599364</c:v>
                </c:pt>
                <c:pt idx="22">
                  <c:v>0.2714450963843017</c:v>
                </c:pt>
                <c:pt idx="23">
                  <c:v>0.42331595572621056</c:v>
                </c:pt>
                <c:pt idx="24">
                  <c:v>1.0129442527042773</c:v>
                </c:pt>
              </c:numCache>
            </c:numRef>
          </c:val>
        </c:ser>
        <c:dLbls/>
        <c:axId val="83139584"/>
        <c:axId val="83149568"/>
      </c:barChart>
      <c:lineChart>
        <c:grouping val="standard"/>
        <c:ser>
          <c:idx val="1"/>
          <c:order val="1"/>
          <c:tx>
            <c:strRef>
              <c:f>'INJD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Dpto'!$N$7:$N$31</c:f>
              <c:strCache>
                <c:ptCount val="25"/>
                <c:pt idx="0">
                  <c:v>Ucayali</c:v>
                </c:pt>
                <c:pt idx="1">
                  <c:v>Cajamarca</c:v>
                </c:pt>
                <c:pt idx="2">
                  <c:v>Pasco</c:v>
                </c:pt>
                <c:pt idx="3">
                  <c:v>Madre de Dios</c:v>
                </c:pt>
                <c:pt idx="4">
                  <c:v>Piura</c:v>
                </c:pt>
                <c:pt idx="5">
                  <c:v>Huánuco</c:v>
                </c:pt>
                <c:pt idx="6">
                  <c:v>Loreto</c:v>
                </c:pt>
                <c:pt idx="7">
                  <c:v>Moquegua</c:v>
                </c:pt>
                <c:pt idx="8">
                  <c:v>Lambayeque</c:v>
                </c:pt>
                <c:pt idx="9">
                  <c:v>Ancash</c:v>
                </c:pt>
                <c:pt idx="10">
                  <c:v>San Martín</c:v>
                </c:pt>
                <c:pt idx="11">
                  <c:v>Ica</c:v>
                </c:pt>
                <c:pt idx="12">
                  <c:v>Puno</c:v>
                </c:pt>
                <c:pt idx="13">
                  <c:v>Arequipa</c:v>
                </c:pt>
                <c:pt idx="14">
                  <c:v>La Libertad</c:v>
                </c:pt>
                <c:pt idx="15">
                  <c:v>Ayacucho</c:v>
                </c:pt>
                <c:pt idx="16">
                  <c:v>Cusco</c:v>
                </c:pt>
                <c:pt idx="17">
                  <c:v>Tacna</c:v>
                </c:pt>
                <c:pt idx="18">
                  <c:v>Provincia Constitucional del Callao</c:v>
                </c:pt>
                <c:pt idx="19">
                  <c:v>Apurímac</c:v>
                </c:pt>
                <c:pt idx="20">
                  <c:v>Lima</c:v>
                </c:pt>
                <c:pt idx="21">
                  <c:v>Junín</c:v>
                </c:pt>
                <c:pt idx="22">
                  <c:v>Amazonas</c:v>
                </c:pt>
                <c:pt idx="23">
                  <c:v>Huancavelica</c:v>
                </c:pt>
                <c:pt idx="24">
                  <c:v>Tumbes</c:v>
                </c:pt>
              </c:strCache>
            </c:strRef>
          </c:cat>
          <c:val>
            <c:numRef>
              <c:f>'INJD Dpto'!$P$7:$P$31</c:f>
              <c:numCache>
                <c:formatCode>0%</c:formatCode>
                <c:ptCount val="25"/>
                <c:pt idx="0">
                  <c:v>0.83857539033162121</c:v>
                </c:pt>
                <c:pt idx="1">
                  <c:v>0.80454280146015045</c:v>
                </c:pt>
                <c:pt idx="2">
                  <c:v>0.75254342434406041</c:v>
                </c:pt>
                <c:pt idx="3">
                  <c:v>0.73957774667791598</c:v>
                </c:pt>
                <c:pt idx="4">
                  <c:v>0.73946824788962018</c:v>
                </c:pt>
                <c:pt idx="5">
                  <c:v>0.73463182485733391</c:v>
                </c:pt>
                <c:pt idx="6">
                  <c:v>0.70570100724004636</c:v>
                </c:pt>
                <c:pt idx="7">
                  <c:v>0.69377897169848002</c:v>
                </c:pt>
                <c:pt idx="8">
                  <c:v>0.69235669144868872</c:v>
                </c:pt>
                <c:pt idx="9">
                  <c:v>0.6914904630463744</c:v>
                </c:pt>
                <c:pt idx="10">
                  <c:v>0.6798120167855175</c:v>
                </c:pt>
                <c:pt idx="11">
                  <c:v>0.63689816967126278</c:v>
                </c:pt>
                <c:pt idx="12">
                  <c:v>0.63605475977919268</c:v>
                </c:pt>
                <c:pt idx="13">
                  <c:v>0.62900045259798276</c:v>
                </c:pt>
                <c:pt idx="14">
                  <c:v>0.615181464370121</c:v>
                </c:pt>
                <c:pt idx="15">
                  <c:v>0.60345217838104248</c:v>
                </c:pt>
                <c:pt idx="16">
                  <c:v>0.5897483394694375</c:v>
                </c:pt>
                <c:pt idx="17">
                  <c:v>0.5893378958386386</c:v>
                </c:pt>
                <c:pt idx="18">
                  <c:v>0.58387420264887857</c:v>
                </c:pt>
                <c:pt idx="19">
                  <c:v>0.57120358403539984</c:v>
                </c:pt>
                <c:pt idx="20">
                  <c:v>0.55084964500794942</c:v>
                </c:pt>
                <c:pt idx="21">
                  <c:v>0.54571522628780589</c:v>
                </c:pt>
                <c:pt idx="22">
                  <c:v>0.53787611165574845</c:v>
                </c:pt>
                <c:pt idx="23">
                  <c:v>0.48749518422455779</c:v>
                </c:pt>
                <c:pt idx="24">
                  <c:v>0.40501180824505373</c:v>
                </c:pt>
              </c:numCache>
            </c:numRef>
          </c:val>
        </c:ser>
        <c:dLbls/>
        <c:marker val="1"/>
        <c:axId val="83153280"/>
        <c:axId val="83151488"/>
      </c:lineChart>
      <c:catAx>
        <c:axId val="83139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149568"/>
        <c:crosses val="autoZero"/>
        <c:auto val="1"/>
        <c:lblAlgn val="ctr"/>
        <c:lblOffset val="100"/>
      </c:catAx>
      <c:valAx>
        <c:axId val="8314956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3139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3151488"/>
        <c:scaling>
          <c:orientation val="minMax"/>
        </c:scaling>
        <c:axPos val="r"/>
        <c:numFmt formatCode="0%" sourceLinked="1"/>
        <c:tickLblPos val="nextTo"/>
        <c:crossAx val="83153280"/>
        <c:crosses val="max"/>
        <c:crossBetween val="between"/>
      </c:valAx>
      <c:catAx>
        <c:axId val="83153280"/>
        <c:scaling>
          <c:orientation val="minMax"/>
        </c:scaling>
        <c:delete val="1"/>
        <c:axPos val="b"/>
        <c:numFmt formatCode="General" sourceLinked="1"/>
        <c:tickLblPos val="none"/>
        <c:crossAx val="8315148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'CDNU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'CDNU Dpto'!$N$7:$N$31</c:f>
              <c:strCache>
                <c:ptCount val="25"/>
                <c:pt idx="0">
                  <c:v>San Martín</c:v>
                </c:pt>
                <c:pt idx="1">
                  <c:v>Ucayali</c:v>
                </c:pt>
                <c:pt idx="2">
                  <c:v>Tacna</c:v>
                </c:pt>
                <c:pt idx="3">
                  <c:v>Pasco</c:v>
                </c:pt>
                <c:pt idx="4">
                  <c:v>Loreto</c:v>
                </c:pt>
                <c:pt idx="5">
                  <c:v>Amazonas</c:v>
                </c:pt>
                <c:pt idx="6">
                  <c:v>Ayacucho</c:v>
                </c:pt>
                <c:pt idx="7">
                  <c:v>Piura</c:v>
                </c:pt>
                <c:pt idx="8">
                  <c:v>Huancavelica</c:v>
                </c:pt>
                <c:pt idx="9">
                  <c:v>La Libertad</c:v>
                </c:pt>
                <c:pt idx="10">
                  <c:v>Ica</c:v>
                </c:pt>
                <c:pt idx="11">
                  <c:v>Puno</c:v>
                </c:pt>
                <c:pt idx="12">
                  <c:v>Cusco</c:v>
                </c:pt>
                <c:pt idx="13">
                  <c:v>Cajamarca</c:v>
                </c:pt>
                <c:pt idx="14">
                  <c:v>Ancash</c:v>
                </c:pt>
                <c:pt idx="15">
                  <c:v>Apurímac</c:v>
                </c:pt>
                <c:pt idx="16">
                  <c:v>Moquegua</c:v>
                </c:pt>
                <c:pt idx="17">
                  <c:v>Tumbes</c:v>
                </c:pt>
                <c:pt idx="18">
                  <c:v>Junín</c:v>
                </c:pt>
                <c:pt idx="19">
                  <c:v>Lambayeque</c:v>
                </c:pt>
                <c:pt idx="20">
                  <c:v>Huánuco</c:v>
                </c:pt>
                <c:pt idx="21">
                  <c:v>Lima</c:v>
                </c:pt>
                <c:pt idx="22">
                  <c:v>Madre de Dios</c:v>
                </c:pt>
                <c:pt idx="23">
                  <c:v>Arequipa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'CDNU Dpto'!$O$7:$O$31</c:f>
              <c:numCache>
                <c:formatCode>#,##0.0</c:formatCode>
                <c:ptCount val="25"/>
                <c:pt idx="0">
                  <c:v>5.3975761053941742</c:v>
                </c:pt>
                <c:pt idx="1">
                  <c:v>1.6188863723445441</c:v>
                </c:pt>
                <c:pt idx="2">
                  <c:v>0.73578931925545454</c:v>
                </c:pt>
                <c:pt idx="3">
                  <c:v>0.94459975653473438</c:v>
                </c:pt>
                <c:pt idx="4">
                  <c:v>2.8163668053995501</c:v>
                </c:pt>
                <c:pt idx="5">
                  <c:v>5.3468481701183661</c:v>
                </c:pt>
                <c:pt idx="6">
                  <c:v>2.5428407041365779</c:v>
                </c:pt>
                <c:pt idx="7">
                  <c:v>1.8652441120818537</c:v>
                </c:pt>
                <c:pt idx="8">
                  <c:v>0.79723782647071173</c:v>
                </c:pt>
                <c:pt idx="9">
                  <c:v>3.0331179199529132</c:v>
                </c:pt>
                <c:pt idx="10">
                  <c:v>2.6048446419683988</c:v>
                </c:pt>
                <c:pt idx="11">
                  <c:v>3.6039368411245372</c:v>
                </c:pt>
                <c:pt idx="12">
                  <c:v>3.3954284462754099</c:v>
                </c:pt>
                <c:pt idx="13">
                  <c:v>6.8125567587570899</c:v>
                </c:pt>
                <c:pt idx="14">
                  <c:v>4.0445006007815554</c:v>
                </c:pt>
                <c:pt idx="15">
                  <c:v>2.4777644448663159</c:v>
                </c:pt>
                <c:pt idx="16">
                  <c:v>0.99428266526789999</c:v>
                </c:pt>
                <c:pt idx="17">
                  <c:v>2.996204810507431</c:v>
                </c:pt>
                <c:pt idx="18">
                  <c:v>2.4299594216277818</c:v>
                </c:pt>
                <c:pt idx="19">
                  <c:v>1.5102833771959416</c:v>
                </c:pt>
                <c:pt idx="20">
                  <c:v>1.8385907099601857</c:v>
                </c:pt>
                <c:pt idx="21">
                  <c:v>9.0876265318090184</c:v>
                </c:pt>
                <c:pt idx="22">
                  <c:v>2.4078301331831682</c:v>
                </c:pt>
                <c:pt idx="23">
                  <c:v>4.9808977606103344</c:v>
                </c:pt>
                <c:pt idx="24">
                  <c:v>0.4147396002632896</c:v>
                </c:pt>
              </c:numCache>
            </c:numRef>
          </c:val>
        </c:ser>
        <c:dLbls/>
        <c:axId val="84855424"/>
        <c:axId val="84865408"/>
      </c:barChart>
      <c:lineChart>
        <c:grouping val="standard"/>
        <c:ser>
          <c:idx val="1"/>
          <c:order val="1"/>
          <c:tx>
            <c:strRef>
              <c:f>'CDNU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Dpto'!$N$7:$N$31</c:f>
              <c:strCache>
                <c:ptCount val="25"/>
                <c:pt idx="0">
                  <c:v>San Martín</c:v>
                </c:pt>
                <c:pt idx="1">
                  <c:v>Ucayali</c:v>
                </c:pt>
                <c:pt idx="2">
                  <c:v>Tacna</c:v>
                </c:pt>
                <c:pt idx="3">
                  <c:v>Pasco</c:v>
                </c:pt>
                <c:pt idx="4">
                  <c:v>Loreto</c:v>
                </c:pt>
                <c:pt idx="5">
                  <c:v>Amazonas</c:v>
                </c:pt>
                <c:pt idx="6">
                  <c:v>Ayacucho</c:v>
                </c:pt>
                <c:pt idx="7">
                  <c:v>Piura</c:v>
                </c:pt>
                <c:pt idx="8">
                  <c:v>Huancavelica</c:v>
                </c:pt>
                <c:pt idx="9">
                  <c:v>La Libertad</c:v>
                </c:pt>
                <c:pt idx="10">
                  <c:v>Ica</c:v>
                </c:pt>
                <c:pt idx="11">
                  <c:v>Puno</c:v>
                </c:pt>
                <c:pt idx="12">
                  <c:v>Cusco</c:v>
                </c:pt>
                <c:pt idx="13">
                  <c:v>Cajamarca</c:v>
                </c:pt>
                <c:pt idx="14">
                  <c:v>Ancash</c:v>
                </c:pt>
                <c:pt idx="15">
                  <c:v>Apurímac</c:v>
                </c:pt>
                <c:pt idx="16">
                  <c:v>Moquegua</c:v>
                </c:pt>
                <c:pt idx="17">
                  <c:v>Tumbes</c:v>
                </c:pt>
                <c:pt idx="18">
                  <c:v>Junín</c:v>
                </c:pt>
                <c:pt idx="19">
                  <c:v>Lambayeque</c:v>
                </c:pt>
                <c:pt idx="20">
                  <c:v>Huánuco</c:v>
                </c:pt>
                <c:pt idx="21">
                  <c:v>Lima</c:v>
                </c:pt>
                <c:pt idx="22">
                  <c:v>Madre de Dios</c:v>
                </c:pt>
                <c:pt idx="23">
                  <c:v>Arequipa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'CDNU Dpto'!$P$7:$P$31</c:f>
              <c:numCache>
                <c:formatCode>0%</c:formatCode>
                <c:ptCount val="25"/>
                <c:pt idx="0">
                  <c:v>0.80862975263007697</c:v>
                </c:pt>
                <c:pt idx="1">
                  <c:v>0.7268827527866365</c:v>
                </c:pt>
                <c:pt idx="2">
                  <c:v>0.71380553634703858</c:v>
                </c:pt>
                <c:pt idx="3">
                  <c:v>0.70361667446415632</c:v>
                </c:pt>
                <c:pt idx="4">
                  <c:v>0.69360354868926988</c:v>
                </c:pt>
                <c:pt idx="5">
                  <c:v>0.6686171162486908</c:v>
                </c:pt>
                <c:pt idx="6">
                  <c:v>0.66406821296656204</c:v>
                </c:pt>
                <c:pt idx="7">
                  <c:v>0.66290705236594971</c:v>
                </c:pt>
                <c:pt idx="8">
                  <c:v>0.65924199571720721</c:v>
                </c:pt>
                <c:pt idx="9">
                  <c:v>0.6550508373446341</c:v>
                </c:pt>
                <c:pt idx="10">
                  <c:v>0.64189675712366756</c:v>
                </c:pt>
                <c:pt idx="11">
                  <c:v>0.64176927013217533</c:v>
                </c:pt>
                <c:pt idx="12">
                  <c:v>0.63035320875674028</c:v>
                </c:pt>
                <c:pt idx="13">
                  <c:v>0.62664627308461385</c:v>
                </c:pt>
                <c:pt idx="14">
                  <c:v>0.60644991526369596</c:v>
                </c:pt>
                <c:pt idx="15">
                  <c:v>0.60394332163997555</c:v>
                </c:pt>
                <c:pt idx="16">
                  <c:v>0.58641719286750194</c:v>
                </c:pt>
                <c:pt idx="17">
                  <c:v>0.570609381065868</c:v>
                </c:pt>
                <c:pt idx="18">
                  <c:v>0.56919125277287008</c:v>
                </c:pt>
                <c:pt idx="19">
                  <c:v>0.55415129204785862</c:v>
                </c:pt>
                <c:pt idx="20">
                  <c:v>0.55184679014504157</c:v>
                </c:pt>
                <c:pt idx="21">
                  <c:v>0.53768741550934684</c:v>
                </c:pt>
                <c:pt idx="22">
                  <c:v>0.53602796918404649</c:v>
                </c:pt>
                <c:pt idx="23">
                  <c:v>0.5127664860856691</c:v>
                </c:pt>
                <c:pt idx="24">
                  <c:v>0.44276011702962653</c:v>
                </c:pt>
              </c:numCache>
            </c:numRef>
          </c:val>
        </c:ser>
        <c:dLbls/>
        <c:marker val="1"/>
        <c:axId val="84021248"/>
        <c:axId val="84867328"/>
      </c:lineChart>
      <c:catAx>
        <c:axId val="84855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4865408"/>
        <c:crosses val="autoZero"/>
        <c:auto val="1"/>
        <c:lblAlgn val="ctr"/>
        <c:lblOffset val="100"/>
      </c:catAx>
      <c:valAx>
        <c:axId val="848654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4855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4867328"/>
        <c:scaling>
          <c:orientation val="minMax"/>
        </c:scaling>
        <c:axPos val="r"/>
        <c:numFmt formatCode="0%" sourceLinked="1"/>
        <c:tickLblPos val="nextTo"/>
        <c:crossAx val="84021248"/>
        <c:crosses val="max"/>
        <c:crossBetween val="between"/>
      </c:valAx>
      <c:catAx>
        <c:axId val="84021248"/>
        <c:scaling>
          <c:orientation val="minMax"/>
        </c:scaling>
        <c:delete val="1"/>
        <c:axPos val="b"/>
        <c:numFmt formatCode="General" sourceLinked="1"/>
        <c:tickLblPos val="none"/>
        <c:crossAx val="848673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'MIB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'MIB Dpto'!$N$7:$N$31</c:f>
              <c:strCache>
                <c:ptCount val="25"/>
                <c:pt idx="0">
                  <c:v>Ucayali</c:v>
                </c:pt>
                <c:pt idx="1">
                  <c:v>Arequipa</c:v>
                </c:pt>
                <c:pt idx="2">
                  <c:v>Cusco</c:v>
                </c:pt>
                <c:pt idx="3">
                  <c:v>Lambayeque</c:v>
                </c:pt>
                <c:pt idx="4">
                  <c:v>Provincia Constitucional del Callao</c:v>
                </c:pt>
                <c:pt idx="5">
                  <c:v>Junín</c:v>
                </c:pt>
                <c:pt idx="6">
                  <c:v>Piura</c:v>
                </c:pt>
                <c:pt idx="7">
                  <c:v>Lima</c:v>
                </c:pt>
                <c:pt idx="8">
                  <c:v>Huancavelica</c:v>
                </c:pt>
                <c:pt idx="9">
                  <c:v>La Libertad</c:v>
                </c:pt>
                <c:pt idx="10">
                  <c:v>Madre de Dios</c:v>
                </c:pt>
                <c:pt idx="11">
                  <c:v>Loreto</c:v>
                </c:pt>
                <c:pt idx="12">
                  <c:v>Ayacucho</c:v>
                </c:pt>
                <c:pt idx="13">
                  <c:v>San Martín</c:v>
                </c:pt>
                <c:pt idx="14">
                  <c:v>Ancash</c:v>
                </c:pt>
                <c:pt idx="15">
                  <c:v>Puno</c:v>
                </c:pt>
                <c:pt idx="16">
                  <c:v>Ica</c:v>
                </c:pt>
                <c:pt idx="17">
                  <c:v>Cajamarca</c:v>
                </c:pt>
                <c:pt idx="18">
                  <c:v>Apurímac</c:v>
                </c:pt>
                <c:pt idx="19">
                  <c:v>Tumbes</c:v>
                </c:pt>
                <c:pt idx="20">
                  <c:v>Amazonas</c:v>
                </c:pt>
                <c:pt idx="21">
                  <c:v>Huánuco</c:v>
                </c:pt>
                <c:pt idx="22">
                  <c:v>Pasco</c:v>
                </c:pt>
                <c:pt idx="23">
                  <c:v>Tacna</c:v>
                </c:pt>
                <c:pt idx="24">
                  <c:v>Moquegua</c:v>
                </c:pt>
              </c:strCache>
            </c:strRef>
          </c:cat>
          <c:val>
            <c:numRef>
              <c:f>'MIB Dpto'!$O$7:$O$31</c:f>
              <c:numCache>
                <c:formatCode>#,##0.0</c:formatCode>
                <c:ptCount val="25"/>
                <c:pt idx="0">
                  <c:v>33.855505351358723</c:v>
                </c:pt>
                <c:pt idx="1">
                  <c:v>36.788597858059582</c:v>
                </c:pt>
                <c:pt idx="2">
                  <c:v>45.784756404780467</c:v>
                </c:pt>
                <c:pt idx="3">
                  <c:v>31.521558895685679</c:v>
                </c:pt>
                <c:pt idx="4">
                  <c:v>11.026258870507414</c:v>
                </c:pt>
                <c:pt idx="5">
                  <c:v>17.069670957889048</c:v>
                </c:pt>
                <c:pt idx="6">
                  <c:v>36.715999207321687</c:v>
                </c:pt>
                <c:pt idx="7">
                  <c:v>65.098432944513078</c:v>
                </c:pt>
                <c:pt idx="8">
                  <c:v>7.393942965411564</c:v>
                </c:pt>
                <c:pt idx="9">
                  <c:v>22.20665960924865</c:v>
                </c:pt>
                <c:pt idx="10">
                  <c:v>4.3765996935531604</c:v>
                </c:pt>
                <c:pt idx="11">
                  <c:v>14.30888215917294</c:v>
                </c:pt>
                <c:pt idx="12">
                  <c:v>19.313457219445951</c:v>
                </c:pt>
                <c:pt idx="13">
                  <c:v>12.552686895045351</c:v>
                </c:pt>
                <c:pt idx="14">
                  <c:v>13.32045455623507</c:v>
                </c:pt>
                <c:pt idx="15">
                  <c:v>18.804465243412512</c:v>
                </c:pt>
                <c:pt idx="16">
                  <c:v>12.647494290286946</c:v>
                </c:pt>
                <c:pt idx="17">
                  <c:v>14.388325984157781</c:v>
                </c:pt>
                <c:pt idx="18">
                  <c:v>11.181187870686751</c:v>
                </c:pt>
                <c:pt idx="19">
                  <c:v>3.2010913511976424</c:v>
                </c:pt>
                <c:pt idx="20">
                  <c:v>5.4611781890815809</c:v>
                </c:pt>
                <c:pt idx="21">
                  <c:v>4.9401215289484135</c:v>
                </c:pt>
                <c:pt idx="22">
                  <c:v>3.1733677796693271</c:v>
                </c:pt>
                <c:pt idx="23">
                  <c:v>0.30095575459396762</c:v>
                </c:pt>
                <c:pt idx="24">
                  <c:v>0.10273682107597887</c:v>
                </c:pt>
              </c:numCache>
            </c:numRef>
          </c:val>
        </c:ser>
        <c:dLbls/>
        <c:axId val="85092608"/>
        <c:axId val="85106688"/>
      </c:barChart>
      <c:lineChart>
        <c:grouping val="standard"/>
        <c:ser>
          <c:idx val="1"/>
          <c:order val="1"/>
          <c:tx>
            <c:strRef>
              <c:f>'MIB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Dpto'!$N$7:$N$31</c:f>
              <c:strCache>
                <c:ptCount val="25"/>
                <c:pt idx="0">
                  <c:v>Ucayali</c:v>
                </c:pt>
                <c:pt idx="1">
                  <c:v>Arequipa</c:v>
                </c:pt>
                <c:pt idx="2">
                  <c:v>Cusco</c:v>
                </c:pt>
                <c:pt idx="3">
                  <c:v>Lambayeque</c:v>
                </c:pt>
                <c:pt idx="4">
                  <c:v>Provincia Constitucional del Callao</c:v>
                </c:pt>
                <c:pt idx="5">
                  <c:v>Junín</c:v>
                </c:pt>
                <c:pt idx="6">
                  <c:v>Piura</c:v>
                </c:pt>
                <c:pt idx="7">
                  <c:v>Lima</c:v>
                </c:pt>
                <c:pt idx="8">
                  <c:v>Huancavelica</c:v>
                </c:pt>
                <c:pt idx="9">
                  <c:v>La Libertad</c:v>
                </c:pt>
                <c:pt idx="10">
                  <c:v>Madre de Dios</c:v>
                </c:pt>
                <c:pt idx="11">
                  <c:v>Loreto</c:v>
                </c:pt>
                <c:pt idx="12">
                  <c:v>Ayacucho</c:v>
                </c:pt>
                <c:pt idx="13">
                  <c:v>San Martín</c:v>
                </c:pt>
                <c:pt idx="14">
                  <c:v>Ancash</c:v>
                </c:pt>
                <c:pt idx="15">
                  <c:v>Puno</c:v>
                </c:pt>
                <c:pt idx="16">
                  <c:v>Ica</c:v>
                </c:pt>
                <c:pt idx="17">
                  <c:v>Cajamarca</c:v>
                </c:pt>
                <c:pt idx="18">
                  <c:v>Apurímac</c:v>
                </c:pt>
                <c:pt idx="19">
                  <c:v>Tumbes</c:v>
                </c:pt>
                <c:pt idx="20">
                  <c:v>Amazonas</c:v>
                </c:pt>
                <c:pt idx="21">
                  <c:v>Huánuco</c:v>
                </c:pt>
                <c:pt idx="22">
                  <c:v>Pasco</c:v>
                </c:pt>
                <c:pt idx="23">
                  <c:v>Tacna</c:v>
                </c:pt>
                <c:pt idx="24">
                  <c:v>Moquegua</c:v>
                </c:pt>
              </c:strCache>
            </c:strRef>
          </c:cat>
          <c:val>
            <c:numRef>
              <c:f>'MIB Dpto'!$P$7:$P$31</c:f>
              <c:numCache>
                <c:formatCode>0%</c:formatCode>
                <c:ptCount val="25"/>
                <c:pt idx="0">
                  <c:v>0.51898011484838902</c:v>
                </c:pt>
                <c:pt idx="1">
                  <c:v>0.39087053818124201</c:v>
                </c:pt>
                <c:pt idx="2">
                  <c:v>0.38571345160920373</c:v>
                </c:pt>
                <c:pt idx="3">
                  <c:v>0.35775365801692083</c:v>
                </c:pt>
                <c:pt idx="4">
                  <c:v>0.31641361452564992</c:v>
                </c:pt>
                <c:pt idx="5">
                  <c:v>0.30361899037836598</c:v>
                </c:pt>
                <c:pt idx="6">
                  <c:v>0.30163174188729586</c:v>
                </c:pt>
                <c:pt idx="7">
                  <c:v>0.29519389304730437</c:v>
                </c:pt>
                <c:pt idx="8">
                  <c:v>0.28721067362227209</c:v>
                </c:pt>
                <c:pt idx="9">
                  <c:v>0.28500698230000365</c:v>
                </c:pt>
                <c:pt idx="10">
                  <c:v>0.28370074072003448</c:v>
                </c:pt>
                <c:pt idx="11">
                  <c:v>0.27382386065109593</c:v>
                </c:pt>
                <c:pt idx="12">
                  <c:v>0.24265911633245857</c:v>
                </c:pt>
                <c:pt idx="13">
                  <c:v>0.22560013225866443</c:v>
                </c:pt>
                <c:pt idx="14">
                  <c:v>0.21700481210052916</c:v>
                </c:pt>
                <c:pt idx="15">
                  <c:v>0.19432469208955636</c:v>
                </c:pt>
                <c:pt idx="16">
                  <c:v>0.18651827582452976</c:v>
                </c:pt>
                <c:pt idx="17">
                  <c:v>0.1768421697044342</c:v>
                </c:pt>
                <c:pt idx="18">
                  <c:v>0.17160766267885585</c:v>
                </c:pt>
                <c:pt idx="19">
                  <c:v>0.16567295152859574</c:v>
                </c:pt>
                <c:pt idx="20">
                  <c:v>0.15354994826065807</c:v>
                </c:pt>
                <c:pt idx="21">
                  <c:v>0.13889909678581097</c:v>
                </c:pt>
                <c:pt idx="22">
                  <c:v>0.12564389108160148</c:v>
                </c:pt>
                <c:pt idx="23">
                  <c:v>3.2433981173667109E-2</c:v>
                </c:pt>
                <c:pt idx="24">
                  <c:v>2.0607935057918005E-2</c:v>
                </c:pt>
              </c:numCache>
            </c:numRef>
          </c:val>
        </c:ser>
        <c:dLbls/>
        <c:marker val="1"/>
        <c:axId val="85110144"/>
        <c:axId val="85108608"/>
      </c:lineChart>
      <c:catAx>
        <c:axId val="8509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5106688"/>
        <c:crosses val="autoZero"/>
        <c:auto val="1"/>
        <c:lblAlgn val="ctr"/>
        <c:lblOffset val="100"/>
      </c:catAx>
      <c:valAx>
        <c:axId val="8510668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50926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5108608"/>
        <c:scaling>
          <c:orientation val="minMax"/>
        </c:scaling>
        <c:axPos val="r"/>
        <c:numFmt formatCode="0%" sourceLinked="1"/>
        <c:tickLblPos val="nextTo"/>
        <c:crossAx val="85110144"/>
        <c:crosses val="max"/>
        <c:crossBetween val="between"/>
      </c:valAx>
      <c:catAx>
        <c:axId val="85110144"/>
        <c:scaling>
          <c:orientation val="minMax"/>
        </c:scaling>
        <c:delete val="1"/>
        <c:axPos val="b"/>
        <c:numFmt formatCode="General" sourceLinked="1"/>
        <c:tickLblPos val="none"/>
        <c:crossAx val="8510860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'UN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'UN Dpto'!$N$7:$N$29</c:f>
              <c:strCache>
                <c:ptCount val="23"/>
                <c:pt idx="0">
                  <c:v>Tumbes</c:v>
                </c:pt>
                <c:pt idx="1">
                  <c:v>San Martín</c:v>
                </c:pt>
                <c:pt idx="2">
                  <c:v>La Libertad</c:v>
                </c:pt>
                <c:pt idx="3">
                  <c:v>Arequipa</c:v>
                </c:pt>
                <c:pt idx="4">
                  <c:v>Junín</c:v>
                </c:pt>
                <c:pt idx="5">
                  <c:v>Cusco</c:v>
                </c:pt>
                <c:pt idx="6">
                  <c:v>Pasco</c:v>
                </c:pt>
                <c:pt idx="7">
                  <c:v>Amazonas</c:v>
                </c:pt>
                <c:pt idx="8">
                  <c:v>Lima</c:v>
                </c:pt>
                <c:pt idx="9">
                  <c:v>Ica</c:v>
                </c:pt>
                <c:pt idx="10">
                  <c:v>Huancavelica</c:v>
                </c:pt>
                <c:pt idx="11">
                  <c:v>Puno</c:v>
                </c:pt>
                <c:pt idx="12">
                  <c:v>Ancash</c:v>
                </c:pt>
                <c:pt idx="13">
                  <c:v>Cajamarca</c:v>
                </c:pt>
                <c:pt idx="14">
                  <c:v>Huánuco</c:v>
                </c:pt>
                <c:pt idx="15">
                  <c:v>Loreto</c:v>
                </c:pt>
                <c:pt idx="16">
                  <c:v>Piura</c:v>
                </c:pt>
                <c:pt idx="17">
                  <c:v>Lambayeque</c:v>
                </c:pt>
                <c:pt idx="18">
                  <c:v>Tacna</c:v>
                </c:pt>
                <c:pt idx="19">
                  <c:v>Ayacucho</c:v>
                </c:pt>
                <c:pt idx="20">
                  <c:v>Apurímac</c:v>
                </c:pt>
                <c:pt idx="21">
                  <c:v>Provincia Constitucional del Callao</c:v>
                </c:pt>
                <c:pt idx="22">
                  <c:v>Madre de Dios</c:v>
                </c:pt>
              </c:strCache>
            </c:strRef>
          </c:cat>
          <c:val>
            <c:numRef>
              <c:f>'UN Dpto'!$O$7:$O$29</c:f>
              <c:numCache>
                <c:formatCode>#,##0.0</c:formatCode>
                <c:ptCount val="23"/>
                <c:pt idx="0">
                  <c:v>9.2336209975782638E-2</c:v>
                </c:pt>
                <c:pt idx="1">
                  <c:v>1.4290881282658385</c:v>
                </c:pt>
                <c:pt idx="2">
                  <c:v>0.11538528907136619</c:v>
                </c:pt>
                <c:pt idx="3">
                  <c:v>2.7464999778717754E-2</c:v>
                </c:pt>
                <c:pt idx="4">
                  <c:v>5.1182917391316591</c:v>
                </c:pt>
                <c:pt idx="5">
                  <c:v>1.7698353723410329</c:v>
                </c:pt>
                <c:pt idx="6">
                  <c:v>3.5197290451598269</c:v>
                </c:pt>
                <c:pt idx="7">
                  <c:v>0.7771007320843637</c:v>
                </c:pt>
                <c:pt idx="8">
                  <c:v>100.29477498220638</c:v>
                </c:pt>
                <c:pt idx="9">
                  <c:v>0.6370751555673313</c:v>
                </c:pt>
                <c:pt idx="10">
                  <c:v>0.27890917570937873</c:v>
                </c:pt>
                <c:pt idx="11">
                  <c:v>0.31307540251287225</c:v>
                </c:pt>
                <c:pt idx="12">
                  <c:v>2.7505234262445497</c:v>
                </c:pt>
                <c:pt idx="13">
                  <c:v>1.189826500320375</c:v>
                </c:pt>
                <c:pt idx="14">
                  <c:v>5.2483126790612005</c:v>
                </c:pt>
                <c:pt idx="15">
                  <c:v>0.53650313226616864</c:v>
                </c:pt>
                <c:pt idx="16">
                  <c:v>0.20749931893900037</c:v>
                </c:pt>
                <c:pt idx="17">
                  <c:v>1.1328015206849671</c:v>
                </c:pt>
                <c:pt idx="18">
                  <c:v>4.628086E-2</c:v>
                </c:pt>
                <c:pt idx="19">
                  <c:v>5.4946797989833358E-3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/>
        <c:axId val="84007552"/>
        <c:axId val="84681088"/>
      </c:barChart>
      <c:lineChart>
        <c:grouping val="standard"/>
        <c:ser>
          <c:idx val="1"/>
          <c:order val="1"/>
          <c:tx>
            <c:strRef>
              <c:f>'UN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Dpto'!$N$7:$N$29</c:f>
              <c:strCache>
                <c:ptCount val="23"/>
                <c:pt idx="0">
                  <c:v>Tumbes</c:v>
                </c:pt>
                <c:pt idx="1">
                  <c:v>San Martín</c:v>
                </c:pt>
                <c:pt idx="2">
                  <c:v>La Libertad</c:v>
                </c:pt>
                <c:pt idx="3">
                  <c:v>Arequipa</c:v>
                </c:pt>
                <c:pt idx="4">
                  <c:v>Junín</c:v>
                </c:pt>
                <c:pt idx="5">
                  <c:v>Cusco</c:v>
                </c:pt>
                <c:pt idx="6">
                  <c:v>Pasco</c:v>
                </c:pt>
                <c:pt idx="7">
                  <c:v>Amazonas</c:v>
                </c:pt>
                <c:pt idx="8">
                  <c:v>Lima</c:v>
                </c:pt>
                <c:pt idx="9">
                  <c:v>Ica</c:v>
                </c:pt>
                <c:pt idx="10">
                  <c:v>Huancavelica</c:v>
                </c:pt>
                <c:pt idx="11">
                  <c:v>Puno</c:v>
                </c:pt>
                <c:pt idx="12">
                  <c:v>Ancash</c:v>
                </c:pt>
                <c:pt idx="13">
                  <c:v>Cajamarca</c:v>
                </c:pt>
                <c:pt idx="14">
                  <c:v>Huánuco</c:v>
                </c:pt>
                <c:pt idx="15">
                  <c:v>Loreto</c:v>
                </c:pt>
                <c:pt idx="16">
                  <c:v>Piura</c:v>
                </c:pt>
                <c:pt idx="17">
                  <c:v>Lambayeque</c:v>
                </c:pt>
                <c:pt idx="18">
                  <c:v>Tacna</c:v>
                </c:pt>
                <c:pt idx="19">
                  <c:v>Ayacucho</c:v>
                </c:pt>
                <c:pt idx="20">
                  <c:v>Apurímac</c:v>
                </c:pt>
                <c:pt idx="21">
                  <c:v>Provincia Constitucional del Callao</c:v>
                </c:pt>
                <c:pt idx="22">
                  <c:v>Madre de Dios</c:v>
                </c:pt>
              </c:strCache>
            </c:strRef>
          </c:cat>
          <c:val>
            <c:numRef>
              <c:f>'UN Dpto'!$P$7:$P$29</c:f>
              <c:numCache>
                <c:formatCode>0%</c:formatCode>
                <c:ptCount val="23"/>
                <c:pt idx="0">
                  <c:v>0.6695590472915075</c:v>
                </c:pt>
                <c:pt idx="1">
                  <c:v>0.65921818880977567</c:v>
                </c:pt>
                <c:pt idx="2">
                  <c:v>0.65103360005058941</c:v>
                </c:pt>
                <c:pt idx="3">
                  <c:v>0.60661277009271486</c:v>
                </c:pt>
                <c:pt idx="4">
                  <c:v>0.51718786077624102</c:v>
                </c:pt>
                <c:pt idx="5">
                  <c:v>0.50322230771381704</c:v>
                </c:pt>
                <c:pt idx="6">
                  <c:v>0.50201170221736913</c:v>
                </c:pt>
                <c:pt idx="7">
                  <c:v>0.48892433104654859</c:v>
                </c:pt>
                <c:pt idx="8">
                  <c:v>0.44665002127534886</c:v>
                </c:pt>
                <c:pt idx="9">
                  <c:v>0.43394622805395783</c:v>
                </c:pt>
                <c:pt idx="10">
                  <c:v>0.40815937112653361</c:v>
                </c:pt>
                <c:pt idx="11">
                  <c:v>0.40150895420293026</c:v>
                </c:pt>
                <c:pt idx="12">
                  <c:v>0.39253708180736346</c:v>
                </c:pt>
                <c:pt idx="13">
                  <c:v>0.37159817082090979</c:v>
                </c:pt>
                <c:pt idx="14">
                  <c:v>0.36659055050833494</c:v>
                </c:pt>
                <c:pt idx="15">
                  <c:v>0.29726129601077594</c:v>
                </c:pt>
                <c:pt idx="16">
                  <c:v>0.1770904153564781</c:v>
                </c:pt>
                <c:pt idx="17">
                  <c:v>0.13072477148987116</c:v>
                </c:pt>
                <c:pt idx="18">
                  <c:v>5.2510137626649418E-2</c:v>
                </c:pt>
                <c:pt idx="19">
                  <c:v>5.1006542575849023E-2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/>
        <c:marker val="1"/>
        <c:axId val="84684800"/>
        <c:axId val="84683008"/>
      </c:lineChart>
      <c:catAx>
        <c:axId val="84007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4681088"/>
        <c:crosses val="autoZero"/>
        <c:auto val="1"/>
        <c:lblAlgn val="ctr"/>
        <c:lblOffset val="100"/>
      </c:catAx>
      <c:valAx>
        <c:axId val="8468108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4007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4683008"/>
        <c:scaling>
          <c:orientation val="minMax"/>
        </c:scaling>
        <c:axPos val="r"/>
        <c:numFmt formatCode="0%" sourceLinked="1"/>
        <c:tickLblPos val="nextTo"/>
        <c:crossAx val="84684800"/>
        <c:crosses val="max"/>
        <c:crossBetween val="between"/>
      </c:valAx>
      <c:catAx>
        <c:axId val="84684800"/>
        <c:scaling>
          <c:orientation val="minMax"/>
        </c:scaling>
        <c:delete val="1"/>
        <c:axPos val="b"/>
        <c:numFmt formatCode="General" sourceLinked="1"/>
        <c:tickLblPos val="none"/>
        <c:crossAx val="8468300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'FA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Dpto'!$O$7</c:f>
              <c:numCache>
                <c:formatCode>#,##0.0</c:formatCode>
                <c:ptCount val="1"/>
                <c:pt idx="0">
                  <c:v>4.2772949026626108</c:v>
                </c:pt>
              </c:numCache>
            </c:numRef>
          </c:val>
        </c:ser>
        <c:dLbls/>
        <c:axId val="85571072"/>
        <c:axId val="85572608"/>
      </c:barChart>
      <c:lineChart>
        <c:grouping val="standard"/>
        <c:ser>
          <c:idx val="1"/>
          <c:order val="1"/>
          <c:tx>
            <c:strRef>
              <c:f>'FA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Dpto'!$P$7</c:f>
              <c:numCache>
                <c:formatCode>0%</c:formatCode>
                <c:ptCount val="1"/>
                <c:pt idx="0">
                  <c:v>0.21372917671633934</c:v>
                </c:pt>
              </c:numCache>
            </c:numRef>
          </c:val>
        </c:ser>
        <c:dLbls/>
        <c:marker val="1"/>
        <c:axId val="85580416"/>
        <c:axId val="85578880"/>
      </c:lineChart>
      <c:catAx>
        <c:axId val="85571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5572608"/>
        <c:crosses val="autoZero"/>
        <c:auto val="1"/>
        <c:lblAlgn val="ctr"/>
        <c:lblOffset val="100"/>
      </c:catAx>
      <c:valAx>
        <c:axId val="855726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5571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5578880"/>
        <c:scaling>
          <c:orientation val="minMax"/>
        </c:scaling>
        <c:axPos val="r"/>
        <c:numFmt formatCode="0%" sourceLinked="1"/>
        <c:tickLblPos val="nextTo"/>
        <c:crossAx val="85580416"/>
        <c:crosses val="max"/>
        <c:crossBetween val="between"/>
      </c:valAx>
      <c:catAx>
        <c:axId val="85580416"/>
        <c:scaling>
          <c:orientation val="minMax"/>
        </c:scaling>
        <c:delete val="1"/>
        <c:axPos val="b"/>
        <c:numFmt formatCode="General" sourceLinked="1"/>
        <c:tickLblPos val="none"/>
        <c:crossAx val="8557888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'CANCER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'CANCER Dpto'!$N$7:$N$32</c:f>
              <c:strCache>
                <c:ptCount val="26"/>
                <c:pt idx="0">
                  <c:v>Apurímac</c:v>
                </c:pt>
                <c:pt idx="1">
                  <c:v>Tacna</c:v>
                </c:pt>
                <c:pt idx="2">
                  <c:v>Cusco</c:v>
                </c:pt>
                <c:pt idx="3">
                  <c:v>Arequipa</c:v>
                </c:pt>
                <c:pt idx="4">
                  <c:v>Provincia Constitucional del Callao</c:v>
                </c:pt>
                <c:pt idx="5">
                  <c:v>San Martín</c:v>
                </c:pt>
                <c:pt idx="6">
                  <c:v>Ica</c:v>
                </c:pt>
                <c:pt idx="7">
                  <c:v>Loreto</c:v>
                </c:pt>
                <c:pt idx="8">
                  <c:v>Ancash</c:v>
                </c:pt>
                <c:pt idx="9">
                  <c:v>La Libertad</c:v>
                </c:pt>
                <c:pt idx="10">
                  <c:v>Puno</c:v>
                </c:pt>
                <c:pt idx="11">
                  <c:v>Lima</c:v>
                </c:pt>
                <c:pt idx="12">
                  <c:v>Embajadas en el Exterior</c:v>
                </c:pt>
                <c:pt idx="13">
                  <c:v>Ayacucho</c:v>
                </c:pt>
                <c:pt idx="14">
                  <c:v>Lambayeque</c:v>
                </c:pt>
                <c:pt idx="15">
                  <c:v>Tumbes</c:v>
                </c:pt>
                <c:pt idx="16">
                  <c:v>Huánuco</c:v>
                </c:pt>
                <c:pt idx="17">
                  <c:v>Cajamarca</c:v>
                </c:pt>
                <c:pt idx="18">
                  <c:v>Huancavelica</c:v>
                </c:pt>
                <c:pt idx="19">
                  <c:v>Piura</c:v>
                </c:pt>
                <c:pt idx="20">
                  <c:v>Pasco</c:v>
                </c:pt>
                <c:pt idx="21">
                  <c:v>Junín</c:v>
                </c:pt>
                <c:pt idx="22">
                  <c:v>Ucayali</c:v>
                </c:pt>
                <c:pt idx="23">
                  <c:v>Madre de Dios</c:v>
                </c:pt>
                <c:pt idx="24">
                  <c:v>Amazonas</c:v>
                </c:pt>
                <c:pt idx="25">
                  <c:v>Moquegua</c:v>
                </c:pt>
              </c:strCache>
            </c:strRef>
          </c:cat>
          <c:val>
            <c:numRef>
              <c:f>'CANCER Dpto'!$O$7:$O$32</c:f>
              <c:numCache>
                <c:formatCode>#,##0.0</c:formatCode>
                <c:ptCount val="26"/>
                <c:pt idx="0">
                  <c:v>5.6156341224835522</c:v>
                </c:pt>
                <c:pt idx="1">
                  <c:v>4.283663400417888</c:v>
                </c:pt>
                <c:pt idx="2">
                  <c:v>7.558979546234653</c:v>
                </c:pt>
                <c:pt idx="3">
                  <c:v>12.503748483820035</c:v>
                </c:pt>
                <c:pt idx="4">
                  <c:v>9.8826191964096637</c:v>
                </c:pt>
                <c:pt idx="5">
                  <c:v>5.3664586563983159</c:v>
                </c:pt>
                <c:pt idx="6">
                  <c:v>4.2404502382992613</c:v>
                </c:pt>
                <c:pt idx="7">
                  <c:v>4.2712696773730654</c:v>
                </c:pt>
                <c:pt idx="8">
                  <c:v>3.6977757126540349</c:v>
                </c:pt>
                <c:pt idx="9">
                  <c:v>13.95370949429398</c:v>
                </c:pt>
                <c:pt idx="10">
                  <c:v>5.5778246857181735</c:v>
                </c:pt>
                <c:pt idx="11">
                  <c:v>197.2840109773033</c:v>
                </c:pt>
                <c:pt idx="12">
                  <c:v>9.3237056165386392</c:v>
                </c:pt>
                <c:pt idx="13">
                  <c:v>6.5781511426569033</c:v>
                </c:pt>
                <c:pt idx="14">
                  <c:v>11.697047150904503</c:v>
                </c:pt>
                <c:pt idx="15">
                  <c:v>2.6274129704629554</c:v>
                </c:pt>
                <c:pt idx="16">
                  <c:v>4.3458870237670917</c:v>
                </c:pt>
                <c:pt idx="17">
                  <c:v>8.2186924894744884</c:v>
                </c:pt>
                <c:pt idx="18">
                  <c:v>2.1936618334737705</c:v>
                </c:pt>
                <c:pt idx="19">
                  <c:v>5.4527884195357821</c:v>
                </c:pt>
                <c:pt idx="20">
                  <c:v>0.79844068497069609</c:v>
                </c:pt>
                <c:pt idx="21">
                  <c:v>23.549090152271052</c:v>
                </c:pt>
                <c:pt idx="22">
                  <c:v>2.2897020277451925</c:v>
                </c:pt>
                <c:pt idx="23">
                  <c:v>0.81024596579155761</c:v>
                </c:pt>
                <c:pt idx="24">
                  <c:v>1.1732347083615056</c:v>
                </c:pt>
                <c:pt idx="25">
                  <c:v>0.69632390531203681</c:v>
                </c:pt>
              </c:numCache>
            </c:numRef>
          </c:val>
        </c:ser>
        <c:dLbls/>
        <c:axId val="73734784"/>
        <c:axId val="73769344"/>
      </c:barChart>
      <c:lineChart>
        <c:grouping val="standard"/>
        <c:ser>
          <c:idx val="1"/>
          <c:order val="1"/>
          <c:tx>
            <c:strRef>
              <c:f>'CANCER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Dpto'!$N$7:$N$32</c:f>
              <c:strCache>
                <c:ptCount val="26"/>
                <c:pt idx="0">
                  <c:v>Apurímac</c:v>
                </c:pt>
                <c:pt idx="1">
                  <c:v>Tacna</c:v>
                </c:pt>
                <c:pt idx="2">
                  <c:v>Cusco</c:v>
                </c:pt>
                <c:pt idx="3">
                  <c:v>Arequipa</c:v>
                </c:pt>
                <c:pt idx="4">
                  <c:v>Provincia Constitucional del Callao</c:v>
                </c:pt>
                <c:pt idx="5">
                  <c:v>San Martín</c:v>
                </c:pt>
                <c:pt idx="6">
                  <c:v>Ica</c:v>
                </c:pt>
                <c:pt idx="7">
                  <c:v>Loreto</c:v>
                </c:pt>
                <c:pt idx="8">
                  <c:v>Ancash</c:v>
                </c:pt>
                <c:pt idx="9">
                  <c:v>La Libertad</c:v>
                </c:pt>
                <c:pt idx="10">
                  <c:v>Puno</c:v>
                </c:pt>
                <c:pt idx="11">
                  <c:v>Lima</c:v>
                </c:pt>
                <c:pt idx="12">
                  <c:v>Embajadas en el Exterior</c:v>
                </c:pt>
                <c:pt idx="13">
                  <c:v>Ayacucho</c:v>
                </c:pt>
                <c:pt idx="14">
                  <c:v>Lambayeque</c:v>
                </c:pt>
                <c:pt idx="15">
                  <c:v>Tumbes</c:v>
                </c:pt>
                <c:pt idx="16">
                  <c:v>Huánuco</c:v>
                </c:pt>
                <c:pt idx="17">
                  <c:v>Cajamarca</c:v>
                </c:pt>
                <c:pt idx="18">
                  <c:v>Huancavelica</c:v>
                </c:pt>
                <c:pt idx="19">
                  <c:v>Piura</c:v>
                </c:pt>
                <c:pt idx="20">
                  <c:v>Pasco</c:v>
                </c:pt>
                <c:pt idx="21">
                  <c:v>Junín</c:v>
                </c:pt>
                <c:pt idx="22">
                  <c:v>Ucayali</c:v>
                </c:pt>
                <c:pt idx="23">
                  <c:v>Madre de Dios</c:v>
                </c:pt>
                <c:pt idx="24">
                  <c:v>Amazonas</c:v>
                </c:pt>
                <c:pt idx="25">
                  <c:v>Moquegua</c:v>
                </c:pt>
              </c:strCache>
            </c:strRef>
          </c:cat>
          <c:val>
            <c:numRef>
              <c:f>'CANCER Dpto'!$P$7:$P$32</c:f>
              <c:numCache>
                <c:formatCode>0%</c:formatCode>
                <c:ptCount val="26"/>
                <c:pt idx="0">
                  <c:v>0.73638717743701598</c:v>
                </c:pt>
                <c:pt idx="1">
                  <c:v>0.68787283186898174</c:v>
                </c:pt>
                <c:pt idx="2">
                  <c:v>0.65820390794582462</c:v>
                </c:pt>
                <c:pt idx="3">
                  <c:v>0.62994419580796746</c:v>
                </c:pt>
                <c:pt idx="4">
                  <c:v>0.62835648128999577</c:v>
                </c:pt>
                <c:pt idx="5">
                  <c:v>0.6168015031382027</c:v>
                </c:pt>
                <c:pt idx="6">
                  <c:v>0.60399466408846192</c:v>
                </c:pt>
                <c:pt idx="7">
                  <c:v>0.60199680590783111</c:v>
                </c:pt>
                <c:pt idx="8">
                  <c:v>0.59563064611385985</c:v>
                </c:pt>
                <c:pt idx="9">
                  <c:v>0.57866794510518915</c:v>
                </c:pt>
                <c:pt idx="10">
                  <c:v>0.57760578354181602</c:v>
                </c:pt>
                <c:pt idx="11">
                  <c:v>0.57627000098597003</c:v>
                </c:pt>
                <c:pt idx="12">
                  <c:v>0.57491058924144789</c:v>
                </c:pt>
                <c:pt idx="13">
                  <c:v>0.56722869213218108</c:v>
                </c:pt>
                <c:pt idx="14">
                  <c:v>0.56497394696224013</c:v>
                </c:pt>
                <c:pt idx="15">
                  <c:v>0.56059022995158514</c:v>
                </c:pt>
                <c:pt idx="16">
                  <c:v>0.53792221508995097</c:v>
                </c:pt>
                <c:pt idx="17">
                  <c:v>0.532141161922421</c:v>
                </c:pt>
                <c:pt idx="18">
                  <c:v>0.52951277881220959</c:v>
                </c:pt>
                <c:pt idx="19">
                  <c:v>0.49034182634515444</c:v>
                </c:pt>
                <c:pt idx="20">
                  <c:v>0.48424770153005503</c:v>
                </c:pt>
                <c:pt idx="21">
                  <c:v>0.46631156218292152</c:v>
                </c:pt>
                <c:pt idx="22">
                  <c:v>0.46203253530775212</c:v>
                </c:pt>
                <c:pt idx="23">
                  <c:v>0.44326966181765137</c:v>
                </c:pt>
                <c:pt idx="24">
                  <c:v>0.41710458924537142</c:v>
                </c:pt>
                <c:pt idx="25">
                  <c:v>0.39804858581961977</c:v>
                </c:pt>
              </c:numCache>
            </c:numRef>
          </c:val>
        </c:ser>
        <c:dLbls/>
        <c:marker val="1"/>
        <c:axId val="73785344"/>
        <c:axId val="73771264"/>
      </c:lineChart>
      <c:catAx>
        <c:axId val="73734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3769344"/>
        <c:crosses val="autoZero"/>
        <c:auto val="1"/>
        <c:lblAlgn val="ctr"/>
        <c:lblOffset val="100"/>
      </c:catAx>
      <c:valAx>
        <c:axId val="7376934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3734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3771264"/>
        <c:scaling>
          <c:orientation val="minMax"/>
        </c:scaling>
        <c:axPos val="r"/>
        <c:numFmt formatCode="0%" sourceLinked="1"/>
        <c:tickLblPos val="nextTo"/>
        <c:crossAx val="73785344"/>
        <c:crosses val="max"/>
        <c:crossBetween val="between"/>
      </c:valAx>
      <c:catAx>
        <c:axId val="73785344"/>
        <c:scaling>
          <c:orientation val="minMax"/>
        </c:scaling>
        <c:delete val="1"/>
        <c:axPos val="b"/>
        <c:numFmt formatCode="General" sourceLinked="1"/>
        <c:tickLblPos val="none"/>
        <c:crossAx val="7377126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'AHR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'AHR Dpto'!$N$7:$N$28</c:f>
              <c:strCache>
                <c:ptCount val="22"/>
                <c:pt idx="0">
                  <c:v>Moquegua</c:v>
                </c:pt>
                <c:pt idx="1">
                  <c:v>Lambayeque</c:v>
                </c:pt>
                <c:pt idx="2">
                  <c:v>Ucayali</c:v>
                </c:pt>
                <c:pt idx="3">
                  <c:v>Huánuco</c:v>
                </c:pt>
                <c:pt idx="4">
                  <c:v>Arequipa</c:v>
                </c:pt>
                <c:pt idx="5">
                  <c:v>Ancash</c:v>
                </c:pt>
                <c:pt idx="6">
                  <c:v>Junín</c:v>
                </c:pt>
                <c:pt idx="7">
                  <c:v>San Martín</c:v>
                </c:pt>
                <c:pt idx="8">
                  <c:v>Loreto</c:v>
                </c:pt>
                <c:pt idx="9">
                  <c:v>Puno</c:v>
                </c:pt>
                <c:pt idx="10">
                  <c:v>Cajamarca</c:v>
                </c:pt>
                <c:pt idx="11">
                  <c:v>Amazonas</c:v>
                </c:pt>
                <c:pt idx="12">
                  <c:v>Cusco</c:v>
                </c:pt>
                <c:pt idx="13">
                  <c:v>Huancavelica</c:v>
                </c:pt>
                <c:pt idx="14">
                  <c:v>Ayacucho</c:v>
                </c:pt>
                <c:pt idx="15">
                  <c:v>La Libertad</c:v>
                </c:pt>
                <c:pt idx="16">
                  <c:v>Apurímac</c:v>
                </c:pt>
                <c:pt idx="17">
                  <c:v>Piura</c:v>
                </c:pt>
                <c:pt idx="18">
                  <c:v>Lima</c:v>
                </c:pt>
                <c:pt idx="19">
                  <c:v>Tacna</c:v>
                </c:pt>
                <c:pt idx="20">
                  <c:v>Ica</c:v>
                </c:pt>
                <c:pt idx="21">
                  <c:v>Pasco</c:v>
                </c:pt>
              </c:strCache>
            </c:strRef>
          </c:cat>
          <c:val>
            <c:numRef>
              <c:f>'AHR Dpto'!$O$7:$O$28</c:f>
              <c:numCache>
                <c:formatCode>#,##0.0</c:formatCode>
                <c:ptCount val="22"/>
                <c:pt idx="0">
                  <c:v>1.1363289999999999</c:v>
                </c:pt>
                <c:pt idx="1">
                  <c:v>1.05246481</c:v>
                </c:pt>
                <c:pt idx="2">
                  <c:v>4.7330585479736325</c:v>
                </c:pt>
                <c:pt idx="3">
                  <c:v>6.6773290183083516</c:v>
                </c:pt>
                <c:pt idx="4">
                  <c:v>3.8255915714405391</c:v>
                </c:pt>
                <c:pt idx="5">
                  <c:v>1.2438685607906925</c:v>
                </c:pt>
                <c:pt idx="6">
                  <c:v>5.6673886508215219</c:v>
                </c:pt>
                <c:pt idx="7">
                  <c:v>3.7505177776101686</c:v>
                </c:pt>
                <c:pt idx="8">
                  <c:v>22.366640127515602</c:v>
                </c:pt>
                <c:pt idx="9">
                  <c:v>26.149263785139862</c:v>
                </c:pt>
                <c:pt idx="10">
                  <c:v>4.2407865153765325</c:v>
                </c:pt>
                <c:pt idx="11">
                  <c:v>7.8823071794350081</c:v>
                </c:pt>
                <c:pt idx="12">
                  <c:v>23.17259244305454</c:v>
                </c:pt>
                <c:pt idx="13">
                  <c:v>17.319626003661661</c:v>
                </c:pt>
                <c:pt idx="14">
                  <c:v>21.984911189749887</c:v>
                </c:pt>
                <c:pt idx="15">
                  <c:v>1.4342329378761767</c:v>
                </c:pt>
                <c:pt idx="16">
                  <c:v>17.357873837173603</c:v>
                </c:pt>
                <c:pt idx="17">
                  <c:v>2.0807974142624714</c:v>
                </c:pt>
                <c:pt idx="18">
                  <c:v>30.140344480906776</c:v>
                </c:pt>
                <c:pt idx="19">
                  <c:v>4.9693389999999997E-2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/>
        <c:axId val="85747584"/>
        <c:axId val="85749120"/>
      </c:barChart>
      <c:lineChart>
        <c:grouping val="standard"/>
        <c:ser>
          <c:idx val="1"/>
          <c:order val="1"/>
          <c:tx>
            <c:strRef>
              <c:f>'AHR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Dpto'!$N$7:$N$28</c:f>
              <c:strCache>
                <c:ptCount val="22"/>
                <c:pt idx="0">
                  <c:v>Moquegua</c:v>
                </c:pt>
                <c:pt idx="1">
                  <c:v>Lambayeque</c:v>
                </c:pt>
                <c:pt idx="2">
                  <c:v>Ucayali</c:v>
                </c:pt>
                <c:pt idx="3">
                  <c:v>Huánuco</c:v>
                </c:pt>
                <c:pt idx="4">
                  <c:v>Arequipa</c:v>
                </c:pt>
                <c:pt idx="5">
                  <c:v>Ancash</c:v>
                </c:pt>
                <c:pt idx="6">
                  <c:v>Junín</c:v>
                </c:pt>
                <c:pt idx="7">
                  <c:v>San Martín</c:v>
                </c:pt>
                <c:pt idx="8">
                  <c:v>Loreto</c:v>
                </c:pt>
                <c:pt idx="9">
                  <c:v>Puno</c:v>
                </c:pt>
                <c:pt idx="10">
                  <c:v>Cajamarca</c:v>
                </c:pt>
                <c:pt idx="11">
                  <c:v>Amazonas</c:v>
                </c:pt>
                <c:pt idx="12">
                  <c:v>Cusco</c:v>
                </c:pt>
                <c:pt idx="13">
                  <c:v>Huancavelica</c:v>
                </c:pt>
                <c:pt idx="14">
                  <c:v>Ayacucho</c:v>
                </c:pt>
                <c:pt idx="15">
                  <c:v>La Libertad</c:v>
                </c:pt>
                <c:pt idx="16">
                  <c:v>Apurímac</c:v>
                </c:pt>
                <c:pt idx="17">
                  <c:v>Piura</c:v>
                </c:pt>
                <c:pt idx="18">
                  <c:v>Lima</c:v>
                </c:pt>
                <c:pt idx="19">
                  <c:v>Tacna</c:v>
                </c:pt>
                <c:pt idx="20">
                  <c:v>Ica</c:v>
                </c:pt>
                <c:pt idx="21">
                  <c:v>Pasco</c:v>
                </c:pt>
              </c:strCache>
            </c:strRef>
          </c:cat>
          <c:val>
            <c:numRef>
              <c:f>'AHR Dpto'!$P$7:$P$28</c:f>
              <c:numCache>
                <c:formatCode>0%</c:formatCode>
                <c:ptCount val="22"/>
                <c:pt idx="0">
                  <c:v>0.99999911997395108</c:v>
                </c:pt>
                <c:pt idx="1">
                  <c:v>0.98768640916828854</c:v>
                </c:pt>
                <c:pt idx="2">
                  <c:v>0.95915729518427784</c:v>
                </c:pt>
                <c:pt idx="3">
                  <c:v>0.95524080027815383</c:v>
                </c:pt>
                <c:pt idx="4">
                  <c:v>0.94557180487319015</c:v>
                </c:pt>
                <c:pt idx="5">
                  <c:v>0.93023374277716986</c:v>
                </c:pt>
                <c:pt idx="6">
                  <c:v>0.91757284073852863</c:v>
                </c:pt>
                <c:pt idx="7">
                  <c:v>0.86435663584685085</c:v>
                </c:pt>
                <c:pt idx="8">
                  <c:v>0.84394192714942273</c:v>
                </c:pt>
                <c:pt idx="9">
                  <c:v>0.83248783674412052</c:v>
                </c:pt>
                <c:pt idx="10">
                  <c:v>0.80870881076949486</c:v>
                </c:pt>
                <c:pt idx="11">
                  <c:v>0.76567091357872585</c:v>
                </c:pt>
                <c:pt idx="12">
                  <c:v>0.72214263713361637</c:v>
                </c:pt>
                <c:pt idx="13">
                  <c:v>0.70489892555380773</c:v>
                </c:pt>
                <c:pt idx="14">
                  <c:v>0.53553517876837875</c:v>
                </c:pt>
                <c:pt idx="15">
                  <c:v>0.52402216241908994</c:v>
                </c:pt>
                <c:pt idx="16">
                  <c:v>0.45128159880508045</c:v>
                </c:pt>
                <c:pt idx="17">
                  <c:v>0.40805053931501056</c:v>
                </c:pt>
                <c:pt idx="18">
                  <c:v>0.39186611324258791</c:v>
                </c:pt>
                <c:pt idx="19">
                  <c:v>6.3107846224963043E-2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/>
        <c:marker val="1"/>
        <c:axId val="85756928"/>
        <c:axId val="85755392"/>
      </c:lineChart>
      <c:catAx>
        <c:axId val="85747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5749120"/>
        <c:crosses val="autoZero"/>
        <c:auto val="1"/>
        <c:lblAlgn val="ctr"/>
        <c:lblOffset val="100"/>
      </c:catAx>
      <c:valAx>
        <c:axId val="8574912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5747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5755392"/>
        <c:scaling>
          <c:orientation val="minMax"/>
        </c:scaling>
        <c:axPos val="r"/>
        <c:numFmt formatCode="0%" sourceLinked="1"/>
        <c:tickLblPos val="nextTo"/>
        <c:crossAx val="85756928"/>
        <c:crosses val="max"/>
        <c:crossBetween val="between"/>
      </c:valAx>
      <c:catAx>
        <c:axId val="85756928"/>
        <c:scaling>
          <c:orientation val="minMax"/>
        </c:scaling>
        <c:delete val="1"/>
        <c:axPos val="b"/>
        <c:numFmt formatCode="General" sourceLinked="1"/>
        <c:tickLblPos val="none"/>
        <c:crossAx val="8575539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'SRAO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Lambayeque</c:v>
                </c:pt>
                <c:pt idx="2">
                  <c:v>San Martín</c:v>
                </c:pt>
                <c:pt idx="3">
                  <c:v>Cusco</c:v>
                </c:pt>
                <c:pt idx="4">
                  <c:v>La Libertad</c:v>
                </c:pt>
                <c:pt idx="5">
                  <c:v>Arequipa</c:v>
                </c:pt>
                <c:pt idx="6">
                  <c:v>Junín</c:v>
                </c:pt>
                <c:pt idx="7">
                  <c:v>Ancash</c:v>
                </c:pt>
                <c:pt idx="8">
                  <c:v>Ica</c:v>
                </c:pt>
                <c:pt idx="9">
                  <c:v>Loreto</c:v>
                </c:pt>
                <c:pt idx="10">
                  <c:v>Lima</c:v>
                </c:pt>
                <c:pt idx="11">
                  <c:v>Tacna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Dpto'!$O$7:$O$22</c:f>
              <c:numCache>
                <c:formatCode>#,##0.0</c:formatCode>
                <c:ptCount val="16"/>
                <c:pt idx="0">
                  <c:v>12.793073635417219</c:v>
                </c:pt>
                <c:pt idx="1">
                  <c:v>14.308535108087185</c:v>
                </c:pt>
                <c:pt idx="2">
                  <c:v>7.9767840159227408</c:v>
                </c:pt>
                <c:pt idx="3">
                  <c:v>11.583079626219407</c:v>
                </c:pt>
                <c:pt idx="4">
                  <c:v>14.52376943417987</c:v>
                </c:pt>
                <c:pt idx="5">
                  <c:v>15.374473111872883</c:v>
                </c:pt>
                <c:pt idx="6">
                  <c:v>11.644828234986843</c:v>
                </c:pt>
                <c:pt idx="7">
                  <c:v>8.0471789000788245</c:v>
                </c:pt>
                <c:pt idx="8">
                  <c:v>9.5175050815611542</c:v>
                </c:pt>
                <c:pt idx="9">
                  <c:v>5.0684147519008569</c:v>
                </c:pt>
                <c:pt idx="10">
                  <c:v>166.39943703365515</c:v>
                </c:pt>
                <c:pt idx="11">
                  <c:v>11.014090190161941</c:v>
                </c:pt>
                <c:pt idx="12">
                  <c:v>4.1283370954284599</c:v>
                </c:pt>
                <c:pt idx="13">
                  <c:v>4.6000000089406967E-2</c:v>
                </c:pt>
                <c:pt idx="14">
                  <c:v>0.10233552883319855</c:v>
                </c:pt>
                <c:pt idx="15">
                  <c:v>0</c:v>
                </c:pt>
              </c:numCache>
            </c:numRef>
          </c:val>
        </c:ser>
        <c:dLbls/>
        <c:axId val="84546304"/>
        <c:axId val="84547840"/>
      </c:barChart>
      <c:lineChart>
        <c:grouping val="standard"/>
        <c:ser>
          <c:idx val="1"/>
          <c:order val="1"/>
          <c:tx>
            <c:strRef>
              <c:f>'SRAO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Lambayeque</c:v>
                </c:pt>
                <c:pt idx="2">
                  <c:v>San Martín</c:v>
                </c:pt>
                <c:pt idx="3">
                  <c:v>Cusco</c:v>
                </c:pt>
                <c:pt idx="4">
                  <c:v>La Libertad</c:v>
                </c:pt>
                <c:pt idx="5">
                  <c:v>Arequipa</c:v>
                </c:pt>
                <c:pt idx="6">
                  <c:v>Junín</c:v>
                </c:pt>
                <c:pt idx="7">
                  <c:v>Ancash</c:v>
                </c:pt>
                <c:pt idx="8">
                  <c:v>Ica</c:v>
                </c:pt>
                <c:pt idx="9">
                  <c:v>Loreto</c:v>
                </c:pt>
                <c:pt idx="10">
                  <c:v>Lima</c:v>
                </c:pt>
                <c:pt idx="11">
                  <c:v>Tacna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Dpto'!$P$7:$P$22</c:f>
              <c:numCache>
                <c:formatCode>0%</c:formatCode>
                <c:ptCount val="16"/>
                <c:pt idx="0">
                  <c:v>0.60935627452669749</c:v>
                </c:pt>
                <c:pt idx="1">
                  <c:v>0.56209868470319413</c:v>
                </c:pt>
                <c:pt idx="2">
                  <c:v>0.55376562951033159</c:v>
                </c:pt>
                <c:pt idx="3">
                  <c:v>0.54490034673447818</c:v>
                </c:pt>
                <c:pt idx="4">
                  <c:v>0.52734147504442741</c:v>
                </c:pt>
                <c:pt idx="5">
                  <c:v>0.51587280472234509</c:v>
                </c:pt>
                <c:pt idx="6">
                  <c:v>0.50537544850234339</c:v>
                </c:pt>
                <c:pt idx="7">
                  <c:v>0.48464068279149636</c:v>
                </c:pt>
                <c:pt idx="8">
                  <c:v>0.48418227249072654</c:v>
                </c:pt>
                <c:pt idx="9">
                  <c:v>0.46708984098227341</c:v>
                </c:pt>
                <c:pt idx="10">
                  <c:v>0.46209450021028337</c:v>
                </c:pt>
                <c:pt idx="11">
                  <c:v>0.45289587161127837</c:v>
                </c:pt>
                <c:pt idx="12">
                  <c:v>0.41813778737570689</c:v>
                </c:pt>
                <c:pt idx="13">
                  <c:v>0.19166666703919572</c:v>
                </c:pt>
                <c:pt idx="14">
                  <c:v>0.1704822135888599</c:v>
                </c:pt>
                <c:pt idx="15">
                  <c:v>0</c:v>
                </c:pt>
              </c:numCache>
            </c:numRef>
          </c:val>
        </c:ser>
        <c:dLbls/>
        <c:marker val="1"/>
        <c:axId val="84567936"/>
        <c:axId val="84566400"/>
      </c:lineChart>
      <c:catAx>
        <c:axId val="845463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4547840"/>
        <c:crosses val="autoZero"/>
        <c:auto val="1"/>
        <c:lblAlgn val="ctr"/>
        <c:lblOffset val="100"/>
      </c:catAx>
      <c:valAx>
        <c:axId val="8454784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45463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4566400"/>
        <c:scaling>
          <c:orientation val="minMax"/>
        </c:scaling>
        <c:axPos val="r"/>
        <c:numFmt formatCode="0%" sourceLinked="1"/>
        <c:tickLblPos val="nextTo"/>
        <c:crossAx val="84567936"/>
        <c:crosses val="max"/>
        <c:crossBetween val="between"/>
      </c:valAx>
      <c:catAx>
        <c:axId val="84567936"/>
        <c:scaling>
          <c:orientation val="minMax"/>
        </c:scaling>
        <c:delete val="1"/>
        <c:axPos val="b"/>
        <c:numFmt formatCode="General" sourceLinked="1"/>
        <c:tickLblPos val="none"/>
        <c:crossAx val="8456640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'PC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Dpto'!$O$7</c:f>
              <c:numCache>
                <c:formatCode>#,##0.0</c:formatCode>
                <c:ptCount val="1"/>
                <c:pt idx="0">
                  <c:v>15.154400404287495</c:v>
                </c:pt>
              </c:numCache>
            </c:numRef>
          </c:val>
        </c:ser>
        <c:dLbls/>
        <c:axId val="85389696"/>
        <c:axId val="85391232"/>
      </c:barChart>
      <c:lineChart>
        <c:grouping val="standard"/>
        <c:ser>
          <c:idx val="1"/>
          <c:order val="1"/>
          <c:tx>
            <c:strRef>
              <c:f>'PC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Dpto'!$P$7</c:f>
              <c:numCache>
                <c:formatCode>0%</c:formatCode>
                <c:ptCount val="1"/>
                <c:pt idx="0">
                  <c:v>0.48772190468386328</c:v>
                </c:pt>
              </c:numCache>
            </c:numRef>
          </c:val>
        </c:ser>
        <c:dLbls/>
        <c:marker val="1"/>
        <c:axId val="85399040"/>
        <c:axId val="85397504"/>
      </c:lineChart>
      <c:catAx>
        <c:axId val="85389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5391232"/>
        <c:crosses val="autoZero"/>
        <c:auto val="1"/>
        <c:lblAlgn val="ctr"/>
        <c:lblOffset val="100"/>
      </c:catAx>
      <c:valAx>
        <c:axId val="8539123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5389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5397504"/>
        <c:scaling>
          <c:orientation val="minMax"/>
        </c:scaling>
        <c:axPos val="r"/>
        <c:numFmt formatCode="0%" sourceLinked="1"/>
        <c:tickLblPos val="nextTo"/>
        <c:crossAx val="85399040"/>
        <c:crosses val="max"/>
        <c:crossBetween val="between"/>
      </c:valAx>
      <c:catAx>
        <c:axId val="85399040"/>
        <c:scaling>
          <c:orientation val="minMax"/>
        </c:scaling>
        <c:delete val="1"/>
        <c:axPos val="b"/>
        <c:numFmt formatCode="General" sourceLinked="1"/>
        <c:tickLblPos val="none"/>
        <c:crossAx val="8539750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'AEQW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'AEQW Dpto'!$N$7:$N$30</c:f>
              <c:strCache>
                <c:ptCount val="24"/>
                <c:pt idx="0">
                  <c:v>Arequipa</c:v>
                </c:pt>
                <c:pt idx="1">
                  <c:v>Huánuco</c:v>
                </c:pt>
                <c:pt idx="2">
                  <c:v>La Libertad</c:v>
                </c:pt>
                <c:pt idx="3">
                  <c:v>Tacna</c:v>
                </c:pt>
                <c:pt idx="4">
                  <c:v>Cajamarca</c:v>
                </c:pt>
                <c:pt idx="5">
                  <c:v>Huancavelica</c:v>
                </c:pt>
                <c:pt idx="6">
                  <c:v>Piura</c:v>
                </c:pt>
                <c:pt idx="7">
                  <c:v>San Martín</c:v>
                </c:pt>
                <c:pt idx="8">
                  <c:v>Apurímac</c:v>
                </c:pt>
                <c:pt idx="9">
                  <c:v>Cusco</c:v>
                </c:pt>
                <c:pt idx="10">
                  <c:v>Amazonas</c:v>
                </c:pt>
                <c:pt idx="11">
                  <c:v>Junín</c:v>
                </c:pt>
                <c:pt idx="12">
                  <c:v>Pasco</c:v>
                </c:pt>
                <c:pt idx="13">
                  <c:v>Madre de Dios</c:v>
                </c:pt>
                <c:pt idx="14">
                  <c:v>Ancash</c:v>
                </c:pt>
                <c:pt idx="15">
                  <c:v>Moquegua</c:v>
                </c:pt>
                <c:pt idx="16">
                  <c:v>Puno</c:v>
                </c:pt>
                <c:pt idx="17">
                  <c:v>Tumbes</c:v>
                </c:pt>
                <c:pt idx="18">
                  <c:v>Loreto</c:v>
                </c:pt>
                <c:pt idx="19">
                  <c:v>Ayacucho</c:v>
                </c:pt>
                <c:pt idx="20">
                  <c:v>Lima</c:v>
                </c:pt>
                <c:pt idx="21">
                  <c:v>Lambayeque</c:v>
                </c:pt>
                <c:pt idx="22">
                  <c:v>Ica</c:v>
                </c:pt>
                <c:pt idx="23">
                  <c:v>Ucayali</c:v>
                </c:pt>
              </c:strCache>
            </c:strRef>
          </c:cat>
          <c:val>
            <c:numRef>
              <c:f>'AEQW Dpto'!$O$7:$O$30</c:f>
              <c:numCache>
                <c:formatCode>#,##0.0</c:formatCode>
                <c:ptCount val="24"/>
                <c:pt idx="0">
                  <c:v>17.164099239594037</c:v>
                </c:pt>
                <c:pt idx="1">
                  <c:v>43.173939592019266</c:v>
                </c:pt>
                <c:pt idx="2">
                  <c:v>39.686741497004853</c:v>
                </c:pt>
                <c:pt idx="3">
                  <c:v>3.8911443735746403</c:v>
                </c:pt>
                <c:pt idx="4">
                  <c:v>47.437697531025499</c:v>
                </c:pt>
                <c:pt idx="5">
                  <c:v>22.648644978781341</c:v>
                </c:pt>
                <c:pt idx="6">
                  <c:v>34.503950113058721</c:v>
                </c:pt>
                <c:pt idx="7">
                  <c:v>21.063080859546933</c:v>
                </c:pt>
                <c:pt idx="8">
                  <c:v>20.01537021205926</c:v>
                </c:pt>
                <c:pt idx="9">
                  <c:v>31.355910670710756</c:v>
                </c:pt>
                <c:pt idx="10">
                  <c:v>19.158782663982574</c:v>
                </c:pt>
                <c:pt idx="11">
                  <c:v>23.088137149055314</c:v>
                </c:pt>
                <c:pt idx="12">
                  <c:v>9.4706493668655209</c:v>
                </c:pt>
                <c:pt idx="13">
                  <c:v>3.1949196567763836</c:v>
                </c:pt>
                <c:pt idx="14">
                  <c:v>19.595481854254245</c:v>
                </c:pt>
                <c:pt idx="15">
                  <c:v>2.2411986859746609</c:v>
                </c:pt>
                <c:pt idx="16">
                  <c:v>27.612200614802962</c:v>
                </c:pt>
                <c:pt idx="17">
                  <c:v>3.9871674767201419</c:v>
                </c:pt>
                <c:pt idx="18">
                  <c:v>34.034475593200206</c:v>
                </c:pt>
                <c:pt idx="19">
                  <c:v>16.199518758168853</c:v>
                </c:pt>
                <c:pt idx="20">
                  <c:v>65.396328476036473</c:v>
                </c:pt>
                <c:pt idx="21">
                  <c:v>7.2684315002003013</c:v>
                </c:pt>
                <c:pt idx="22">
                  <c:v>5.3524503455787515</c:v>
                </c:pt>
                <c:pt idx="23">
                  <c:v>7.4648586361695743</c:v>
                </c:pt>
              </c:numCache>
            </c:numRef>
          </c:val>
        </c:ser>
        <c:dLbls/>
        <c:axId val="86397696"/>
        <c:axId val="86399232"/>
      </c:barChart>
      <c:lineChart>
        <c:grouping val="standard"/>
        <c:ser>
          <c:idx val="1"/>
          <c:order val="1"/>
          <c:tx>
            <c:strRef>
              <c:f>'AEQW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Dpto'!$N$7:$N$30</c:f>
              <c:strCache>
                <c:ptCount val="24"/>
                <c:pt idx="0">
                  <c:v>Arequipa</c:v>
                </c:pt>
                <c:pt idx="1">
                  <c:v>Huánuco</c:v>
                </c:pt>
                <c:pt idx="2">
                  <c:v>La Libertad</c:v>
                </c:pt>
                <c:pt idx="3">
                  <c:v>Tacna</c:v>
                </c:pt>
                <c:pt idx="4">
                  <c:v>Cajamarca</c:v>
                </c:pt>
                <c:pt idx="5">
                  <c:v>Huancavelica</c:v>
                </c:pt>
                <c:pt idx="6">
                  <c:v>Piura</c:v>
                </c:pt>
                <c:pt idx="7">
                  <c:v>San Martín</c:v>
                </c:pt>
                <c:pt idx="8">
                  <c:v>Apurímac</c:v>
                </c:pt>
                <c:pt idx="9">
                  <c:v>Cusco</c:v>
                </c:pt>
                <c:pt idx="10">
                  <c:v>Amazonas</c:v>
                </c:pt>
                <c:pt idx="11">
                  <c:v>Junín</c:v>
                </c:pt>
                <c:pt idx="12">
                  <c:v>Pasco</c:v>
                </c:pt>
                <c:pt idx="13">
                  <c:v>Madre de Dios</c:v>
                </c:pt>
                <c:pt idx="14">
                  <c:v>Ancash</c:v>
                </c:pt>
                <c:pt idx="15">
                  <c:v>Moquegua</c:v>
                </c:pt>
                <c:pt idx="16">
                  <c:v>Puno</c:v>
                </c:pt>
                <c:pt idx="17">
                  <c:v>Tumbes</c:v>
                </c:pt>
                <c:pt idx="18">
                  <c:v>Loreto</c:v>
                </c:pt>
                <c:pt idx="19">
                  <c:v>Ayacucho</c:v>
                </c:pt>
                <c:pt idx="20">
                  <c:v>Lima</c:v>
                </c:pt>
                <c:pt idx="21">
                  <c:v>Lambayeque</c:v>
                </c:pt>
                <c:pt idx="22">
                  <c:v>Ica</c:v>
                </c:pt>
                <c:pt idx="23">
                  <c:v>Ucayali</c:v>
                </c:pt>
              </c:strCache>
            </c:strRef>
          </c:cat>
          <c:val>
            <c:numRef>
              <c:f>'AEQW Dpto'!$P$7:$P$30</c:f>
              <c:numCache>
                <c:formatCode>0%</c:formatCode>
                <c:ptCount val="24"/>
                <c:pt idx="0">
                  <c:v>0.57318183840212744</c:v>
                </c:pt>
                <c:pt idx="1">
                  <c:v>0.56187419640768921</c:v>
                </c:pt>
                <c:pt idx="2">
                  <c:v>0.49515390547129923</c:v>
                </c:pt>
                <c:pt idx="3">
                  <c:v>0.47614124945481834</c:v>
                </c:pt>
                <c:pt idx="4">
                  <c:v>0.45438821943113417</c:v>
                </c:pt>
                <c:pt idx="5">
                  <c:v>0.44079216353447764</c:v>
                </c:pt>
                <c:pt idx="6">
                  <c:v>0.43396831955069876</c:v>
                </c:pt>
                <c:pt idx="7">
                  <c:v>0.41600254628105726</c:v>
                </c:pt>
                <c:pt idx="8">
                  <c:v>0.41468360572233443</c:v>
                </c:pt>
                <c:pt idx="9">
                  <c:v>0.41390814355650402</c:v>
                </c:pt>
                <c:pt idx="10">
                  <c:v>0.39495048589381765</c:v>
                </c:pt>
                <c:pt idx="11">
                  <c:v>0.39270059433125426</c:v>
                </c:pt>
                <c:pt idx="12">
                  <c:v>0.39177820928703533</c:v>
                </c:pt>
                <c:pt idx="13">
                  <c:v>0.35208480848379142</c:v>
                </c:pt>
                <c:pt idx="14">
                  <c:v>0.34405826176127524</c:v>
                </c:pt>
                <c:pt idx="15">
                  <c:v>0.32913311233115589</c:v>
                </c:pt>
                <c:pt idx="16">
                  <c:v>0.32662589110752521</c:v>
                </c:pt>
                <c:pt idx="17">
                  <c:v>0.31471169820519584</c:v>
                </c:pt>
                <c:pt idx="18">
                  <c:v>0.30496714313211792</c:v>
                </c:pt>
                <c:pt idx="19">
                  <c:v>0.28435585014978987</c:v>
                </c:pt>
                <c:pt idx="20">
                  <c:v>0.26896269931460165</c:v>
                </c:pt>
                <c:pt idx="21">
                  <c:v>0.19436326772109258</c:v>
                </c:pt>
                <c:pt idx="22">
                  <c:v>0.17980362895223556</c:v>
                </c:pt>
                <c:pt idx="23">
                  <c:v>0.16967454229441545</c:v>
                </c:pt>
              </c:numCache>
            </c:numRef>
          </c:val>
        </c:ser>
        <c:dLbls/>
        <c:marker val="1"/>
        <c:axId val="86415232"/>
        <c:axId val="86413696"/>
      </c:lineChart>
      <c:catAx>
        <c:axId val="86397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6399232"/>
        <c:crosses val="autoZero"/>
        <c:auto val="1"/>
        <c:lblAlgn val="ctr"/>
        <c:lblOffset val="100"/>
      </c:catAx>
      <c:valAx>
        <c:axId val="8639923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6397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6413696"/>
        <c:scaling>
          <c:orientation val="minMax"/>
        </c:scaling>
        <c:axPos val="r"/>
        <c:numFmt formatCode="0%" sourceLinked="1"/>
        <c:tickLblPos val="nextTo"/>
        <c:crossAx val="86415232"/>
        <c:crosses val="max"/>
        <c:crossBetween val="between"/>
      </c:valAx>
      <c:catAx>
        <c:axId val="86415232"/>
        <c:scaling>
          <c:orientation val="minMax"/>
        </c:scaling>
        <c:delete val="1"/>
        <c:axPos val="b"/>
        <c:numFmt formatCode="General" sourceLinked="1"/>
        <c:tickLblPos val="none"/>
        <c:crossAx val="8641369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'PROE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'PROE Dpto'!$N$7:$N$30</c:f>
              <c:strCache>
                <c:ptCount val="24"/>
                <c:pt idx="0">
                  <c:v>Junín</c:v>
                </c:pt>
                <c:pt idx="1">
                  <c:v>Ica</c:v>
                </c:pt>
                <c:pt idx="2">
                  <c:v>Cusco</c:v>
                </c:pt>
                <c:pt idx="3">
                  <c:v>Huánuco</c:v>
                </c:pt>
                <c:pt idx="4">
                  <c:v>Loreto</c:v>
                </c:pt>
                <c:pt idx="5">
                  <c:v>Ayacucho</c:v>
                </c:pt>
                <c:pt idx="6">
                  <c:v>Huancavelica</c:v>
                </c:pt>
                <c:pt idx="7">
                  <c:v>Puno</c:v>
                </c:pt>
                <c:pt idx="8">
                  <c:v>Tumbes</c:v>
                </c:pt>
                <c:pt idx="9">
                  <c:v>Lima</c:v>
                </c:pt>
                <c:pt idx="10">
                  <c:v>Lambayeque</c:v>
                </c:pt>
                <c:pt idx="11">
                  <c:v>Arequipa</c:v>
                </c:pt>
                <c:pt idx="12">
                  <c:v>La Libertad</c:v>
                </c:pt>
                <c:pt idx="13">
                  <c:v>Piura</c:v>
                </c:pt>
                <c:pt idx="14">
                  <c:v>Ancash</c:v>
                </c:pt>
                <c:pt idx="15">
                  <c:v>Pasco</c:v>
                </c:pt>
                <c:pt idx="16">
                  <c:v>Amazonas</c:v>
                </c:pt>
                <c:pt idx="17">
                  <c:v>Moquegua</c:v>
                </c:pt>
                <c:pt idx="18">
                  <c:v>Ucayali</c:v>
                </c:pt>
                <c:pt idx="19">
                  <c:v>Apurímac</c:v>
                </c:pt>
                <c:pt idx="20">
                  <c:v>Cajamarca</c:v>
                </c:pt>
                <c:pt idx="21">
                  <c:v>Tacna</c:v>
                </c:pt>
                <c:pt idx="22">
                  <c:v>San Martín</c:v>
                </c:pt>
                <c:pt idx="23">
                  <c:v>Madre de Dios</c:v>
                </c:pt>
              </c:strCache>
            </c:strRef>
          </c:cat>
          <c:val>
            <c:numRef>
              <c:f>'PROE Dpto'!$O$7:$O$30</c:f>
              <c:numCache>
                <c:formatCode>#,##0.0</c:formatCode>
                <c:ptCount val="24"/>
                <c:pt idx="0">
                  <c:v>0.47845109574476408</c:v>
                </c:pt>
                <c:pt idx="1">
                  <c:v>1.0200254144935528</c:v>
                </c:pt>
                <c:pt idx="2">
                  <c:v>0.56229167927377155</c:v>
                </c:pt>
                <c:pt idx="3">
                  <c:v>0.23837122221771331</c:v>
                </c:pt>
                <c:pt idx="4">
                  <c:v>0.66902957913859629</c:v>
                </c:pt>
                <c:pt idx="5">
                  <c:v>0.43282553513039962</c:v>
                </c:pt>
                <c:pt idx="6">
                  <c:v>6.3422400884413907E-2</c:v>
                </c:pt>
                <c:pt idx="7">
                  <c:v>0.57138383118409475</c:v>
                </c:pt>
                <c:pt idx="8">
                  <c:v>0.35084928060921183</c:v>
                </c:pt>
                <c:pt idx="9">
                  <c:v>16.713698641563518</c:v>
                </c:pt>
                <c:pt idx="10">
                  <c:v>0.94588272367340243</c:v>
                </c:pt>
                <c:pt idx="11">
                  <c:v>1.3318638955464175</c:v>
                </c:pt>
                <c:pt idx="12">
                  <c:v>1.1797219478179588</c:v>
                </c:pt>
                <c:pt idx="13">
                  <c:v>1.0907089633755751</c:v>
                </c:pt>
                <c:pt idx="14">
                  <c:v>1.4948339174799252</c:v>
                </c:pt>
                <c:pt idx="15">
                  <c:v>0.23325944065031187</c:v>
                </c:pt>
                <c:pt idx="16">
                  <c:v>0.19964537847988517</c:v>
                </c:pt>
                <c:pt idx="17">
                  <c:v>0.2152021408603893</c:v>
                </c:pt>
                <c:pt idx="18">
                  <c:v>0.26325260440517301</c:v>
                </c:pt>
                <c:pt idx="19">
                  <c:v>0.20214422181989267</c:v>
                </c:pt>
                <c:pt idx="20">
                  <c:v>0.4914219645882546</c:v>
                </c:pt>
                <c:pt idx="21">
                  <c:v>0.19502947976370011</c:v>
                </c:pt>
                <c:pt idx="22">
                  <c:v>0.36916015872317487</c:v>
                </c:pt>
                <c:pt idx="23">
                  <c:v>0.17665590065041847</c:v>
                </c:pt>
              </c:numCache>
            </c:numRef>
          </c:val>
        </c:ser>
        <c:dLbls/>
        <c:axId val="85139840"/>
        <c:axId val="85141376"/>
      </c:barChart>
      <c:lineChart>
        <c:grouping val="standard"/>
        <c:ser>
          <c:idx val="1"/>
          <c:order val="1"/>
          <c:tx>
            <c:strRef>
              <c:f>'PROE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Dpto'!$N$7:$N$30</c:f>
              <c:strCache>
                <c:ptCount val="24"/>
                <c:pt idx="0">
                  <c:v>Junín</c:v>
                </c:pt>
                <c:pt idx="1">
                  <c:v>Ica</c:v>
                </c:pt>
                <c:pt idx="2">
                  <c:v>Cusco</c:v>
                </c:pt>
                <c:pt idx="3">
                  <c:v>Huánuco</c:v>
                </c:pt>
                <c:pt idx="4">
                  <c:v>Loreto</c:v>
                </c:pt>
                <c:pt idx="5">
                  <c:v>Ayacucho</c:v>
                </c:pt>
                <c:pt idx="6">
                  <c:v>Huancavelica</c:v>
                </c:pt>
                <c:pt idx="7">
                  <c:v>Puno</c:v>
                </c:pt>
                <c:pt idx="8">
                  <c:v>Tumbes</c:v>
                </c:pt>
                <c:pt idx="9">
                  <c:v>Lima</c:v>
                </c:pt>
                <c:pt idx="10">
                  <c:v>Lambayeque</c:v>
                </c:pt>
                <c:pt idx="11">
                  <c:v>Arequipa</c:v>
                </c:pt>
                <c:pt idx="12">
                  <c:v>La Libertad</c:v>
                </c:pt>
                <c:pt idx="13">
                  <c:v>Piura</c:v>
                </c:pt>
                <c:pt idx="14">
                  <c:v>Ancash</c:v>
                </c:pt>
                <c:pt idx="15">
                  <c:v>Pasco</c:v>
                </c:pt>
                <c:pt idx="16">
                  <c:v>Amazonas</c:v>
                </c:pt>
                <c:pt idx="17">
                  <c:v>Moquegua</c:v>
                </c:pt>
                <c:pt idx="18">
                  <c:v>Ucayali</c:v>
                </c:pt>
                <c:pt idx="19">
                  <c:v>Apurímac</c:v>
                </c:pt>
                <c:pt idx="20">
                  <c:v>Cajamarca</c:v>
                </c:pt>
                <c:pt idx="21">
                  <c:v>Tacna</c:v>
                </c:pt>
                <c:pt idx="22">
                  <c:v>San Martín</c:v>
                </c:pt>
                <c:pt idx="23">
                  <c:v>Madre de Dios</c:v>
                </c:pt>
              </c:strCache>
            </c:strRef>
          </c:cat>
          <c:val>
            <c:numRef>
              <c:f>'PROE Dpto'!$P$7:$P$30</c:f>
              <c:numCache>
                <c:formatCode>0%</c:formatCode>
                <c:ptCount val="24"/>
                <c:pt idx="0">
                  <c:v>0.62400207597400459</c:v>
                </c:pt>
                <c:pt idx="1">
                  <c:v>0.62381991776396284</c:v>
                </c:pt>
                <c:pt idx="2">
                  <c:v>0.59179253725598235</c:v>
                </c:pt>
                <c:pt idx="3">
                  <c:v>0.58751629104721481</c:v>
                </c:pt>
                <c:pt idx="4">
                  <c:v>0.58251502947586964</c:v>
                </c:pt>
                <c:pt idx="5">
                  <c:v>0.57754118491756334</c:v>
                </c:pt>
                <c:pt idx="6">
                  <c:v>0.57560445150306672</c:v>
                </c:pt>
                <c:pt idx="7">
                  <c:v>0.57260921490398942</c:v>
                </c:pt>
                <c:pt idx="8">
                  <c:v>0.56476824189742525</c:v>
                </c:pt>
                <c:pt idx="9">
                  <c:v>0.54953776187401471</c:v>
                </c:pt>
                <c:pt idx="10">
                  <c:v>0.53014061883566588</c:v>
                </c:pt>
                <c:pt idx="11">
                  <c:v>0.52287041834945192</c:v>
                </c:pt>
                <c:pt idx="12">
                  <c:v>0.50702979752191335</c:v>
                </c:pt>
                <c:pt idx="13">
                  <c:v>0.50349306156329232</c:v>
                </c:pt>
                <c:pt idx="14">
                  <c:v>0.48648382090066633</c:v>
                </c:pt>
                <c:pt idx="15">
                  <c:v>0.48103259681162408</c:v>
                </c:pt>
                <c:pt idx="16">
                  <c:v>0.4804630709433686</c:v>
                </c:pt>
                <c:pt idx="17">
                  <c:v>0.46759795853887803</c:v>
                </c:pt>
                <c:pt idx="18">
                  <c:v>0.46168144103719533</c:v>
                </c:pt>
                <c:pt idx="19">
                  <c:v>0.45406586854488712</c:v>
                </c:pt>
                <c:pt idx="20">
                  <c:v>0.44834866043190141</c:v>
                </c:pt>
                <c:pt idx="21">
                  <c:v>0.42455766638229253</c:v>
                </c:pt>
                <c:pt idx="22">
                  <c:v>0.41962129833289935</c:v>
                </c:pt>
                <c:pt idx="23">
                  <c:v>0.31974497393693718</c:v>
                </c:pt>
              </c:numCache>
            </c:numRef>
          </c:val>
        </c:ser>
        <c:dLbls/>
        <c:marker val="1"/>
        <c:axId val="85157376"/>
        <c:axId val="85155840"/>
      </c:lineChart>
      <c:catAx>
        <c:axId val="85139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5141376"/>
        <c:crosses val="autoZero"/>
        <c:auto val="1"/>
        <c:lblAlgn val="ctr"/>
        <c:lblOffset val="100"/>
      </c:catAx>
      <c:valAx>
        <c:axId val="8514137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51398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5155840"/>
        <c:scaling>
          <c:orientation val="minMax"/>
        </c:scaling>
        <c:axPos val="r"/>
        <c:numFmt formatCode="0%" sourceLinked="1"/>
        <c:tickLblPos val="nextTo"/>
        <c:crossAx val="85157376"/>
        <c:crosses val="max"/>
        <c:crossBetween val="between"/>
      </c:valAx>
      <c:catAx>
        <c:axId val="85157376"/>
        <c:scaling>
          <c:orientation val="minMax"/>
        </c:scaling>
        <c:delete val="1"/>
        <c:axPos val="b"/>
        <c:numFmt formatCode="General" sourceLinked="1"/>
        <c:tickLblPos val="none"/>
        <c:crossAx val="8515584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'AONA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'AONA Dpto'!$N$7:$N$29</c:f>
              <c:strCache>
                <c:ptCount val="23"/>
                <c:pt idx="0">
                  <c:v>Huánuco</c:v>
                </c:pt>
                <c:pt idx="1">
                  <c:v>Tacna</c:v>
                </c:pt>
                <c:pt idx="2">
                  <c:v>La Libertad</c:v>
                </c:pt>
                <c:pt idx="3">
                  <c:v>Apurímac</c:v>
                </c:pt>
                <c:pt idx="4">
                  <c:v>Ica</c:v>
                </c:pt>
                <c:pt idx="5">
                  <c:v>Lambayeque</c:v>
                </c:pt>
                <c:pt idx="6">
                  <c:v>Puno</c:v>
                </c:pt>
                <c:pt idx="7">
                  <c:v>Junín</c:v>
                </c:pt>
                <c:pt idx="8">
                  <c:v>Arequipa</c:v>
                </c:pt>
                <c:pt idx="9">
                  <c:v>Tumbes</c:v>
                </c:pt>
                <c:pt idx="10">
                  <c:v>Provincia Constitucional del Callao</c:v>
                </c:pt>
                <c:pt idx="11">
                  <c:v>Pasco</c:v>
                </c:pt>
                <c:pt idx="12">
                  <c:v>Cajamarca</c:v>
                </c:pt>
                <c:pt idx="13">
                  <c:v>Loreto</c:v>
                </c:pt>
                <c:pt idx="14">
                  <c:v>Lima</c:v>
                </c:pt>
                <c:pt idx="15">
                  <c:v>Cusco</c:v>
                </c:pt>
                <c:pt idx="16">
                  <c:v>Ayacucho</c:v>
                </c:pt>
                <c:pt idx="17">
                  <c:v>Ancash</c:v>
                </c:pt>
                <c:pt idx="18">
                  <c:v>Huancavelica</c:v>
                </c:pt>
                <c:pt idx="19">
                  <c:v>Piura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Dpto'!$O$7:$O$29</c:f>
              <c:numCache>
                <c:formatCode>#,##0.0</c:formatCode>
                <c:ptCount val="23"/>
                <c:pt idx="0">
                  <c:v>1.5987550386585829</c:v>
                </c:pt>
                <c:pt idx="1">
                  <c:v>0.90081626920431535</c:v>
                </c:pt>
                <c:pt idx="2">
                  <c:v>1.6148649662838193</c:v>
                </c:pt>
                <c:pt idx="3">
                  <c:v>0.11104928531556502</c:v>
                </c:pt>
                <c:pt idx="4">
                  <c:v>1.8331650422867858</c:v>
                </c:pt>
                <c:pt idx="5">
                  <c:v>2.1813484559933016</c:v>
                </c:pt>
                <c:pt idx="6">
                  <c:v>2.4231636955409401</c:v>
                </c:pt>
                <c:pt idx="7">
                  <c:v>1.9321359836076701</c:v>
                </c:pt>
                <c:pt idx="8">
                  <c:v>2.578365478216313</c:v>
                </c:pt>
                <c:pt idx="9">
                  <c:v>0.40227633350578751</c:v>
                </c:pt>
                <c:pt idx="10">
                  <c:v>2.3252789895704078</c:v>
                </c:pt>
                <c:pt idx="11">
                  <c:v>0.11662600641165682</c:v>
                </c:pt>
                <c:pt idx="12">
                  <c:v>0.15851667480409345</c:v>
                </c:pt>
                <c:pt idx="13">
                  <c:v>0.95474150299564553</c:v>
                </c:pt>
                <c:pt idx="14">
                  <c:v>31.41769599513789</c:v>
                </c:pt>
                <c:pt idx="15">
                  <c:v>2.5127716459940967</c:v>
                </c:pt>
                <c:pt idx="16">
                  <c:v>0.55297227865973719</c:v>
                </c:pt>
                <c:pt idx="17">
                  <c:v>1.1660546420842643</c:v>
                </c:pt>
                <c:pt idx="18">
                  <c:v>9.1473503635660591E-2</c:v>
                </c:pt>
                <c:pt idx="19">
                  <c:v>0.97030467539346255</c:v>
                </c:pt>
                <c:pt idx="20">
                  <c:v>7.4102830986323254E-2</c:v>
                </c:pt>
                <c:pt idx="21">
                  <c:v>0.25282887531551923</c:v>
                </c:pt>
                <c:pt idx="22">
                  <c:v>0.39850818846152247</c:v>
                </c:pt>
              </c:numCache>
            </c:numRef>
          </c:val>
        </c:ser>
        <c:dLbls/>
        <c:axId val="86110208"/>
        <c:axId val="86111744"/>
      </c:barChart>
      <c:lineChart>
        <c:grouping val="standard"/>
        <c:ser>
          <c:idx val="1"/>
          <c:order val="1"/>
          <c:tx>
            <c:strRef>
              <c:f>'AONA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Dpto'!$N$7:$N$29</c:f>
              <c:strCache>
                <c:ptCount val="23"/>
                <c:pt idx="0">
                  <c:v>Huánuco</c:v>
                </c:pt>
                <c:pt idx="1">
                  <c:v>Tacna</c:v>
                </c:pt>
                <c:pt idx="2">
                  <c:v>La Libertad</c:v>
                </c:pt>
                <c:pt idx="3">
                  <c:v>Apurímac</c:v>
                </c:pt>
                <c:pt idx="4">
                  <c:v>Ica</c:v>
                </c:pt>
                <c:pt idx="5">
                  <c:v>Lambayeque</c:v>
                </c:pt>
                <c:pt idx="6">
                  <c:v>Puno</c:v>
                </c:pt>
                <c:pt idx="7">
                  <c:v>Junín</c:v>
                </c:pt>
                <c:pt idx="8">
                  <c:v>Arequipa</c:v>
                </c:pt>
                <c:pt idx="9">
                  <c:v>Tumbes</c:v>
                </c:pt>
                <c:pt idx="10">
                  <c:v>Provincia Constitucional del Callao</c:v>
                </c:pt>
                <c:pt idx="11">
                  <c:v>Pasco</c:v>
                </c:pt>
                <c:pt idx="12">
                  <c:v>Cajamarca</c:v>
                </c:pt>
                <c:pt idx="13">
                  <c:v>Loreto</c:v>
                </c:pt>
                <c:pt idx="14">
                  <c:v>Lima</c:v>
                </c:pt>
                <c:pt idx="15">
                  <c:v>Cusco</c:v>
                </c:pt>
                <c:pt idx="16">
                  <c:v>Ayacucho</c:v>
                </c:pt>
                <c:pt idx="17">
                  <c:v>Ancash</c:v>
                </c:pt>
                <c:pt idx="18">
                  <c:v>Huancavelica</c:v>
                </c:pt>
                <c:pt idx="19">
                  <c:v>Piura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Dpto'!$P$7:$P$29</c:f>
              <c:numCache>
                <c:formatCode>0%</c:formatCode>
                <c:ptCount val="23"/>
                <c:pt idx="0">
                  <c:v>0.67144958680354583</c:v>
                </c:pt>
                <c:pt idx="1">
                  <c:v>0.64703260977147814</c:v>
                </c:pt>
                <c:pt idx="2">
                  <c:v>0.62224948174954164</c:v>
                </c:pt>
                <c:pt idx="3">
                  <c:v>0.620657522918171</c:v>
                </c:pt>
                <c:pt idx="4">
                  <c:v>0.61727259518940636</c:v>
                </c:pt>
                <c:pt idx="5">
                  <c:v>0.61030072751370346</c:v>
                </c:pt>
                <c:pt idx="6">
                  <c:v>0.59552833300464914</c:v>
                </c:pt>
                <c:pt idx="7">
                  <c:v>0.59190156242672054</c:v>
                </c:pt>
                <c:pt idx="8">
                  <c:v>0.53990783044696966</c:v>
                </c:pt>
                <c:pt idx="9">
                  <c:v>0.52705295930302198</c:v>
                </c:pt>
                <c:pt idx="10">
                  <c:v>0.51961181711822957</c:v>
                </c:pt>
                <c:pt idx="11">
                  <c:v>0.51848759157826396</c:v>
                </c:pt>
                <c:pt idx="12">
                  <c:v>0.51191547599609055</c:v>
                </c:pt>
                <c:pt idx="13">
                  <c:v>0.50735788565023721</c:v>
                </c:pt>
                <c:pt idx="14">
                  <c:v>0.50541684262727815</c:v>
                </c:pt>
                <c:pt idx="15">
                  <c:v>0.48343961044157013</c:v>
                </c:pt>
                <c:pt idx="16">
                  <c:v>0.47146253531647736</c:v>
                </c:pt>
                <c:pt idx="17">
                  <c:v>0.46229247552532327</c:v>
                </c:pt>
                <c:pt idx="18">
                  <c:v>0.43009720490152192</c:v>
                </c:pt>
                <c:pt idx="19">
                  <c:v>0.42218217723362705</c:v>
                </c:pt>
                <c:pt idx="20">
                  <c:v>0.37399794579671269</c:v>
                </c:pt>
                <c:pt idx="21">
                  <c:v>0.29752729314684995</c:v>
                </c:pt>
                <c:pt idx="22">
                  <c:v>0.18816141436943964</c:v>
                </c:pt>
              </c:numCache>
            </c:numRef>
          </c:val>
        </c:ser>
        <c:dLbls/>
        <c:marker val="1"/>
        <c:axId val="85984384"/>
        <c:axId val="86113664"/>
      </c:lineChart>
      <c:catAx>
        <c:axId val="86110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6111744"/>
        <c:crosses val="autoZero"/>
        <c:auto val="1"/>
        <c:lblAlgn val="ctr"/>
        <c:lblOffset val="100"/>
      </c:catAx>
      <c:valAx>
        <c:axId val="8611174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6110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6113664"/>
        <c:scaling>
          <c:orientation val="minMax"/>
        </c:scaling>
        <c:axPos val="r"/>
        <c:numFmt formatCode="0%" sourceLinked="1"/>
        <c:tickLblPos val="nextTo"/>
        <c:crossAx val="85984384"/>
        <c:crosses val="max"/>
        <c:crossBetween val="between"/>
      </c:valAx>
      <c:catAx>
        <c:axId val="85984384"/>
        <c:scaling>
          <c:orientation val="minMax"/>
        </c:scaling>
        <c:delete val="1"/>
        <c:axPos val="b"/>
        <c:numFmt formatCode="General" sourceLinked="1"/>
        <c:tickLblPos val="none"/>
        <c:crossAx val="8611366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'AHRE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'AHRE Dpto'!$N$7:$N$27</c:f>
              <c:strCache>
                <c:ptCount val="21"/>
                <c:pt idx="0">
                  <c:v>Arequipa</c:v>
                </c:pt>
                <c:pt idx="1">
                  <c:v>Ayacucho</c:v>
                </c:pt>
                <c:pt idx="2">
                  <c:v>Loreto</c:v>
                </c:pt>
                <c:pt idx="3">
                  <c:v>Apurímac</c:v>
                </c:pt>
                <c:pt idx="4">
                  <c:v>Piura</c:v>
                </c:pt>
                <c:pt idx="5">
                  <c:v>Lambayeque</c:v>
                </c:pt>
                <c:pt idx="6">
                  <c:v>Ucayali</c:v>
                </c:pt>
                <c:pt idx="7">
                  <c:v>Huánuco</c:v>
                </c:pt>
                <c:pt idx="8">
                  <c:v>San Martín</c:v>
                </c:pt>
                <c:pt idx="9">
                  <c:v>Puno</c:v>
                </c:pt>
                <c:pt idx="10">
                  <c:v>Cajamarca</c:v>
                </c:pt>
                <c:pt idx="11">
                  <c:v>Huancavelica</c:v>
                </c:pt>
                <c:pt idx="12">
                  <c:v>Junín</c:v>
                </c:pt>
                <c:pt idx="13">
                  <c:v>Amazonas</c:v>
                </c:pt>
                <c:pt idx="14">
                  <c:v>Lima</c:v>
                </c:pt>
                <c:pt idx="15">
                  <c:v>Ica</c:v>
                </c:pt>
                <c:pt idx="16">
                  <c:v>Pasco</c:v>
                </c:pt>
                <c:pt idx="17">
                  <c:v>Ancash</c:v>
                </c:pt>
                <c:pt idx="18">
                  <c:v>Cusco</c:v>
                </c:pt>
                <c:pt idx="19">
                  <c:v>La Libertad</c:v>
                </c:pt>
                <c:pt idx="20">
                  <c:v>Moquegua</c:v>
                </c:pt>
              </c:strCache>
            </c:strRef>
          </c:cat>
          <c:val>
            <c:numRef>
              <c:f>'AHRE Dpto'!$O$7:$O$27</c:f>
              <c:numCache>
                <c:formatCode>#,##0.0</c:formatCode>
                <c:ptCount val="21"/>
                <c:pt idx="0">
                  <c:v>1.5168756491346171</c:v>
                </c:pt>
                <c:pt idx="1">
                  <c:v>6.9573039828714345</c:v>
                </c:pt>
                <c:pt idx="2">
                  <c:v>6.0459183043617397</c:v>
                </c:pt>
                <c:pt idx="3">
                  <c:v>1.6975595074112695</c:v>
                </c:pt>
                <c:pt idx="4">
                  <c:v>4.9274371575816414</c:v>
                </c:pt>
                <c:pt idx="5">
                  <c:v>1.6254402395859366</c:v>
                </c:pt>
                <c:pt idx="6">
                  <c:v>1.622804198118855</c:v>
                </c:pt>
                <c:pt idx="7">
                  <c:v>6.1920600476508127</c:v>
                </c:pt>
                <c:pt idx="8">
                  <c:v>7.6332083914327642</c:v>
                </c:pt>
                <c:pt idx="9">
                  <c:v>11.136911721537528</c:v>
                </c:pt>
                <c:pt idx="10">
                  <c:v>4.8529624812714429</c:v>
                </c:pt>
                <c:pt idx="11">
                  <c:v>4.9213490877748276</c:v>
                </c:pt>
                <c:pt idx="12">
                  <c:v>7.7899931534816886</c:v>
                </c:pt>
                <c:pt idx="13">
                  <c:v>3.1795234079369954</c:v>
                </c:pt>
                <c:pt idx="14">
                  <c:v>8.5307991756485606</c:v>
                </c:pt>
                <c:pt idx="15">
                  <c:v>0.13543009977564693</c:v>
                </c:pt>
                <c:pt idx="16">
                  <c:v>1.9284146195739056</c:v>
                </c:pt>
                <c:pt idx="17">
                  <c:v>3.5044617289324611</c:v>
                </c:pt>
                <c:pt idx="18">
                  <c:v>0.61348355479662919</c:v>
                </c:pt>
                <c:pt idx="19">
                  <c:v>0.2274943893389933</c:v>
                </c:pt>
                <c:pt idx="20">
                  <c:v>0</c:v>
                </c:pt>
              </c:numCache>
            </c:numRef>
          </c:val>
        </c:ser>
        <c:dLbls/>
        <c:axId val="86998400"/>
        <c:axId val="87008384"/>
      </c:barChart>
      <c:lineChart>
        <c:grouping val="standard"/>
        <c:ser>
          <c:idx val="1"/>
          <c:order val="1"/>
          <c:tx>
            <c:strRef>
              <c:f>'AHRE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Dpto'!$N$7:$N$27</c:f>
              <c:strCache>
                <c:ptCount val="21"/>
                <c:pt idx="0">
                  <c:v>Arequipa</c:v>
                </c:pt>
                <c:pt idx="1">
                  <c:v>Ayacucho</c:v>
                </c:pt>
                <c:pt idx="2">
                  <c:v>Loreto</c:v>
                </c:pt>
                <c:pt idx="3">
                  <c:v>Apurímac</c:v>
                </c:pt>
                <c:pt idx="4">
                  <c:v>Piura</c:v>
                </c:pt>
                <c:pt idx="5">
                  <c:v>Lambayeque</c:v>
                </c:pt>
                <c:pt idx="6">
                  <c:v>Ucayali</c:v>
                </c:pt>
                <c:pt idx="7">
                  <c:v>Huánuco</c:v>
                </c:pt>
                <c:pt idx="8">
                  <c:v>San Martín</c:v>
                </c:pt>
                <c:pt idx="9">
                  <c:v>Puno</c:v>
                </c:pt>
                <c:pt idx="10">
                  <c:v>Cajamarca</c:v>
                </c:pt>
                <c:pt idx="11">
                  <c:v>Huancavelica</c:v>
                </c:pt>
                <c:pt idx="12">
                  <c:v>Junín</c:v>
                </c:pt>
                <c:pt idx="13">
                  <c:v>Amazonas</c:v>
                </c:pt>
                <c:pt idx="14">
                  <c:v>Lima</c:v>
                </c:pt>
                <c:pt idx="15">
                  <c:v>Ica</c:v>
                </c:pt>
                <c:pt idx="16">
                  <c:v>Pasco</c:v>
                </c:pt>
                <c:pt idx="17">
                  <c:v>Ancash</c:v>
                </c:pt>
                <c:pt idx="18">
                  <c:v>Cusco</c:v>
                </c:pt>
                <c:pt idx="19">
                  <c:v>La Libertad</c:v>
                </c:pt>
                <c:pt idx="20">
                  <c:v>Moquegua</c:v>
                </c:pt>
              </c:strCache>
            </c:strRef>
          </c:cat>
          <c:val>
            <c:numRef>
              <c:f>'AHRE Dpto'!$P$7:$P$27</c:f>
              <c:numCache>
                <c:formatCode>0%</c:formatCode>
                <c:ptCount val="21"/>
                <c:pt idx="0">
                  <c:v>0.97629390408919647</c:v>
                </c:pt>
                <c:pt idx="1">
                  <c:v>0.96001651190356518</c:v>
                </c:pt>
                <c:pt idx="2">
                  <c:v>0.95086501487602337</c:v>
                </c:pt>
                <c:pt idx="3">
                  <c:v>0.93523781336187306</c:v>
                </c:pt>
                <c:pt idx="4">
                  <c:v>0.92203587323508418</c:v>
                </c:pt>
                <c:pt idx="5">
                  <c:v>0.90543735796752167</c:v>
                </c:pt>
                <c:pt idx="6">
                  <c:v>0.89486479631448512</c:v>
                </c:pt>
                <c:pt idx="7">
                  <c:v>0.87981417908688553</c:v>
                </c:pt>
                <c:pt idx="8">
                  <c:v>0.80933510069206338</c:v>
                </c:pt>
                <c:pt idx="9">
                  <c:v>0.80173352918651586</c:v>
                </c:pt>
                <c:pt idx="10">
                  <c:v>0.78055222627527399</c:v>
                </c:pt>
                <c:pt idx="11">
                  <c:v>0.68946610693837651</c:v>
                </c:pt>
                <c:pt idx="12">
                  <c:v>0.67963966620342564</c:v>
                </c:pt>
                <c:pt idx="13">
                  <c:v>0.63711954112842273</c:v>
                </c:pt>
                <c:pt idx="14">
                  <c:v>0.57966711305110419</c:v>
                </c:pt>
                <c:pt idx="15">
                  <c:v>0.54504078758052832</c:v>
                </c:pt>
                <c:pt idx="16">
                  <c:v>0.52509058984944335</c:v>
                </c:pt>
                <c:pt idx="17">
                  <c:v>0.45991530601368447</c:v>
                </c:pt>
                <c:pt idx="18">
                  <c:v>0.10513361491902769</c:v>
                </c:pt>
                <c:pt idx="19">
                  <c:v>4.7533193997881182E-2</c:v>
                </c:pt>
                <c:pt idx="20">
                  <c:v>0</c:v>
                </c:pt>
              </c:numCache>
            </c:numRef>
          </c:val>
        </c:ser>
        <c:dLbls/>
        <c:marker val="1"/>
        <c:axId val="87016192"/>
        <c:axId val="87010304"/>
      </c:lineChart>
      <c:catAx>
        <c:axId val="86998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7008384"/>
        <c:crosses val="autoZero"/>
        <c:auto val="1"/>
        <c:lblAlgn val="ctr"/>
        <c:lblOffset val="100"/>
      </c:catAx>
      <c:valAx>
        <c:axId val="8700838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6998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7010304"/>
        <c:scaling>
          <c:orientation val="minMax"/>
        </c:scaling>
        <c:axPos val="r"/>
        <c:numFmt formatCode="0%" sourceLinked="1"/>
        <c:tickLblPos val="nextTo"/>
        <c:crossAx val="87016192"/>
        <c:crosses val="max"/>
        <c:crossBetween val="between"/>
      </c:valAx>
      <c:catAx>
        <c:axId val="87016192"/>
        <c:scaling>
          <c:orientation val="minMax"/>
        </c:scaling>
        <c:delete val="1"/>
        <c:axPos val="b"/>
        <c:numFmt formatCode="General" sourceLinked="1"/>
        <c:tickLblPos val="none"/>
        <c:crossAx val="8701030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'CPJCC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Dpto'!$O$7</c:f>
              <c:numCache>
                <c:formatCode>#,##0.0</c:formatCode>
                <c:ptCount val="1"/>
                <c:pt idx="0">
                  <c:v>7.070215884571394</c:v>
                </c:pt>
              </c:numCache>
            </c:numRef>
          </c:val>
        </c:ser>
        <c:dLbls/>
        <c:axId val="85846272"/>
        <c:axId val="85852160"/>
      </c:barChart>
      <c:lineChart>
        <c:grouping val="standard"/>
        <c:ser>
          <c:idx val="1"/>
          <c:order val="1"/>
          <c:tx>
            <c:strRef>
              <c:f>'CPJCC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Dpto'!$P$7</c:f>
              <c:numCache>
                <c:formatCode>0%</c:formatCode>
                <c:ptCount val="1"/>
                <c:pt idx="0">
                  <c:v>0.75935496586566253</c:v>
                </c:pt>
              </c:numCache>
            </c:numRef>
          </c:val>
        </c:ser>
        <c:dLbls/>
        <c:marker val="1"/>
        <c:axId val="85855616"/>
        <c:axId val="85854080"/>
      </c:lineChart>
      <c:catAx>
        <c:axId val="85846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5852160"/>
        <c:crosses val="autoZero"/>
        <c:auto val="1"/>
        <c:lblAlgn val="ctr"/>
        <c:lblOffset val="100"/>
      </c:catAx>
      <c:valAx>
        <c:axId val="8585216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58462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5854080"/>
        <c:scaling>
          <c:orientation val="minMax"/>
        </c:scaling>
        <c:axPos val="r"/>
        <c:numFmt formatCode="0%" sourceLinked="1"/>
        <c:tickLblPos val="nextTo"/>
        <c:crossAx val="85855616"/>
        <c:crosses val="max"/>
        <c:crossBetween val="between"/>
      </c:valAx>
      <c:catAx>
        <c:axId val="85855616"/>
        <c:scaling>
          <c:orientation val="minMax"/>
        </c:scaling>
        <c:delete val="1"/>
        <c:axPos val="b"/>
        <c:numFmt formatCode="General" sourceLinked="1"/>
        <c:tickLblPos val="none"/>
        <c:crossAx val="8585408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'RPAM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'RPAM Dpto'!$N$7:$N$11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Dpto'!$O$7:$O$11</c:f>
              <c:numCache>
                <c:formatCode>#,##0.0</c:formatCode>
                <c:ptCount val="5"/>
                <c:pt idx="0">
                  <c:v>5.5500000715255737E-2</c:v>
                </c:pt>
                <c:pt idx="1">
                  <c:v>0.31993755972407767</c:v>
                </c:pt>
                <c:pt idx="2">
                  <c:v>0.2533695106415686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/>
        <c:axId val="86722432"/>
        <c:axId val="86723968"/>
      </c:barChart>
      <c:lineChart>
        <c:grouping val="standard"/>
        <c:ser>
          <c:idx val="1"/>
          <c:order val="1"/>
          <c:tx>
            <c:strRef>
              <c:f>'RPAM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Dpto'!$N$7:$N$11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Dpto'!$P$7:$P$11</c:f>
              <c:numCache>
                <c:formatCode>0%</c:formatCode>
                <c:ptCount val="5"/>
                <c:pt idx="0">
                  <c:v>0.42857143409463888</c:v>
                </c:pt>
                <c:pt idx="1">
                  <c:v>0.13734226048698092</c:v>
                </c:pt>
                <c:pt idx="2">
                  <c:v>6.1977190588990795E-2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/>
        <c:marker val="1"/>
        <c:axId val="86756352"/>
        <c:axId val="86754816"/>
      </c:lineChart>
      <c:catAx>
        <c:axId val="86722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6723968"/>
        <c:crosses val="autoZero"/>
        <c:auto val="1"/>
        <c:lblAlgn val="ctr"/>
        <c:lblOffset val="100"/>
      </c:catAx>
      <c:valAx>
        <c:axId val="8672396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6722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6754816"/>
        <c:scaling>
          <c:orientation val="minMax"/>
        </c:scaling>
        <c:axPos val="r"/>
        <c:numFmt formatCode="0%" sourceLinked="1"/>
        <c:tickLblPos val="nextTo"/>
        <c:crossAx val="86756352"/>
        <c:crosses val="max"/>
        <c:crossBetween val="between"/>
      </c:valAx>
      <c:catAx>
        <c:axId val="86756352"/>
        <c:scaling>
          <c:orientation val="minMax"/>
        </c:scaling>
        <c:delete val="1"/>
        <c:axPos val="b"/>
        <c:numFmt formatCode="General" sourceLinked="1"/>
        <c:tickLblPos val="none"/>
        <c:crossAx val="8675481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'MAPP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'MAPP Dpto'!$N$7:$N$31</c:f>
              <c:strCache>
                <c:ptCount val="25"/>
                <c:pt idx="0">
                  <c:v>Tacna</c:v>
                </c:pt>
                <c:pt idx="1">
                  <c:v>San Martín</c:v>
                </c:pt>
                <c:pt idx="2">
                  <c:v>Ancash</c:v>
                </c:pt>
                <c:pt idx="3">
                  <c:v>Amazonas</c:v>
                </c:pt>
                <c:pt idx="4">
                  <c:v>Ucayali</c:v>
                </c:pt>
                <c:pt idx="5">
                  <c:v>Cusco</c:v>
                </c:pt>
                <c:pt idx="6">
                  <c:v>Arequipa</c:v>
                </c:pt>
                <c:pt idx="7">
                  <c:v>Ica</c:v>
                </c:pt>
                <c:pt idx="8">
                  <c:v>Moquegua</c:v>
                </c:pt>
                <c:pt idx="9">
                  <c:v>Tumbes</c:v>
                </c:pt>
                <c:pt idx="10">
                  <c:v>Ayacucho</c:v>
                </c:pt>
                <c:pt idx="11">
                  <c:v>Pasco</c:v>
                </c:pt>
                <c:pt idx="12">
                  <c:v>Puno</c:v>
                </c:pt>
                <c:pt idx="13">
                  <c:v>Lambayeque</c:v>
                </c:pt>
                <c:pt idx="14">
                  <c:v>Huánuco</c:v>
                </c:pt>
                <c:pt idx="15">
                  <c:v>Loreto</c:v>
                </c:pt>
                <c:pt idx="16">
                  <c:v>La Libertad</c:v>
                </c:pt>
                <c:pt idx="17">
                  <c:v>Cajamarca</c:v>
                </c:pt>
                <c:pt idx="18">
                  <c:v>Huancavelica</c:v>
                </c:pt>
                <c:pt idx="19">
                  <c:v>Junín</c:v>
                </c:pt>
                <c:pt idx="20">
                  <c:v>Apurímac</c:v>
                </c:pt>
                <c:pt idx="21">
                  <c:v>Lima</c:v>
                </c:pt>
                <c:pt idx="22">
                  <c:v>Piura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Dpto'!$O$7:$O$31</c:f>
              <c:numCache>
                <c:formatCode>#,##0.0</c:formatCode>
                <c:ptCount val="25"/>
                <c:pt idx="0">
                  <c:v>1.76963564002828</c:v>
                </c:pt>
                <c:pt idx="1">
                  <c:v>37.99445620503824</c:v>
                </c:pt>
                <c:pt idx="2">
                  <c:v>0.82120006086093977</c:v>
                </c:pt>
                <c:pt idx="3">
                  <c:v>25.246238400175375</c:v>
                </c:pt>
                <c:pt idx="4">
                  <c:v>8.8289618241073242</c:v>
                </c:pt>
                <c:pt idx="5">
                  <c:v>35.223743456751663</c:v>
                </c:pt>
                <c:pt idx="6">
                  <c:v>5.9070797216769302</c:v>
                </c:pt>
                <c:pt idx="7">
                  <c:v>3.8924742427310544</c:v>
                </c:pt>
                <c:pt idx="8">
                  <c:v>0.81491153541869599</c:v>
                </c:pt>
                <c:pt idx="9">
                  <c:v>2.0098938581972985</c:v>
                </c:pt>
                <c:pt idx="10">
                  <c:v>44.299907298040381</c:v>
                </c:pt>
                <c:pt idx="11">
                  <c:v>1.6957611755078101</c:v>
                </c:pt>
                <c:pt idx="12">
                  <c:v>15.014642619281645</c:v>
                </c:pt>
                <c:pt idx="13">
                  <c:v>4.7911591709840344</c:v>
                </c:pt>
                <c:pt idx="14">
                  <c:v>18.742952468793199</c:v>
                </c:pt>
                <c:pt idx="15">
                  <c:v>5.6248586907138138</c:v>
                </c:pt>
                <c:pt idx="16">
                  <c:v>5.4578158219263591</c:v>
                </c:pt>
                <c:pt idx="17">
                  <c:v>21.99714259237253</c:v>
                </c:pt>
                <c:pt idx="18">
                  <c:v>5.1158777023329378</c:v>
                </c:pt>
                <c:pt idx="19">
                  <c:v>10.034630278046818</c:v>
                </c:pt>
                <c:pt idx="20">
                  <c:v>5.1263474685729991</c:v>
                </c:pt>
                <c:pt idx="21">
                  <c:v>98.865487786358102</c:v>
                </c:pt>
                <c:pt idx="22">
                  <c:v>3.7002647513466109</c:v>
                </c:pt>
                <c:pt idx="23">
                  <c:v>1.2409464898855593</c:v>
                </c:pt>
                <c:pt idx="24">
                  <c:v>0</c:v>
                </c:pt>
              </c:numCache>
            </c:numRef>
          </c:val>
        </c:ser>
        <c:dLbls/>
        <c:axId val="87516672"/>
        <c:axId val="87518208"/>
      </c:barChart>
      <c:lineChart>
        <c:grouping val="standard"/>
        <c:ser>
          <c:idx val="1"/>
          <c:order val="1"/>
          <c:tx>
            <c:strRef>
              <c:f>'MAPP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Dpto'!$N$7:$N$31</c:f>
              <c:strCache>
                <c:ptCount val="25"/>
                <c:pt idx="0">
                  <c:v>Tacna</c:v>
                </c:pt>
                <c:pt idx="1">
                  <c:v>San Martín</c:v>
                </c:pt>
                <c:pt idx="2">
                  <c:v>Ancash</c:v>
                </c:pt>
                <c:pt idx="3">
                  <c:v>Amazonas</c:v>
                </c:pt>
                <c:pt idx="4">
                  <c:v>Ucayali</c:v>
                </c:pt>
                <c:pt idx="5">
                  <c:v>Cusco</c:v>
                </c:pt>
                <c:pt idx="6">
                  <c:v>Arequipa</c:v>
                </c:pt>
                <c:pt idx="7">
                  <c:v>Ica</c:v>
                </c:pt>
                <c:pt idx="8">
                  <c:v>Moquegua</c:v>
                </c:pt>
                <c:pt idx="9">
                  <c:v>Tumbes</c:v>
                </c:pt>
                <c:pt idx="10">
                  <c:v>Ayacucho</c:v>
                </c:pt>
                <c:pt idx="11">
                  <c:v>Pasco</c:v>
                </c:pt>
                <c:pt idx="12">
                  <c:v>Puno</c:v>
                </c:pt>
                <c:pt idx="13">
                  <c:v>Lambayeque</c:v>
                </c:pt>
                <c:pt idx="14">
                  <c:v>Huánuco</c:v>
                </c:pt>
                <c:pt idx="15">
                  <c:v>Loreto</c:v>
                </c:pt>
                <c:pt idx="16">
                  <c:v>La Libertad</c:v>
                </c:pt>
                <c:pt idx="17">
                  <c:v>Cajamarca</c:v>
                </c:pt>
                <c:pt idx="18">
                  <c:v>Huancavelica</c:v>
                </c:pt>
                <c:pt idx="19">
                  <c:v>Junín</c:v>
                </c:pt>
                <c:pt idx="20">
                  <c:v>Apurímac</c:v>
                </c:pt>
                <c:pt idx="21">
                  <c:v>Lima</c:v>
                </c:pt>
                <c:pt idx="22">
                  <c:v>Piura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Dpto'!$P$7:$P$31</c:f>
              <c:numCache>
                <c:formatCode>0%</c:formatCode>
                <c:ptCount val="25"/>
                <c:pt idx="0">
                  <c:v>0.98386443672353507</c:v>
                </c:pt>
                <c:pt idx="1">
                  <c:v>0.92518374772689915</c:v>
                </c:pt>
                <c:pt idx="2">
                  <c:v>0.91517172380464862</c:v>
                </c:pt>
                <c:pt idx="3">
                  <c:v>0.90936676383303849</c:v>
                </c:pt>
                <c:pt idx="4">
                  <c:v>0.89502366354946117</c:v>
                </c:pt>
                <c:pt idx="5">
                  <c:v>0.86235324156502524</c:v>
                </c:pt>
                <c:pt idx="6">
                  <c:v>0.85292377974517897</c:v>
                </c:pt>
                <c:pt idx="7">
                  <c:v>0.85060636402676237</c:v>
                </c:pt>
                <c:pt idx="8">
                  <c:v>0.84363389500814323</c:v>
                </c:pt>
                <c:pt idx="9">
                  <c:v>0.80609304497366352</c:v>
                </c:pt>
                <c:pt idx="10">
                  <c:v>0.79904499850337241</c:v>
                </c:pt>
                <c:pt idx="11">
                  <c:v>0.77230371819505528</c:v>
                </c:pt>
                <c:pt idx="12">
                  <c:v>0.76611510947015526</c:v>
                </c:pt>
                <c:pt idx="13">
                  <c:v>0.76482990738123902</c:v>
                </c:pt>
                <c:pt idx="14">
                  <c:v>0.75920309634751237</c:v>
                </c:pt>
                <c:pt idx="15">
                  <c:v>0.7079663750586449</c:v>
                </c:pt>
                <c:pt idx="16">
                  <c:v>0.69436270186259841</c:v>
                </c:pt>
                <c:pt idx="17">
                  <c:v>0.68526825763341692</c:v>
                </c:pt>
                <c:pt idx="18">
                  <c:v>0.66924617379610152</c:v>
                </c:pt>
                <c:pt idx="19">
                  <c:v>0.64748807171701583</c:v>
                </c:pt>
                <c:pt idx="20">
                  <c:v>0.56417954403086545</c:v>
                </c:pt>
                <c:pt idx="21">
                  <c:v>0.54138823671133696</c:v>
                </c:pt>
                <c:pt idx="22">
                  <c:v>0.51706698547573482</c:v>
                </c:pt>
                <c:pt idx="23">
                  <c:v>0.39425966530186124</c:v>
                </c:pt>
                <c:pt idx="24">
                  <c:v>0</c:v>
                </c:pt>
              </c:numCache>
            </c:numRef>
          </c:val>
        </c:ser>
        <c:dLbls/>
        <c:marker val="1"/>
        <c:axId val="87530112"/>
        <c:axId val="87528576"/>
      </c:lineChart>
      <c:catAx>
        <c:axId val="87516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7518208"/>
        <c:crosses val="autoZero"/>
        <c:auto val="1"/>
        <c:lblAlgn val="ctr"/>
        <c:lblOffset val="100"/>
      </c:catAx>
      <c:valAx>
        <c:axId val="875182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7516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7528576"/>
        <c:scaling>
          <c:orientation val="minMax"/>
        </c:scaling>
        <c:axPos val="r"/>
        <c:numFmt formatCode="0%" sourceLinked="1"/>
        <c:tickLblPos val="nextTo"/>
        <c:crossAx val="87530112"/>
        <c:crosses val="max"/>
        <c:crossBetween val="between"/>
      </c:valAx>
      <c:catAx>
        <c:axId val="87530112"/>
        <c:scaling>
          <c:orientation val="minMax"/>
        </c:scaling>
        <c:delete val="1"/>
        <c:axPos val="b"/>
        <c:numFmt formatCode="General" sourceLinked="1"/>
        <c:tickLblPos val="none"/>
        <c:crossAx val="8752857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'SC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Junín</c:v>
                </c:pt>
                <c:pt idx="3">
                  <c:v>Huancavelica</c:v>
                </c:pt>
                <c:pt idx="4">
                  <c:v>Ica</c:v>
                </c:pt>
                <c:pt idx="5">
                  <c:v>Lambayeque</c:v>
                </c:pt>
                <c:pt idx="6">
                  <c:v>Cajamarca</c:v>
                </c:pt>
                <c:pt idx="7">
                  <c:v>Cusco</c:v>
                </c:pt>
                <c:pt idx="8">
                  <c:v>Ancash</c:v>
                </c:pt>
                <c:pt idx="9">
                  <c:v>La Libertad</c:v>
                </c:pt>
                <c:pt idx="10">
                  <c:v>Ucayali</c:v>
                </c:pt>
                <c:pt idx="11">
                  <c:v>Provincia Constitucional del Callao</c:v>
                </c:pt>
                <c:pt idx="12">
                  <c:v>Pasco</c:v>
                </c:pt>
                <c:pt idx="13">
                  <c:v>Huánuco</c:v>
                </c:pt>
                <c:pt idx="14">
                  <c:v>Lima</c:v>
                </c:pt>
                <c:pt idx="15">
                  <c:v>Puno</c:v>
                </c:pt>
                <c:pt idx="16">
                  <c:v>Piura</c:v>
                </c:pt>
                <c:pt idx="17">
                  <c:v>Apurímac</c:v>
                </c:pt>
                <c:pt idx="18">
                  <c:v>Ayacucho</c:v>
                </c:pt>
                <c:pt idx="19">
                  <c:v>Loreto</c:v>
                </c:pt>
                <c:pt idx="20">
                  <c:v>Tumbes</c:v>
                </c:pt>
                <c:pt idx="21">
                  <c:v>Tacna</c:v>
                </c:pt>
                <c:pt idx="22">
                  <c:v>San Martín</c:v>
                </c:pt>
                <c:pt idx="23">
                  <c:v>Moquegua</c:v>
                </c:pt>
                <c:pt idx="24">
                  <c:v>Madre de Dios</c:v>
                </c:pt>
              </c:strCache>
            </c:strRef>
          </c:cat>
          <c:val>
            <c:numRef>
              <c:f>'SC Dpto'!$O$7:$O$31</c:f>
              <c:numCache>
                <c:formatCode>#,##0.0</c:formatCode>
                <c:ptCount val="25"/>
                <c:pt idx="0">
                  <c:v>57.082928436699568</c:v>
                </c:pt>
                <c:pt idx="1">
                  <c:v>280.10991984646506</c:v>
                </c:pt>
                <c:pt idx="2">
                  <c:v>119.71018320962158</c:v>
                </c:pt>
                <c:pt idx="3">
                  <c:v>30.187539020397846</c:v>
                </c:pt>
                <c:pt idx="4">
                  <c:v>83.036921179342499</c:v>
                </c:pt>
                <c:pt idx="5">
                  <c:v>156.60566221665445</c:v>
                </c:pt>
                <c:pt idx="6">
                  <c:v>63.355299059345363</c:v>
                </c:pt>
                <c:pt idx="7">
                  <c:v>167.79808941701285</c:v>
                </c:pt>
                <c:pt idx="8">
                  <c:v>106.32464350320826</c:v>
                </c:pt>
                <c:pt idx="9">
                  <c:v>140.36774643327516</c:v>
                </c:pt>
                <c:pt idx="10">
                  <c:v>30.464126223218852</c:v>
                </c:pt>
                <c:pt idx="11">
                  <c:v>98.707914879151744</c:v>
                </c:pt>
                <c:pt idx="12">
                  <c:v>17.837898629781058</c:v>
                </c:pt>
                <c:pt idx="13">
                  <c:v>34.616532788321337</c:v>
                </c:pt>
                <c:pt idx="14">
                  <c:v>1247.7948255479528</c:v>
                </c:pt>
                <c:pt idx="15">
                  <c:v>88.463576570133284</c:v>
                </c:pt>
                <c:pt idx="16">
                  <c:v>101.07379178752008</c:v>
                </c:pt>
                <c:pt idx="17">
                  <c:v>42.244649298295457</c:v>
                </c:pt>
                <c:pt idx="18">
                  <c:v>36.004526553566642</c:v>
                </c:pt>
                <c:pt idx="19">
                  <c:v>55.700663067345346</c:v>
                </c:pt>
                <c:pt idx="20">
                  <c:v>28.666397745753248</c:v>
                </c:pt>
                <c:pt idx="21">
                  <c:v>42.555957313573472</c:v>
                </c:pt>
                <c:pt idx="22">
                  <c:v>25.44160270767226</c:v>
                </c:pt>
                <c:pt idx="23">
                  <c:v>8.8346715783044232</c:v>
                </c:pt>
                <c:pt idx="24">
                  <c:v>5.5541750285430531</c:v>
                </c:pt>
              </c:numCache>
            </c:numRef>
          </c:val>
        </c:ser>
        <c:dLbls/>
        <c:axId val="74004736"/>
        <c:axId val="74014720"/>
      </c:barChart>
      <c:lineChart>
        <c:grouping val="standard"/>
        <c:ser>
          <c:idx val="1"/>
          <c:order val="1"/>
          <c:tx>
            <c:strRef>
              <c:f>'SC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Junín</c:v>
                </c:pt>
                <c:pt idx="3">
                  <c:v>Huancavelica</c:v>
                </c:pt>
                <c:pt idx="4">
                  <c:v>Ica</c:v>
                </c:pt>
                <c:pt idx="5">
                  <c:v>Lambayeque</c:v>
                </c:pt>
                <c:pt idx="6">
                  <c:v>Cajamarca</c:v>
                </c:pt>
                <c:pt idx="7">
                  <c:v>Cusco</c:v>
                </c:pt>
                <c:pt idx="8">
                  <c:v>Ancash</c:v>
                </c:pt>
                <c:pt idx="9">
                  <c:v>La Libertad</c:v>
                </c:pt>
                <c:pt idx="10">
                  <c:v>Ucayali</c:v>
                </c:pt>
                <c:pt idx="11">
                  <c:v>Provincia Constitucional del Callao</c:v>
                </c:pt>
                <c:pt idx="12">
                  <c:v>Pasco</c:v>
                </c:pt>
                <c:pt idx="13">
                  <c:v>Huánuco</c:v>
                </c:pt>
                <c:pt idx="14">
                  <c:v>Lima</c:v>
                </c:pt>
                <c:pt idx="15">
                  <c:v>Puno</c:v>
                </c:pt>
                <c:pt idx="16">
                  <c:v>Piura</c:v>
                </c:pt>
                <c:pt idx="17">
                  <c:v>Apurímac</c:v>
                </c:pt>
                <c:pt idx="18">
                  <c:v>Ayacucho</c:v>
                </c:pt>
                <c:pt idx="19">
                  <c:v>Loreto</c:v>
                </c:pt>
                <c:pt idx="20">
                  <c:v>Tumbes</c:v>
                </c:pt>
                <c:pt idx="21">
                  <c:v>Tacna</c:v>
                </c:pt>
                <c:pt idx="22">
                  <c:v>San Martín</c:v>
                </c:pt>
                <c:pt idx="23">
                  <c:v>Moquegua</c:v>
                </c:pt>
                <c:pt idx="24">
                  <c:v>Madre de Dios</c:v>
                </c:pt>
              </c:strCache>
            </c:strRef>
          </c:cat>
          <c:val>
            <c:numRef>
              <c:f>'SC Dpto'!$P$7:$P$31</c:f>
              <c:numCache>
                <c:formatCode>0%</c:formatCode>
                <c:ptCount val="25"/>
                <c:pt idx="0">
                  <c:v>0.93601288700806107</c:v>
                </c:pt>
                <c:pt idx="1">
                  <c:v>0.83992141746363136</c:v>
                </c:pt>
                <c:pt idx="2">
                  <c:v>0.78535278562338062</c:v>
                </c:pt>
                <c:pt idx="3">
                  <c:v>0.78514940669435274</c:v>
                </c:pt>
                <c:pt idx="4">
                  <c:v>0.76747893342262063</c:v>
                </c:pt>
                <c:pt idx="5">
                  <c:v>0.7475693904366516</c:v>
                </c:pt>
                <c:pt idx="6">
                  <c:v>0.71585019257014137</c:v>
                </c:pt>
                <c:pt idx="7">
                  <c:v>0.71033411731750595</c:v>
                </c:pt>
                <c:pt idx="8">
                  <c:v>0.70609489545575577</c:v>
                </c:pt>
                <c:pt idx="9">
                  <c:v>0.6882005753397954</c:v>
                </c:pt>
                <c:pt idx="10">
                  <c:v>0.65457852020183827</c:v>
                </c:pt>
                <c:pt idx="11">
                  <c:v>0.64454533858210905</c:v>
                </c:pt>
                <c:pt idx="12">
                  <c:v>0.62299036199239377</c:v>
                </c:pt>
                <c:pt idx="13">
                  <c:v>0.60698957283716015</c:v>
                </c:pt>
                <c:pt idx="14">
                  <c:v>0.59228220568767131</c:v>
                </c:pt>
                <c:pt idx="15">
                  <c:v>0.59196076687453303</c:v>
                </c:pt>
                <c:pt idx="16">
                  <c:v>0.59102443044705444</c:v>
                </c:pt>
                <c:pt idx="17">
                  <c:v>0.58564507199453719</c:v>
                </c:pt>
                <c:pt idx="18">
                  <c:v>0.58377621601619967</c:v>
                </c:pt>
                <c:pt idx="19">
                  <c:v>0.53645869098477217</c:v>
                </c:pt>
                <c:pt idx="20">
                  <c:v>0.53359432320091349</c:v>
                </c:pt>
                <c:pt idx="21">
                  <c:v>0.52312259009093076</c:v>
                </c:pt>
                <c:pt idx="22">
                  <c:v>0.42138432307369528</c:v>
                </c:pt>
                <c:pt idx="23">
                  <c:v>0.34062440251851761</c:v>
                </c:pt>
                <c:pt idx="24">
                  <c:v>0.31658194320828043</c:v>
                </c:pt>
              </c:numCache>
            </c:numRef>
          </c:val>
        </c:ser>
        <c:dLbls/>
        <c:marker val="1"/>
        <c:axId val="74018176"/>
        <c:axId val="74016640"/>
      </c:lineChart>
      <c:catAx>
        <c:axId val="74004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4014720"/>
        <c:crosses val="autoZero"/>
        <c:auto val="1"/>
        <c:lblAlgn val="ctr"/>
        <c:lblOffset val="100"/>
      </c:catAx>
      <c:valAx>
        <c:axId val="7401472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4004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4016640"/>
        <c:scaling>
          <c:orientation val="minMax"/>
        </c:scaling>
        <c:axPos val="r"/>
        <c:numFmt formatCode="0%" sourceLinked="1"/>
        <c:tickLblPos val="nextTo"/>
        <c:crossAx val="74018176"/>
        <c:crosses val="max"/>
        <c:crossBetween val="between"/>
      </c:valAx>
      <c:catAx>
        <c:axId val="74018176"/>
        <c:scaling>
          <c:orientation val="minMax"/>
        </c:scaling>
        <c:delete val="1"/>
        <c:axPos val="b"/>
        <c:numFmt formatCode="General" sourceLinked="1"/>
        <c:tickLblPos val="none"/>
        <c:crossAx val="7401664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'AARES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Dpto'!$O$7:$O$31</c:f>
              <c:numCache>
                <c:formatCode>#,##0.0</c:formatCode>
                <c:ptCount val="25"/>
                <c:pt idx="0">
                  <c:v>380.3819917218367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/>
        <c:axId val="86459520"/>
        <c:axId val="86461056"/>
      </c:barChart>
      <c:lineChart>
        <c:grouping val="standard"/>
        <c:ser>
          <c:idx val="1"/>
          <c:order val="1"/>
          <c:tx>
            <c:strRef>
              <c:f>'AARES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Dpto'!$P$7:$P$31</c:f>
              <c:numCache>
                <c:formatCode>0%</c:formatCode>
                <c:ptCount val="25"/>
                <c:pt idx="0">
                  <c:v>0.62024622188630119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/>
        <c:marker val="1"/>
        <c:axId val="86477056"/>
        <c:axId val="86475520"/>
      </c:lineChart>
      <c:catAx>
        <c:axId val="86459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6461056"/>
        <c:crosses val="autoZero"/>
        <c:auto val="1"/>
        <c:lblAlgn val="ctr"/>
        <c:lblOffset val="100"/>
      </c:catAx>
      <c:valAx>
        <c:axId val="8646105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64595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6475520"/>
        <c:scaling>
          <c:orientation val="minMax"/>
        </c:scaling>
        <c:axPos val="r"/>
        <c:numFmt formatCode="0%" sourceLinked="1"/>
        <c:tickLblPos val="nextTo"/>
        <c:crossAx val="86477056"/>
        <c:crosses val="max"/>
        <c:crossBetween val="between"/>
      </c:valAx>
      <c:catAx>
        <c:axId val="86477056"/>
        <c:scaling>
          <c:orientation val="minMax"/>
        </c:scaling>
        <c:delete val="1"/>
        <c:axPos val="b"/>
        <c:numFmt formatCode="General" sourceLinked="1"/>
        <c:tickLblPos val="none"/>
        <c:crossAx val="8647552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'MCRS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Ancash</c:v>
                </c:pt>
                <c:pt idx="2">
                  <c:v>Tumbes</c:v>
                </c:pt>
                <c:pt idx="3">
                  <c:v>Madre de Dios</c:v>
                </c:pt>
                <c:pt idx="4">
                  <c:v>Ayacucho</c:v>
                </c:pt>
                <c:pt idx="5">
                  <c:v>Tacna</c:v>
                </c:pt>
                <c:pt idx="6">
                  <c:v>Huancavelica</c:v>
                </c:pt>
                <c:pt idx="7">
                  <c:v>Lima</c:v>
                </c:pt>
                <c:pt idx="8">
                  <c:v>Provincia Constitucional del Callao</c:v>
                </c:pt>
                <c:pt idx="9">
                  <c:v>La Libertad</c:v>
                </c:pt>
                <c:pt idx="10">
                  <c:v>Cajamarca</c:v>
                </c:pt>
                <c:pt idx="11">
                  <c:v>Apurímac</c:v>
                </c:pt>
                <c:pt idx="12">
                  <c:v>Loreto</c:v>
                </c:pt>
                <c:pt idx="13">
                  <c:v>San Martín</c:v>
                </c:pt>
                <c:pt idx="14">
                  <c:v>Huánuco</c:v>
                </c:pt>
                <c:pt idx="15">
                  <c:v>Ucayali</c:v>
                </c:pt>
                <c:pt idx="16">
                  <c:v>Piura</c:v>
                </c:pt>
                <c:pt idx="17">
                  <c:v>Junín</c:v>
                </c:pt>
                <c:pt idx="18">
                  <c:v>Lambayeque</c:v>
                </c:pt>
                <c:pt idx="19">
                  <c:v>Puno</c:v>
                </c:pt>
                <c:pt idx="20">
                  <c:v>Cusco</c:v>
                </c:pt>
                <c:pt idx="21">
                  <c:v>Amazonas</c:v>
                </c:pt>
                <c:pt idx="22">
                  <c:v>Moquegua</c:v>
                </c:pt>
                <c:pt idx="23">
                  <c:v>Ica</c:v>
                </c:pt>
                <c:pt idx="24">
                  <c:v>Arequipa</c:v>
                </c:pt>
              </c:strCache>
            </c:strRef>
          </c:cat>
          <c:val>
            <c:numRef>
              <c:f>'MCRS Dpto'!$O$7:$O$31</c:f>
              <c:numCache>
                <c:formatCode>#,##0.0</c:formatCode>
                <c:ptCount val="25"/>
                <c:pt idx="0">
                  <c:v>26.353995326433619</c:v>
                </c:pt>
                <c:pt idx="1">
                  <c:v>5.6662310203774284</c:v>
                </c:pt>
                <c:pt idx="2">
                  <c:v>1.0499432642456408</c:v>
                </c:pt>
                <c:pt idx="3">
                  <c:v>1.4325507775492419</c:v>
                </c:pt>
                <c:pt idx="4">
                  <c:v>2.9572596620349914</c:v>
                </c:pt>
                <c:pt idx="5">
                  <c:v>1.6613185774207113</c:v>
                </c:pt>
                <c:pt idx="6">
                  <c:v>0.29859480541856698</c:v>
                </c:pt>
                <c:pt idx="7">
                  <c:v>225.14694832861812</c:v>
                </c:pt>
                <c:pt idx="8">
                  <c:v>4.8069251976043592</c:v>
                </c:pt>
                <c:pt idx="9">
                  <c:v>5.2397924322037239</c:v>
                </c:pt>
                <c:pt idx="10">
                  <c:v>1.9902241640130074</c:v>
                </c:pt>
                <c:pt idx="11">
                  <c:v>0.71002134521165083</c:v>
                </c:pt>
                <c:pt idx="12">
                  <c:v>1.922653364548089</c:v>
                </c:pt>
                <c:pt idx="13">
                  <c:v>5.0847142199905653</c:v>
                </c:pt>
                <c:pt idx="14">
                  <c:v>4.5664799500657836</c:v>
                </c:pt>
                <c:pt idx="15">
                  <c:v>16.138446427477785</c:v>
                </c:pt>
                <c:pt idx="16">
                  <c:v>3.9778932128748297</c:v>
                </c:pt>
                <c:pt idx="17">
                  <c:v>5.6403426022242655</c:v>
                </c:pt>
                <c:pt idx="18">
                  <c:v>6.1515046025852502</c:v>
                </c:pt>
                <c:pt idx="19">
                  <c:v>15.275613704201909</c:v>
                </c:pt>
                <c:pt idx="20">
                  <c:v>4.4390567061985244</c:v>
                </c:pt>
                <c:pt idx="21">
                  <c:v>1.2795137715631337</c:v>
                </c:pt>
                <c:pt idx="22">
                  <c:v>2.7796565782346794</c:v>
                </c:pt>
                <c:pt idx="23">
                  <c:v>8.1971956211840382</c:v>
                </c:pt>
                <c:pt idx="24">
                  <c:v>4.9800754298968366</c:v>
                </c:pt>
              </c:numCache>
            </c:numRef>
          </c:val>
        </c:ser>
        <c:dLbls/>
        <c:axId val="86569728"/>
        <c:axId val="86571264"/>
      </c:barChart>
      <c:lineChart>
        <c:grouping val="standard"/>
        <c:ser>
          <c:idx val="1"/>
          <c:order val="1"/>
          <c:tx>
            <c:strRef>
              <c:f>'MCRS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Ancash</c:v>
                </c:pt>
                <c:pt idx="2">
                  <c:v>Tumbes</c:v>
                </c:pt>
                <c:pt idx="3">
                  <c:v>Madre de Dios</c:v>
                </c:pt>
                <c:pt idx="4">
                  <c:v>Ayacucho</c:v>
                </c:pt>
                <c:pt idx="5">
                  <c:v>Tacna</c:v>
                </c:pt>
                <c:pt idx="6">
                  <c:v>Huancavelica</c:v>
                </c:pt>
                <c:pt idx="7">
                  <c:v>Lima</c:v>
                </c:pt>
                <c:pt idx="8">
                  <c:v>Provincia Constitucional del Callao</c:v>
                </c:pt>
                <c:pt idx="9">
                  <c:v>La Libertad</c:v>
                </c:pt>
                <c:pt idx="10">
                  <c:v>Cajamarca</c:v>
                </c:pt>
                <c:pt idx="11">
                  <c:v>Apurímac</c:v>
                </c:pt>
                <c:pt idx="12">
                  <c:v>Loreto</c:v>
                </c:pt>
                <c:pt idx="13">
                  <c:v>San Martín</c:v>
                </c:pt>
                <c:pt idx="14">
                  <c:v>Huánuco</c:v>
                </c:pt>
                <c:pt idx="15">
                  <c:v>Ucayali</c:v>
                </c:pt>
                <c:pt idx="16">
                  <c:v>Piura</c:v>
                </c:pt>
                <c:pt idx="17">
                  <c:v>Junín</c:v>
                </c:pt>
                <c:pt idx="18">
                  <c:v>Lambayeque</c:v>
                </c:pt>
                <c:pt idx="19">
                  <c:v>Puno</c:v>
                </c:pt>
                <c:pt idx="20">
                  <c:v>Cusco</c:v>
                </c:pt>
                <c:pt idx="21">
                  <c:v>Amazonas</c:v>
                </c:pt>
                <c:pt idx="22">
                  <c:v>Moquegua</c:v>
                </c:pt>
                <c:pt idx="23">
                  <c:v>Ica</c:v>
                </c:pt>
                <c:pt idx="24">
                  <c:v>Arequipa</c:v>
                </c:pt>
              </c:strCache>
            </c:strRef>
          </c:cat>
          <c:val>
            <c:numRef>
              <c:f>'MCRS Dpto'!$P$7:$P$31</c:f>
              <c:numCache>
                <c:formatCode>0%</c:formatCode>
                <c:ptCount val="25"/>
                <c:pt idx="0">
                  <c:v>0.76958548018587503</c:v>
                </c:pt>
                <c:pt idx="1">
                  <c:v>0.68421833963395062</c:v>
                </c:pt>
                <c:pt idx="2">
                  <c:v>0.6539738622081348</c:v>
                </c:pt>
                <c:pt idx="3">
                  <c:v>0.64724771451683005</c:v>
                </c:pt>
                <c:pt idx="4">
                  <c:v>0.60603967090959476</c:v>
                </c:pt>
                <c:pt idx="5">
                  <c:v>0.60128434369811656</c:v>
                </c:pt>
                <c:pt idx="6">
                  <c:v>0.57628209638045125</c:v>
                </c:pt>
                <c:pt idx="7">
                  <c:v>0.56558880173309645</c:v>
                </c:pt>
                <c:pt idx="8">
                  <c:v>0.55414454551132586</c:v>
                </c:pt>
                <c:pt idx="9">
                  <c:v>0.55283770302067337</c:v>
                </c:pt>
                <c:pt idx="10">
                  <c:v>0.55193089272753704</c:v>
                </c:pt>
                <c:pt idx="11">
                  <c:v>0.54864677267206974</c:v>
                </c:pt>
                <c:pt idx="12">
                  <c:v>0.54329123867531959</c:v>
                </c:pt>
                <c:pt idx="13">
                  <c:v>0.53876487805646422</c:v>
                </c:pt>
                <c:pt idx="14">
                  <c:v>0.53448029888257653</c:v>
                </c:pt>
                <c:pt idx="15">
                  <c:v>0.52281442702033487</c:v>
                </c:pt>
                <c:pt idx="16">
                  <c:v>0.51796948076199933</c:v>
                </c:pt>
                <c:pt idx="17">
                  <c:v>0.50089948643375415</c:v>
                </c:pt>
                <c:pt idx="18">
                  <c:v>0.47880316675229184</c:v>
                </c:pt>
                <c:pt idx="19">
                  <c:v>0.47017557464156462</c:v>
                </c:pt>
                <c:pt idx="20">
                  <c:v>0.427370986318866</c:v>
                </c:pt>
                <c:pt idx="21">
                  <c:v>0.3991414485178999</c:v>
                </c:pt>
                <c:pt idx="22">
                  <c:v>0.24562369778920901</c:v>
                </c:pt>
                <c:pt idx="23">
                  <c:v>6.7111642626726462E-2</c:v>
                </c:pt>
                <c:pt idx="24">
                  <c:v>4.2291085625080604E-2</c:v>
                </c:pt>
              </c:numCache>
            </c:numRef>
          </c:val>
        </c:ser>
        <c:dLbls/>
        <c:marker val="1"/>
        <c:axId val="86574976"/>
        <c:axId val="86573440"/>
      </c:lineChart>
      <c:catAx>
        <c:axId val="86569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6571264"/>
        <c:crosses val="autoZero"/>
        <c:auto val="1"/>
        <c:lblAlgn val="ctr"/>
        <c:lblOffset val="100"/>
      </c:catAx>
      <c:valAx>
        <c:axId val="8657126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6569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6573440"/>
        <c:scaling>
          <c:orientation val="minMax"/>
        </c:scaling>
        <c:axPos val="r"/>
        <c:numFmt formatCode="0%" sourceLinked="1"/>
        <c:tickLblPos val="nextTo"/>
        <c:crossAx val="86574976"/>
        <c:crosses val="max"/>
        <c:crossBetween val="between"/>
      </c:valAx>
      <c:catAx>
        <c:axId val="86574976"/>
        <c:scaling>
          <c:orientation val="minMax"/>
        </c:scaling>
        <c:delete val="1"/>
        <c:axPos val="b"/>
        <c:numFmt formatCode="General" sourceLinked="1"/>
        <c:tickLblPos val="none"/>
        <c:crossAx val="8657344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'MST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Dpto'!$O$7</c:f>
              <c:numCache>
                <c:formatCode>#,##0.0</c:formatCode>
                <c:ptCount val="1"/>
                <c:pt idx="0">
                  <c:v>32.250288406924589</c:v>
                </c:pt>
              </c:numCache>
            </c:numRef>
          </c:val>
        </c:ser>
        <c:dLbls/>
        <c:axId val="88121728"/>
        <c:axId val="88123264"/>
      </c:barChart>
      <c:lineChart>
        <c:grouping val="standard"/>
        <c:ser>
          <c:idx val="1"/>
          <c:order val="1"/>
          <c:tx>
            <c:strRef>
              <c:f>'MST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Dpto'!$P$7</c:f>
              <c:numCache>
                <c:formatCode>0%</c:formatCode>
                <c:ptCount val="1"/>
                <c:pt idx="0">
                  <c:v>0.48805138920163638</c:v>
                </c:pt>
              </c:numCache>
            </c:numRef>
          </c:val>
        </c:ser>
        <c:dLbls/>
        <c:marker val="1"/>
        <c:axId val="88126976"/>
        <c:axId val="88125440"/>
      </c:lineChart>
      <c:catAx>
        <c:axId val="88121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123264"/>
        <c:crosses val="autoZero"/>
        <c:auto val="1"/>
        <c:lblAlgn val="ctr"/>
        <c:lblOffset val="100"/>
      </c:catAx>
      <c:valAx>
        <c:axId val="8812326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8121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8125440"/>
        <c:scaling>
          <c:orientation val="minMax"/>
        </c:scaling>
        <c:axPos val="r"/>
        <c:numFmt formatCode="0%" sourceLinked="1"/>
        <c:tickLblPos val="nextTo"/>
        <c:crossAx val="88126976"/>
        <c:crosses val="max"/>
        <c:crossBetween val="between"/>
      </c:valAx>
      <c:catAx>
        <c:axId val="88126976"/>
        <c:scaling>
          <c:orientation val="minMax"/>
        </c:scaling>
        <c:delete val="1"/>
        <c:axPos val="b"/>
        <c:numFmt formatCode="General" sourceLinked="1"/>
        <c:tickLblPos val="none"/>
        <c:crossAx val="8812544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'MPE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Dpto'!$O$7</c:f>
              <c:numCache>
                <c:formatCode>#,##0.0</c:formatCode>
                <c:ptCount val="1"/>
                <c:pt idx="0">
                  <c:v>53.712171025008573</c:v>
                </c:pt>
              </c:numCache>
            </c:numRef>
          </c:val>
        </c:ser>
        <c:dLbls/>
        <c:axId val="88297472"/>
        <c:axId val="88299008"/>
      </c:barChart>
      <c:lineChart>
        <c:grouping val="standard"/>
        <c:ser>
          <c:idx val="1"/>
          <c:order val="1"/>
          <c:tx>
            <c:strRef>
              <c:f>'MPE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Dpto'!$P$7</c:f>
              <c:numCache>
                <c:formatCode>0%</c:formatCode>
                <c:ptCount val="1"/>
                <c:pt idx="0">
                  <c:v>0.33306028800500853</c:v>
                </c:pt>
              </c:numCache>
            </c:numRef>
          </c:val>
        </c:ser>
        <c:dLbls/>
        <c:marker val="1"/>
        <c:axId val="88302720"/>
        <c:axId val="88300928"/>
      </c:lineChart>
      <c:catAx>
        <c:axId val="88297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299008"/>
        <c:crosses val="autoZero"/>
        <c:auto val="1"/>
        <c:lblAlgn val="ctr"/>
        <c:lblOffset val="100"/>
      </c:catAx>
      <c:valAx>
        <c:axId val="8829900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8297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8300928"/>
        <c:scaling>
          <c:orientation val="minMax"/>
        </c:scaling>
        <c:axPos val="r"/>
        <c:numFmt formatCode="0%" sourceLinked="1"/>
        <c:tickLblPos val="nextTo"/>
        <c:crossAx val="88302720"/>
        <c:crosses val="max"/>
        <c:crossBetween val="between"/>
      </c:valAx>
      <c:catAx>
        <c:axId val="88302720"/>
        <c:scaling>
          <c:orientation val="minMax"/>
        </c:scaling>
        <c:delete val="1"/>
        <c:axPos val="b"/>
        <c:numFmt formatCode="General" sourceLinked="1"/>
        <c:tickLblPos val="none"/>
        <c:crossAx val="8830092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'FMIN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Dpto'!$O$7</c:f>
              <c:numCache>
                <c:formatCode>#,##0.0</c:formatCode>
                <c:ptCount val="1"/>
                <c:pt idx="0">
                  <c:v>2.7819805243085796</c:v>
                </c:pt>
              </c:numCache>
            </c:numRef>
          </c:val>
        </c:ser>
        <c:dLbls/>
        <c:axId val="87141760"/>
        <c:axId val="87155840"/>
      </c:barChart>
      <c:lineChart>
        <c:grouping val="standard"/>
        <c:ser>
          <c:idx val="1"/>
          <c:order val="1"/>
          <c:tx>
            <c:strRef>
              <c:f>'FMIN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Dpto'!$P$7</c:f>
              <c:numCache>
                <c:formatCode>0%</c:formatCode>
                <c:ptCount val="1"/>
                <c:pt idx="0">
                  <c:v>0.33524320357232701</c:v>
                </c:pt>
              </c:numCache>
            </c:numRef>
          </c:val>
        </c:ser>
        <c:dLbls/>
        <c:marker val="1"/>
        <c:axId val="87159552"/>
        <c:axId val="87157760"/>
      </c:lineChart>
      <c:catAx>
        <c:axId val="87141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7155840"/>
        <c:crosses val="autoZero"/>
        <c:auto val="1"/>
        <c:lblAlgn val="ctr"/>
        <c:lblOffset val="100"/>
      </c:catAx>
      <c:valAx>
        <c:axId val="8715584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7141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7157760"/>
        <c:scaling>
          <c:orientation val="minMax"/>
        </c:scaling>
        <c:axPos val="r"/>
        <c:numFmt formatCode="0%" sourceLinked="1"/>
        <c:tickLblPos val="nextTo"/>
        <c:crossAx val="87159552"/>
        <c:crosses val="max"/>
        <c:crossBetween val="between"/>
      </c:valAx>
      <c:catAx>
        <c:axId val="87159552"/>
        <c:scaling>
          <c:orientation val="minMax"/>
        </c:scaling>
        <c:delete val="1"/>
        <c:axPos val="b"/>
        <c:numFmt formatCode="General" sourceLinked="1"/>
        <c:tickLblPos val="none"/>
        <c:crossAx val="871577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'MCDT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'MCDT Dpto'!$N$7:$N$32</c:f>
              <c:strCache>
                <c:ptCount val="26"/>
                <c:pt idx="0">
                  <c:v>Apurímac</c:v>
                </c:pt>
                <c:pt idx="1">
                  <c:v>Huancavelica</c:v>
                </c:pt>
                <c:pt idx="2">
                  <c:v>Huánuco</c:v>
                </c:pt>
                <c:pt idx="3">
                  <c:v>Cajamarca</c:v>
                </c:pt>
                <c:pt idx="4">
                  <c:v>Loreto</c:v>
                </c:pt>
                <c:pt idx="5">
                  <c:v>Pasco</c:v>
                </c:pt>
                <c:pt idx="6">
                  <c:v>Piura</c:v>
                </c:pt>
                <c:pt idx="7">
                  <c:v>Junín</c:v>
                </c:pt>
                <c:pt idx="8">
                  <c:v>Ica</c:v>
                </c:pt>
                <c:pt idx="9">
                  <c:v>Ayacucho</c:v>
                </c:pt>
                <c:pt idx="10">
                  <c:v>Lima</c:v>
                </c:pt>
                <c:pt idx="11">
                  <c:v>Embajadas en el Exterior</c:v>
                </c:pt>
                <c:pt idx="12">
                  <c:v>Tacna</c:v>
                </c:pt>
                <c:pt idx="13">
                  <c:v>Madre de Dios</c:v>
                </c:pt>
                <c:pt idx="14">
                  <c:v>Ucayali</c:v>
                </c:pt>
                <c:pt idx="15">
                  <c:v>San Martín</c:v>
                </c:pt>
                <c:pt idx="16">
                  <c:v>Cusco</c:v>
                </c:pt>
                <c:pt idx="17">
                  <c:v>Puno</c:v>
                </c:pt>
                <c:pt idx="18">
                  <c:v>La Libertad</c:v>
                </c:pt>
                <c:pt idx="19">
                  <c:v>Provincia Constitucional del Callao</c:v>
                </c:pt>
                <c:pt idx="20">
                  <c:v>Arequipa</c:v>
                </c:pt>
                <c:pt idx="21">
                  <c:v>Moquegua</c:v>
                </c:pt>
                <c:pt idx="22">
                  <c:v>Ancash</c:v>
                </c:pt>
                <c:pt idx="23">
                  <c:v>Tumbes</c:v>
                </c:pt>
                <c:pt idx="24">
                  <c:v>Lambayeque</c:v>
                </c:pt>
                <c:pt idx="25">
                  <c:v>Amazonas</c:v>
                </c:pt>
              </c:strCache>
            </c:strRef>
          </c:cat>
          <c:val>
            <c:numRef>
              <c:f>'MCDT Dpto'!$O$7:$O$32</c:f>
              <c:numCache>
                <c:formatCode>#,##0.0</c:formatCode>
                <c:ptCount val="26"/>
                <c:pt idx="0">
                  <c:v>7.337660016843886E-2</c:v>
                </c:pt>
                <c:pt idx="1">
                  <c:v>5.4999999938216061E-2</c:v>
                </c:pt>
                <c:pt idx="2">
                  <c:v>2.0588680857192041</c:v>
                </c:pt>
                <c:pt idx="3">
                  <c:v>1.3339100672512072</c:v>
                </c:pt>
                <c:pt idx="4">
                  <c:v>0.49294050270167644</c:v>
                </c:pt>
                <c:pt idx="5">
                  <c:v>0.75635331156965857</c:v>
                </c:pt>
                <c:pt idx="6">
                  <c:v>0.70495077497334968</c:v>
                </c:pt>
                <c:pt idx="7">
                  <c:v>0.45839289457617266</c:v>
                </c:pt>
                <c:pt idx="8">
                  <c:v>0.25707662729057484</c:v>
                </c:pt>
                <c:pt idx="9">
                  <c:v>1.8795278454166764</c:v>
                </c:pt>
                <c:pt idx="10">
                  <c:v>46.931041837609222</c:v>
                </c:pt>
                <c:pt idx="11">
                  <c:v>36.201288289905769</c:v>
                </c:pt>
                <c:pt idx="12">
                  <c:v>0.37193348700220163</c:v>
                </c:pt>
                <c:pt idx="13">
                  <c:v>1.0929999873042107E-2</c:v>
                </c:pt>
                <c:pt idx="14">
                  <c:v>17.423530200379854</c:v>
                </c:pt>
                <c:pt idx="15">
                  <c:v>2.4699931210580406</c:v>
                </c:pt>
                <c:pt idx="16">
                  <c:v>6.0722927621645217</c:v>
                </c:pt>
                <c:pt idx="17">
                  <c:v>2.2444385359729897</c:v>
                </c:pt>
                <c:pt idx="18">
                  <c:v>1.3472366085251906</c:v>
                </c:pt>
                <c:pt idx="19">
                  <c:v>9.8183670331676604E-2</c:v>
                </c:pt>
                <c:pt idx="20">
                  <c:v>6.2750987651298828</c:v>
                </c:pt>
                <c:pt idx="21">
                  <c:v>0.48786130245917692</c:v>
                </c:pt>
                <c:pt idx="22">
                  <c:v>1.0244779341793151</c:v>
                </c:pt>
                <c:pt idx="23">
                  <c:v>0.45259025682571419</c:v>
                </c:pt>
                <c:pt idx="24">
                  <c:v>0.78747646714434749</c:v>
                </c:pt>
                <c:pt idx="25">
                  <c:v>1.2205876300459115</c:v>
                </c:pt>
              </c:numCache>
            </c:numRef>
          </c:val>
        </c:ser>
        <c:dLbls/>
        <c:axId val="88054784"/>
        <c:axId val="88060672"/>
      </c:barChart>
      <c:lineChart>
        <c:grouping val="standard"/>
        <c:ser>
          <c:idx val="1"/>
          <c:order val="1"/>
          <c:tx>
            <c:strRef>
              <c:f>'MCDT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Dpto'!$N$7:$N$32</c:f>
              <c:strCache>
                <c:ptCount val="26"/>
                <c:pt idx="0">
                  <c:v>Apurímac</c:v>
                </c:pt>
                <c:pt idx="1">
                  <c:v>Huancavelica</c:v>
                </c:pt>
                <c:pt idx="2">
                  <c:v>Huánuco</c:v>
                </c:pt>
                <c:pt idx="3">
                  <c:v>Cajamarca</c:v>
                </c:pt>
                <c:pt idx="4">
                  <c:v>Loreto</c:v>
                </c:pt>
                <c:pt idx="5">
                  <c:v>Pasco</c:v>
                </c:pt>
                <c:pt idx="6">
                  <c:v>Piura</c:v>
                </c:pt>
                <c:pt idx="7">
                  <c:v>Junín</c:v>
                </c:pt>
                <c:pt idx="8">
                  <c:v>Ica</c:v>
                </c:pt>
                <c:pt idx="9">
                  <c:v>Ayacucho</c:v>
                </c:pt>
                <c:pt idx="10">
                  <c:v>Lima</c:v>
                </c:pt>
                <c:pt idx="11">
                  <c:v>Embajadas en el Exterior</c:v>
                </c:pt>
                <c:pt idx="12">
                  <c:v>Tacna</c:v>
                </c:pt>
                <c:pt idx="13">
                  <c:v>Madre de Dios</c:v>
                </c:pt>
                <c:pt idx="14">
                  <c:v>Ucayali</c:v>
                </c:pt>
                <c:pt idx="15">
                  <c:v>San Martín</c:v>
                </c:pt>
                <c:pt idx="16">
                  <c:v>Cusco</c:v>
                </c:pt>
                <c:pt idx="17">
                  <c:v>Puno</c:v>
                </c:pt>
                <c:pt idx="18">
                  <c:v>La Libertad</c:v>
                </c:pt>
                <c:pt idx="19">
                  <c:v>Provincia Constitucional del Callao</c:v>
                </c:pt>
                <c:pt idx="20">
                  <c:v>Arequipa</c:v>
                </c:pt>
                <c:pt idx="21">
                  <c:v>Moquegua</c:v>
                </c:pt>
                <c:pt idx="22">
                  <c:v>Ancash</c:v>
                </c:pt>
                <c:pt idx="23">
                  <c:v>Tumbes</c:v>
                </c:pt>
                <c:pt idx="24">
                  <c:v>Lambayeque</c:v>
                </c:pt>
                <c:pt idx="25">
                  <c:v>Amazonas</c:v>
                </c:pt>
              </c:strCache>
            </c:strRef>
          </c:cat>
          <c:val>
            <c:numRef>
              <c:f>'MCDT Dpto'!$P$7:$P$32</c:f>
              <c:numCache>
                <c:formatCode>0%</c:formatCode>
                <c:ptCount val="26"/>
                <c:pt idx="0">
                  <c:v>0.96298542158403688</c:v>
                </c:pt>
                <c:pt idx="1">
                  <c:v>0.88344898384438553</c:v>
                </c:pt>
                <c:pt idx="2">
                  <c:v>0.75212897764152598</c:v>
                </c:pt>
                <c:pt idx="3">
                  <c:v>0.74422742269678854</c:v>
                </c:pt>
                <c:pt idx="4">
                  <c:v>0.66924690819712773</c:v>
                </c:pt>
                <c:pt idx="5">
                  <c:v>0.64239609813678222</c:v>
                </c:pt>
                <c:pt idx="6">
                  <c:v>0.56043882241860121</c:v>
                </c:pt>
                <c:pt idx="7">
                  <c:v>0.55164055989998673</c:v>
                </c:pt>
                <c:pt idx="8">
                  <c:v>0.53440284726990084</c:v>
                </c:pt>
                <c:pt idx="9">
                  <c:v>0.51912455971506066</c:v>
                </c:pt>
                <c:pt idx="10">
                  <c:v>0.46971060241513796</c:v>
                </c:pt>
                <c:pt idx="11">
                  <c:v>0.46788783315602189</c:v>
                </c:pt>
                <c:pt idx="12">
                  <c:v>0.4478191245764242</c:v>
                </c:pt>
                <c:pt idx="13">
                  <c:v>0.43045053060184735</c:v>
                </c:pt>
                <c:pt idx="14">
                  <c:v>0.40357911410605757</c:v>
                </c:pt>
                <c:pt idx="15">
                  <c:v>0.38746886452451329</c:v>
                </c:pt>
                <c:pt idx="16">
                  <c:v>0.35120646862926724</c:v>
                </c:pt>
                <c:pt idx="17">
                  <c:v>0.31657807822929623</c:v>
                </c:pt>
                <c:pt idx="18">
                  <c:v>0.30917302559883791</c:v>
                </c:pt>
                <c:pt idx="19">
                  <c:v>0.23552926213747552</c:v>
                </c:pt>
                <c:pt idx="20">
                  <c:v>0.22091704602648418</c:v>
                </c:pt>
                <c:pt idx="21">
                  <c:v>0.20031028280486896</c:v>
                </c:pt>
                <c:pt idx="22">
                  <c:v>0.15662886662307082</c:v>
                </c:pt>
                <c:pt idx="23">
                  <c:v>0.12114352117827971</c:v>
                </c:pt>
                <c:pt idx="24">
                  <c:v>0.11438513677157694</c:v>
                </c:pt>
                <c:pt idx="25">
                  <c:v>7.2916063360430619E-2</c:v>
                </c:pt>
              </c:numCache>
            </c:numRef>
          </c:val>
        </c:ser>
        <c:dLbls/>
        <c:marker val="1"/>
        <c:axId val="88064384"/>
        <c:axId val="88062592"/>
      </c:lineChart>
      <c:catAx>
        <c:axId val="88054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060672"/>
        <c:crosses val="autoZero"/>
        <c:auto val="1"/>
        <c:lblAlgn val="ctr"/>
        <c:lblOffset val="100"/>
      </c:catAx>
      <c:valAx>
        <c:axId val="8806067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8054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8062592"/>
        <c:scaling>
          <c:orientation val="minMax"/>
        </c:scaling>
        <c:axPos val="r"/>
        <c:numFmt formatCode="0%" sourceLinked="1"/>
        <c:tickLblPos val="nextTo"/>
        <c:crossAx val="88064384"/>
        <c:crosses val="max"/>
        <c:crossBetween val="between"/>
      </c:valAx>
      <c:catAx>
        <c:axId val="88064384"/>
        <c:scaling>
          <c:orientation val="minMax"/>
        </c:scaling>
        <c:delete val="1"/>
        <c:axPos val="b"/>
        <c:numFmt formatCode="General" sourceLinked="1"/>
        <c:tickLblPos val="none"/>
        <c:crossAx val="8806259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'RMI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'RMI Dpto'!$N$7:$N$20</c:f>
              <c:strCache>
                <c:ptCount val="14"/>
                <c:pt idx="0">
                  <c:v>La Libertad</c:v>
                </c:pt>
                <c:pt idx="1">
                  <c:v>Huánuco</c:v>
                </c:pt>
                <c:pt idx="2">
                  <c:v>Ayacucho</c:v>
                </c:pt>
                <c:pt idx="3">
                  <c:v>Ica</c:v>
                </c:pt>
                <c:pt idx="4">
                  <c:v>Lima</c:v>
                </c:pt>
                <c:pt idx="5">
                  <c:v>Cusco</c:v>
                </c:pt>
                <c:pt idx="6">
                  <c:v>Arequipa</c:v>
                </c:pt>
                <c:pt idx="7">
                  <c:v>Ancash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Piura</c:v>
                </c:pt>
                <c:pt idx="11">
                  <c:v>Loreto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Dpto'!$O$7:$O$20</c:f>
              <c:numCache>
                <c:formatCode>#,##0.0</c:formatCode>
                <c:ptCount val="14"/>
                <c:pt idx="0">
                  <c:v>0.40084250681877137</c:v>
                </c:pt>
                <c:pt idx="1">
                  <c:v>0.11880365039906017</c:v>
                </c:pt>
                <c:pt idx="2">
                  <c:v>0.40225500122547153</c:v>
                </c:pt>
                <c:pt idx="3">
                  <c:v>3.6882300661471856E-3</c:v>
                </c:pt>
                <c:pt idx="4">
                  <c:v>5.0610200236233363</c:v>
                </c:pt>
                <c:pt idx="5">
                  <c:v>1.6464100077491999</c:v>
                </c:pt>
                <c:pt idx="6">
                  <c:v>1.1602147852748961</c:v>
                </c:pt>
                <c:pt idx="7">
                  <c:v>9.0309599012071643E-3</c:v>
                </c:pt>
                <c:pt idx="8">
                  <c:v>1.4802651341077073</c:v>
                </c:pt>
                <c:pt idx="9">
                  <c:v>0.46901751951362602</c:v>
                </c:pt>
                <c:pt idx="10">
                  <c:v>1.7999999999999999E-2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/>
        <c:axId val="88869504"/>
        <c:axId val="88891776"/>
      </c:barChart>
      <c:lineChart>
        <c:grouping val="standard"/>
        <c:ser>
          <c:idx val="1"/>
          <c:order val="1"/>
          <c:tx>
            <c:strRef>
              <c:f>'RMI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Dpto'!$N$7:$N$20</c:f>
              <c:strCache>
                <c:ptCount val="14"/>
                <c:pt idx="0">
                  <c:v>La Libertad</c:v>
                </c:pt>
                <c:pt idx="1">
                  <c:v>Huánuco</c:v>
                </c:pt>
                <c:pt idx="2">
                  <c:v>Ayacucho</c:v>
                </c:pt>
                <c:pt idx="3">
                  <c:v>Ica</c:v>
                </c:pt>
                <c:pt idx="4">
                  <c:v>Lima</c:v>
                </c:pt>
                <c:pt idx="5">
                  <c:v>Cusco</c:v>
                </c:pt>
                <c:pt idx="6">
                  <c:v>Arequipa</c:v>
                </c:pt>
                <c:pt idx="7">
                  <c:v>Ancash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Piura</c:v>
                </c:pt>
                <c:pt idx="11">
                  <c:v>Loreto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Dpto'!$P$7:$P$20</c:f>
              <c:numCache>
                <c:formatCode>0%</c:formatCode>
                <c:ptCount val="14"/>
                <c:pt idx="0">
                  <c:v>0.58811210331771457</c:v>
                </c:pt>
                <c:pt idx="1">
                  <c:v>0.49316583810319709</c:v>
                </c:pt>
                <c:pt idx="2">
                  <c:v>0.48953997958558054</c:v>
                </c:pt>
                <c:pt idx="3">
                  <c:v>0.36230157820699271</c:v>
                </c:pt>
                <c:pt idx="4">
                  <c:v>0.31941174596379546</c:v>
                </c:pt>
                <c:pt idx="5">
                  <c:v>0.31006427951816029</c:v>
                </c:pt>
                <c:pt idx="6">
                  <c:v>0.29147873585833539</c:v>
                </c:pt>
                <c:pt idx="7">
                  <c:v>0.24564014419168134</c:v>
                </c:pt>
                <c:pt idx="8">
                  <c:v>0.11457962183326971</c:v>
                </c:pt>
                <c:pt idx="9">
                  <c:v>8.160509299651339E-2</c:v>
                </c:pt>
                <c:pt idx="10">
                  <c:v>7.8765999343616666E-2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/>
        <c:marker val="1"/>
        <c:axId val="88895488"/>
        <c:axId val="88893696"/>
      </c:lineChart>
      <c:catAx>
        <c:axId val="88869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891776"/>
        <c:crosses val="autoZero"/>
        <c:auto val="1"/>
        <c:lblAlgn val="ctr"/>
        <c:lblOffset val="100"/>
      </c:catAx>
      <c:valAx>
        <c:axId val="8889177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8869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8893696"/>
        <c:scaling>
          <c:orientation val="minMax"/>
        </c:scaling>
        <c:axPos val="r"/>
        <c:numFmt formatCode="0%" sourceLinked="1"/>
        <c:tickLblPos val="nextTo"/>
        <c:crossAx val="88895488"/>
        <c:crosses val="max"/>
        <c:crossBetween val="between"/>
      </c:valAx>
      <c:catAx>
        <c:axId val="88895488"/>
        <c:scaling>
          <c:orientation val="minMax"/>
        </c:scaling>
        <c:delete val="1"/>
        <c:axPos val="b"/>
        <c:numFmt formatCode="General" sourceLinked="1"/>
        <c:tickLblPos val="none"/>
        <c:crossAx val="8889369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'PCSD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'PCSD Dpto'!$N$7:$N$31</c:f>
              <c:strCache>
                <c:ptCount val="25"/>
                <c:pt idx="0">
                  <c:v>Apurímac</c:v>
                </c:pt>
                <c:pt idx="1">
                  <c:v>Lima</c:v>
                </c:pt>
                <c:pt idx="2">
                  <c:v>La Libertad</c:v>
                </c:pt>
                <c:pt idx="3">
                  <c:v>Arequipa</c:v>
                </c:pt>
                <c:pt idx="4">
                  <c:v>Provincia Constitucional del Callao</c:v>
                </c:pt>
                <c:pt idx="5">
                  <c:v>Cusco</c:v>
                </c:pt>
                <c:pt idx="6">
                  <c:v>Lambayeque</c:v>
                </c:pt>
                <c:pt idx="7">
                  <c:v>Cajamarca</c:v>
                </c:pt>
                <c:pt idx="8">
                  <c:v>Huancavelica</c:v>
                </c:pt>
                <c:pt idx="9">
                  <c:v>Ica</c:v>
                </c:pt>
                <c:pt idx="10">
                  <c:v>Ucayali</c:v>
                </c:pt>
                <c:pt idx="11">
                  <c:v>Madre de Dios</c:v>
                </c:pt>
                <c:pt idx="12">
                  <c:v>Tumbes</c:v>
                </c:pt>
                <c:pt idx="13">
                  <c:v>Ancash</c:v>
                </c:pt>
                <c:pt idx="14">
                  <c:v>Tacna</c:v>
                </c:pt>
                <c:pt idx="15">
                  <c:v>Piura</c:v>
                </c:pt>
                <c:pt idx="16">
                  <c:v>Junín</c:v>
                </c:pt>
                <c:pt idx="17">
                  <c:v>Huánuco</c:v>
                </c:pt>
                <c:pt idx="18">
                  <c:v>San Martín</c:v>
                </c:pt>
                <c:pt idx="19">
                  <c:v>Pasco</c:v>
                </c:pt>
                <c:pt idx="20">
                  <c:v>Moquegua</c:v>
                </c:pt>
                <c:pt idx="21">
                  <c:v>Ayacucho</c:v>
                </c:pt>
                <c:pt idx="22">
                  <c:v>Puno</c:v>
                </c:pt>
                <c:pt idx="23">
                  <c:v>Amazonas</c:v>
                </c:pt>
                <c:pt idx="24">
                  <c:v>Loreto</c:v>
                </c:pt>
              </c:strCache>
            </c:strRef>
          </c:cat>
          <c:val>
            <c:numRef>
              <c:f>'PCSD Dpto'!$O$7:$O$31</c:f>
              <c:numCache>
                <c:formatCode>#,##0.0</c:formatCode>
                <c:ptCount val="25"/>
                <c:pt idx="0">
                  <c:v>0.37453898132565722</c:v>
                </c:pt>
                <c:pt idx="1">
                  <c:v>22.046145104861839</c:v>
                </c:pt>
                <c:pt idx="2">
                  <c:v>0.3238592955854</c:v>
                </c:pt>
                <c:pt idx="3">
                  <c:v>0.55366097009665904</c:v>
                </c:pt>
                <c:pt idx="4">
                  <c:v>0.87855646529699727</c:v>
                </c:pt>
                <c:pt idx="5">
                  <c:v>0.25374465013594383</c:v>
                </c:pt>
                <c:pt idx="6">
                  <c:v>0.34749325890680405</c:v>
                </c:pt>
                <c:pt idx="7">
                  <c:v>0.14365002765534551</c:v>
                </c:pt>
                <c:pt idx="8">
                  <c:v>0.12342939873540605</c:v>
                </c:pt>
                <c:pt idx="9">
                  <c:v>0.25763401030394539</c:v>
                </c:pt>
                <c:pt idx="10">
                  <c:v>1.7314740136277502E-2</c:v>
                </c:pt>
                <c:pt idx="11">
                  <c:v>0.50862696020939813</c:v>
                </c:pt>
                <c:pt idx="12">
                  <c:v>0.27338909033857312</c:v>
                </c:pt>
                <c:pt idx="13">
                  <c:v>0.19868075917006342</c:v>
                </c:pt>
                <c:pt idx="14">
                  <c:v>0.12133921691133409</c:v>
                </c:pt>
                <c:pt idx="15">
                  <c:v>0.12517087993304121</c:v>
                </c:pt>
                <c:pt idx="16">
                  <c:v>6.7292579614358222E-2</c:v>
                </c:pt>
                <c:pt idx="17">
                  <c:v>4.468182002944171E-2</c:v>
                </c:pt>
                <c:pt idx="18">
                  <c:v>4.2387269717351517E-2</c:v>
                </c:pt>
                <c:pt idx="19">
                  <c:v>2.5842060321290047E-2</c:v>
                </c:pt>
                <c:pt idx="20">
                  <c:v>2.6443319981259331E-2</c:v>
                </c:pt>
                <c:pt idx="21">
                  <c:v>3.5327759720954519E-2</c:v>
                </c:pt>
                <c:pt idx="22">
                  <c:v>4.7540609999999997E-2</c:v>
                </c:pt>
                <c:pt idx="23">
                  <c:v>4.5928889863288525E-2</c:v>
                </c:pt>
                <c:pt idx="24">
                  <c:v>9.6699899999999998E-3</c:v>
                </c:pt>
              </c:numCache>
            </c:numRef>
          </c:val>
        </c:ser>
        <c:dLbls/>
        <c:axId val="87804160"/>
        <c:axId val="87818240"/>
      </c:barChart>
      <c:lineChart>
        <c:grouping val="standard"/>
        <c:ser>
          <c:idx val="1"/>
          <c:order val="1"/>
          <c:tx>
            <c:strRef>
              <c:f>'PCSD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Dpto'!$N$7:$N$31</c:f>
              <c:strCache>
                <c:ptCount val="25"/>
                <c:pt idx="0">
                  <c:v>Apurímac</c:v>
                </c:pt>
                <c:pt idx="1">
                  <c:v>Lima</c:v>
                </c:pt>
                <c:pt idx="2">
                  <c:v>La Libertad</c:v>
                </c:pt>
                <c:pt idx="3">
                  <c:v>Arequipa</c:v>
                </c:pt>
                <c:pt idx="4">
                  <c:v>Provincia Constitucional del Callao</c:v>
                </c:pt>
                <c:pt idx="5">
                  <c:v>Cusco</c:v>
                </c:pt>
                <c:pt idx="6">
                  <c:v>Lambayeque</c:v>
                </c:pt>
                <c:pt idx="7">
                  <c:v>Cajamarca</c:v>
                </c:pt>
                <c:pt idx="8">
                  <c:v>Huancavelica</c:v>
                </c:pt>
                <c:pt idx="9">
                  <c:v>Ica</c:v>
                </c:pt>
                <c:pt idx="10">
                  <c:v>Ucayali</c:v>
                </c:pt>
                <c:pt idx="11">
                  <c:v>Madre de Dios</c:v>
                </c:pt>
                <c:pt idx="12">
                  <c:v>Tumbes</c:v>
                </c:pt>
                <c:pt idx="13">
                  <c:v>Ancash</c:v>
                </c:pt>
                <c:pt idx="14">
                  <c:v>Tacna</c:v>
                </c:pt>
                <c:pt idx="15">
                  <c:v>Piura</c:v>
                </c:pt>
                <c:pt idx="16">
                  <c:v>Junín</c:v>
                </c:pt>
                <c:pt idx="17">
                  <c:v>Huánuco</c:v>
                </c:pt>
                <c:pt idx="18">
                  <c:v>San Martín</c:v>
                </c:pt>
                <c:pt idx="19">
                  <c:v>Pasco</c:v>
                </c:pt>
                <c:pt idx="20">
                  <c:v>Moquegua</c:v>
                </c:pt>
                <c:pt idx="21">
                  <c:v>Ayacucho</c:v>
                </c:pt>
                <c:pt idx="22">
                  <c:v>Puno</c:v>
                </c:pt>
                <c:pt idx="23">
                  <c:v>Amazonas</c:v>
                </c:pt>
                <c:pt idx="24">
                  <c:v>Loreto</c:v>
                </c:pt>
              </c:strCache>
            </c:strRef>
          </c:cat>
          <c:val>
            <c:numRef>
              <c:f>'PCSD Dpto'!$P$7:$P$31</c:f>
              <c:numCache>
                <c:formatCode>0%</c:formatCode>
                <c:ptCount val="25"/>
                <c:pt idx="0">
                  <c:v>0.61528538602988747</c:v>
                </c:pt>
                <c:pt idx="1">
                  <c:v>0.58036933277820091</c:v>
                </c:pt>
                <c:pt idx="2">
                  <c:v>0.54082370435719218</c:v>
                </c:pt>
                <c:pt idx="3">
                  <c:v>0.49600220210818846</c:v>
                </c:pt>
                <c:pt idx="4">
                  <c:v>0.48619616231156454</c:v>
                </c:pt>
                <c:pt idx="5">
                  <c:v>0.48297264296947146</c:v>
                </c:pt>
                <c:pt idx="6">
                  <c:v>0.45394226644616303</c:v>
                </c:pt>
                <c:pt idx="7">
                  <c:v>0.44896947275506094</c:v>
                </c:pt>
                <c:pt idx="8">
                  <c:v>0.42195776892684861</c:v>
                </c:pt>
                <c:pt idx="9">
                  <c:v>0.41084318626782507</c:v>
                </c:pt>
                <c:pt idx="10">
                  <c:v>0.36734359045884157</c:v>
                </c:pt>
                <c:pt idx="11">
                  <c:v>0.34413423650322272</c:v>
                </c:pt>
                <c:pt idx="12">
                  <c:v>0.31255326460687272</c:v>
                </c:pt>
                <c:pt idx="13">
                  <c:v>0.28329705748915385</c:v>
                </c:pt>
                <c:pt idx="14">
                  <c:v>0.2616010868380087</c:v>
                </c:pt>
                <c:pt idx="15">
                  <c:v>0.19790738551752682</c:v>
                </c:pt>
                <c:pt idx="16">
                  <c:v>0.16764385731600301</c:v>
                </c:pt>
                <c:pt idx="17">
                  <c:v>0.14961415995955663</c:v>
                </c:pt>
                <c:pt idx="18">
                  <c:v>0.14159864010232745</c:v>
                </c:pt>
                <c:pt idx="19">
                  <c:v>0.11690066190758187</c:v>
                </c:pt>
                <c:pt idx="20">
                  <c:v>0.11592608658845413</c:v>
                </c:pt>
                <c:pt idx="21">
                  <c:v>0.10815039681422704</c:v>
                </c:pt>
                <c:pt idx="22">
                  <c:v>8.9270093963361039E-2</c:v>
                </c:pt>
                <c:pt idx="23">
                  <c:v>4.0089249277964548E-2</c:v>
                </c:pt>
                <c:pt idx="24">
                  <c:v>3.9568186654009192E-2</c:v>
                </c:pt>
              </c:numCache>
            </c:numRef>
          </c:val>
        </c:ser>
        <c:dLbls/>
        <c:marker val="1"/>
        <c:axId val="87821696"/>
        <c:axId val="87820160"/>
      </c:lineChart>
      <c:catAx>
        <c:axId val="87804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7818240"/>
        <c:crosses val="autoZero"/>
        <c:auto val="1"/>
        <c:lblAlgn val="ctr"/>
        <c:lblOffset val="100"/>
      </c:catAx>
      <c:valAx>
        <c:axId val="8781824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78041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7820160"/>
        <c:scaling>
          <c:orientation val="minMax"/>
        </c:scaling>
        <c:axPos val="r"/>
        <c:numFmt formatCode="0%" sourceLinked="1"/>
        <c:tickLblPos val="nextTo"/>
        <c:crossAx val="87821696"/>
        <c:crosses val="max"/>
        <c:crossBetween val="between"/>
      </c:valAx>
      <c:catAx>
        <c:axId val="87821696"/>
        <c:scaling>
          <c:orientation val="minMax"/>
        </c:scaling>
        <c:delete val="1"/>
        <c:axPos val="b"/>
        <c:numFmt formatCode="General" sourceLinked="1"/>
        <c:tickLblPos val="none"/>
        <c:crossAx val="878201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'CSRF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'CSRF Dpto'!$N$7:$N$30</c:f>
              <c:strCache>
                <c:ptCount val="24"/>
                <c:pt idx="0">
                  <c:v>Huancavelica</c:v>
                </c:pt>
                <c:pt idx="1">
                  <c:v>Ayacucho</c:v>
                </c:pt>
                <c:pt idx="2">
                  <c:v>Pasco</c:v>
                </c:pt>
                <c:pt idx="3">
                  <c:v>Huánuco</c:v>
                </c:pt>
                <c:pt idx="4">
                  <c:v>San Martín</c:v>
                </c:pt>
                <c:pt idx="5">
                  <c:v>Cusco</c:v>
                </c:pt>
                <c:pt idx="6">
                  <c:v>Ucayali</c:v>
                </c:pt>
                <c:pt idx="7">
                  <c:v>Apurímac</c:v>
                </c:pt>
                <c:pt idx="8">
                  <c:v>Tacna</c:v>
                </c:pt>
                <c:pt idx="9">
                  <c:v>Piura</c:v>
                </c:pt>
                <c:pt idx="10">
                  <c:v>Junín</c:v>
                </c:pt>
                <c:pt idx="11">
                  <c:v>La Libertad</c:v>
                </c:pt>
                <c:pt idx="12">
                  <c:v>Puno</c:v>
                </c:pt>
                <c:pt idx="13">
                  <c:v>Lambayeque</c:v>
                </c:pt>
                <c:pt idx="14">
                  <c:v>Ica</c:v>
                </c:pt>
                <c:pt idx="15">
                  <c:v>Arequipa</c:v>
                </c:pt>
                <c:pt idx="16">
                  <c:v>Cajamarca</c:v>
                </c:pt>
                <c:pt idx="17">
                  <c:v>Lima</c:v>
                </c:pt>
                <c:pt idx="18">
                  <c:v>Madre de Dios</c:v>
                </c:pt>
                <c:pt idx="19">
                  <c:v>Ancash</c:v>
                </c:pt>
                <c:pt idx="20">
                  <c:v>Tumbes</c:v>
                </c:pt>
                <c:pt idx="21">
                  <c:v>Loreto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Dpto'!$O$7:$O$30</c:f>
              <c:numCache>
                <c:formatCode>#,##0.0</c:formatCode>
                <c:ptCount val="24"/>
                <c:pt idx="0">
                  <c:v>7.2761000161688794E-2</c:v>
                </c:pt>
                <c:pt idx="1">
                  <c:v>2.0986385454327188</c:v>
                </c:pt>
                <c:pt idx="2">
                  <c:v>3.7553000084399248E-2</c:v>
                </c:pt>
                <c:pt idx="3">
                  <c:v>3.4250384382207297</c:v>
                </c:pt>
                <c:pt idx="4">
                  <c:v>0.53479731056558832</c:v>
                </c:pt>
                <c:pt idx="5">
                  <c:v>3.857908167607988</c:v>
                </c:pt>
                <c:pt idx="6">
                  <c:v>1.1171786456516173</c:v>
                </c:pt>
                <c:pt idx="7">
                  <c:v>0.45338804307492753</c:v>
                </c:pt>
                <c:pt idx="8">
                  <c:v>0.90537904011538606</c:v>
                </c:pt>
                <c:pt idx="9">
                  <c:v>0.7432082512112661</c:v>
                </c:pt>
                <c:pt idx="10">
                  <c:v>3.3154325532021192</c:v>
                </c:pt>
                <c:pt idx="11">
                  <c:v>0.39577627182136088</c:v>
                </c:pt>
                <c:pt idx="12">
                  <c:v>0.58225324758597452</c:v>
                </c:pt>
                <c:pt idx="13">
                  <c:v>0.72509740322623339</c:v>
                </c:pt>
                <c:pt idx="14">
                  <c:v>0.4073633604284751</c:v>
                </c:pt>
                <c:pt idx="15">
                  <c:v>0.33868526848029901</c:v>
                </c:pt>
                <c:pt idx="16">
                  <c:v>2.3623144985220899</c:v>
                </c:pt>
                <c:pt idx="17">
                  <c:v>17.865386251655877</c:v>
                </c:pt>
                <c:pt idx="18">
                  <c:v>1.1576274799885777</c:v>
                </c:pt>
                <c:pt idx="19">
                  <c:v>0.58134581594910517</c:v>
                </c:pt>
                <c:pt idx="20">
                  <c:v>2.6760000134110451E-2</c:v>
                </c:pt>
                <c:pt idx="21">
                  <c:v>0.12234094130436368</c:v>
                </c:pt>
                <c:pt idx="22">
                  <c:v>0.18537301203321649</c:v>
                </c:pt>
                <c:pt idx="23">
                  <c:v>0</c:v>
                </c:pt>
              </c:numCache>
            </c:numRef>
          </c:val>
        </c:ser>
        <c:dLbls/>
        <c:axId val="89434752"/>
        <c:axId val="89440640"/>
      </c:barChart>
      <c:lineChart>
        <c:grouping val="standard"/>
        <c:ser>
          <c:idx val="1"/>
          <c:order val="1"/>
          <c:tx>
            <c:strRef>
              <c:f>'CSRF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Dpto'!$N$7:$N$30</c:f>
              <c:strCache>
                <c:ptCount val="24"/>
                <c:pt idx="0">
                  <c:v>Huancavelica</c:v>
                </c:pt>
                <c:pt idx="1">
                  <c:v>Ayacucho</c:v>
                </c:pt>
                <c:pt idx="2">
                  <c:v>Pasco</c:v>
                </c:pt>
                <c:pt idx="3">
                  <c:v>Huánuco</c:v>
                </c:pt>
                <c:pt idx="4">
                  <c:v>San Martín</c:v>
                </c:pt>
                <c:pt idx="5">
                  <c:v>Cusco</c:v>
                </c:pt>
                <c:pt idx="6">
                  <c:v>Ucayali</c:v>
                </c:pt>
                <c:pt idx="7">
                  <c:v>Apurímac</c:v>
                </c:pt>
                <c:pt idx="8">
                  <c:v>Tacna</c:v>
                </c:pt>
                <c:pt idx="9">
                  <c:v>Piura</c:v>
                </c:pt>
                <c:pt idx="10">
                  <c:v>Junín</c:v>
                </c:pt>
                <c:pt idx="11">
                  <c:v>La Libertad</c:v>
                </c:pt>
                <c:pt idx="12">
                  <c:v>Puno</c:v>
                </c:pt>
                <c:pt idx="13">
                  <c:v>Lambayeque</c:v>
                </c:pt>
                <c:pt idx="14">
                  <c:v>Ica</c:v>
                </c:pt>
                <c:pt idx="15">
                  <c:v>Arequipa</c:v>
                </c:pt>
                <c:pt idx="16">
                  <c:v>Cajamarca</c:v>
                </c:pt>
                <c:pt idx="17">
                  <c:v>Lima</c:v>
                </c:pt>
                <c:pt idx="18">
                  <c:v>Madre de Dios</c:v>
                </c:pt>
                <c:pt idx="19">
                  <c:v>Ancash</c:v>
                </c:pt>
                <c:pt idx="20">
                  <c:v>Tumbes</c:v>
                </c:pt>
                <c:pt idx="21">
                  <c:v>Loreto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Dpto'!$P$7:$P$30</c:f>
              <c:numCache>
                <c:formatCode>0%</c:formatCode>
                <c:ptCount val="24"/>
                <c:pt idx="0">
                  <c:v>1.0000000022221902</c:v>
                </c:pt>
                <c:pt idx="1">
                  <c:v>0.7319133415428416</c:v>
                </c:pt>
                <c:pt idx="2">
                  <c:v>0.65249422418291392</c:v>
                </c:pt>
                <c:pt idx="3">
                  <c:v>0.63322893737255459</c:v>
                </c:pt>
                <c:pt idx="4">
                  <c:v>0.61141913354291988</c:v>
                </c:pt>
                <c:pt idx="5">
                  <c:v>0.60856276195133219</c:v>
                </c:pt>
                <c:pt idx="6">
                  <c:v>0.60784018136074414</c:v>
                </c:pt>
                <c:pt idx="7">
                  <c:v>0.60625775469437937</c:v>
                </c:pt>
                <c:pt idx="8">
                  <c:v>0.60137816703302349</c:v>
                </c:pt>
                <c:pt idx="9">
                  <c:v>0.59779228815590202</c:v>
                </c:pt>
                <c:pt idx="10">
                  <c:v>0.58634611717117724</c:v>
                </c:pt>
                <c:pt idx="11">
                  <c:v>0.52624854810431576</c:v>
                </c:pt>
                <c:pt idx="12">
                  <c:v>0.51841001715348822</c:v>
                </c:pt>
                <c:pt idx="13">
                  <c:v>0.51723878900079578</c:v>
                </c:pt>
                <c:pt idx="14">
                  <c:v>0.51353393351252175</c:v>
                </c:pt>
                <c:pt idx="15">
                  <c:v>0.50202369927709445</c:v>
                </c:pt>
                <c:pt idx="16">
                  <c:v>0.49826200969479706</c:v>
                </c:pt>
                <c:pt idx="17">
                  <c:v>0.42032337947973819</c:v>
                </c:pt>
                <c:pt idx="18">
                  <c:v>0.40806518735570013</c:v>
                </c:pt>
                <c:pt idx="19">
                  <c:v>0.26912463657339408</c:v>
                </c:pt>
                <c:pt idx="20">
                  <c:v>0.26760000134110451</c:v>
                </c:pt>
                <c:pt idx="21">
                  <c:v>7.377642748772735E-2</c:v>
                </c:pt>
                <c:pt idx="22">
                  <c:v>1.2531443836100577E-2</c:v>
                </c:pt>
                <c:pt idx="23">
                  <c:v>0</c:v>
                </c:pt>
              </c:numCache>
            </c:numRef>
          </c:val>
        </c:ser>
        <c:dLbls/>
        <c:marker val="1"/>
        <c:axId val="89444352"/>
        <c:axId val="89442560"/>
      </c:lineChart>
      <c:catAx>
        <c:axId val="89434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9440640"/>
        <c:crosses val="autoZero"/>
        <c:auto val="1"/>
        <c:lblAlgn val="ctr"/>
        <c:lblOffset val="100"/>
      </c:catAx>
      <c:valAx>
        <c:axId val="8944064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9434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9442560"/>
        <c:scaling>
          <c:orientation val="minMax"/>
        </c:scaling>
        <c:axPos val="r"/>
        <c:numFmt formatCode="0%" sourceLinked="1"/>
        <c:tickLblPos val="nextTo"/>
        <c:crossAx val="89444352"/>
        <c:crosses val="max"/>
        <c:crossBetween val="between"/>
      </c:valAx>
      <c:catAx>
        <c:axId val="89444352"/>
        <c:scaling>
          <c:orientation val="minMax"/>
        </c:scaling>
        <c:delete val="1"/>
        <c:axPos val="b"/>
        <c:numFmt formatCode="General" sourceLinked="1"/>
        <c:tickLblPos val="none"/>
        <c:crossAx val="8944256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'CPSM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'CPSM Dpto'!$N$7:$N$31</c:f>
              <c:strCache>
                <c:ptCount val="25"/>
                <c:pt idx="0">
                  <c:v>Huánuco</c:v>
                </c:pt>
                <c:pt idx="1">
                  <c:v>Cusco</c:v>
                </c:pt>
                <c:pt idx="2">
                  <c:v>Ucayali</c:v>
                </c:pt>
                <c:pt idx="3">
                  <c:v>Lima</c:v>
                </c:pt>
                <c:pt idx="4">
                  <c:v>Apurímac</c:v>
                </c:pt>
                <c:pt idx="5">
                  <c:v>Huancavelica</c:v>
                </c:pt>
                <c:pt idx="6">
                  <c:v>Provincia Constitucional del Callao</c:v>
                </c:pt>
                <c:pt idx="7">
                  <c:v>Tacna</c:v>
                </c:pt>
                <c:pt idx="8">
                  <c:v>Tumbes</c:v>
                </c:pt>
                <c:pt idx="9">
                  <c:v>Pasco</c:v>
                </c:pt>
                <c:pt idx="10">
                  <c:v>Madre de Dios</c:v>
                </c:pt>
                <c:pt idx="11">
                  <c:v>San Martín</c:v>
                </c:pt>
                <c:pt idx="12">
                  <c:v>Ica</c:v>
                </c:pt>
                <c:pt idx="13">
                  <c:v>Amazonas</c:v>
                </c:pt>
                <c:pt idx="14">
                  <c:v>Loreto</c:v>
                </c:pt>
                <c:pt idx="15">
                  <c:v>Cajamarca</c:v>
                </c:pt>
                <c:pt idx="16">
                  <c:v>Junín</c:v>
                </c:pt>
                <c:pt idx="17">
                  <c:v>Ancash</c:v>
                </c:pt>
                <c:pt idx="18">
                  <c:v>Lambayeque</c:v>
                </c:pt>
                <c:pt idx="19">
                  <c:v>Moquegua</c:v>
                </c:pt>
                <c:pt idx="20">
                  <c:v>La Libertad</c:v>
                </c:pt>
                <c:pt idx="21">
                  <c:v>Arequipa</c:v>
                </c:pt>
                <c:pt idx="22">
                  <c:v>Piura</c:v>
                </c:pt>
                <c:pt idx="23">
                  <c:v>Puno</c:v>
                </c:pt>
                <c:pt idx="24">
                  <c:v>Ayacucho</c:v>
                </c:pt>
              </c:strCache>
            </c:strRef>
          </c:cat>
          <c:val>
            <c:numRef>
              <c:f>'CPSM Dpto'!$O$7:$O$31</c:f>
              <c:numCache>
                <c:formatCode>#,##0.0</c:formatCode>
                <c:ptCount val="25"/>
                <c:pt idx="0">
                  <c:v>0.64087078648777107</c:v>
                </c:pt>
                <c:pt idx="1">
                  <c:v>0.86767352266108733</c:v>
                </c:pt>
                <c:pt idx="2">
                  <c:v>0.46823408488370782</c:v>
                </c:pt>
                <c:pt idx="3">
                  <c:v>19.876355049388785</c:v>
                </c:pt>
                <c:pt idx="4">
                  <c:v>1.2169067356072298</c:v>
                </c:pt>
                <c:pt idx="5">
                  <c:v>1.2952031535700637</c:v>
                </c:pt>
                <c:pt idx="6">
                  <c:v>1.6148283707051072</c:v>
                </c:pt>
                <c:pt idx="7">
                  <c:v>0.64601315332696274</c:v>
                </c:pt>
                <c:pt idx="8">
                  <c:v>0.41652785915769347</c:v>
                </c:pt>
                <c:pt idx="9">
                  <c:v>0.27568398928675797</c:v>
                </c:pt>
                <c:pt idx="10">
                  <c:v>0.39619595405490315</c:v>
                </c:pt>
                <c:pt idx="11">
                  <c:v>0.65138317056432171</c:v>
                </c:pt>
                <c:pt idx="12">
                  <c:v>0.40542622021721753</c:v>
                </c:pt>
                <c:pt idx="13">
                  <c:v>0.39529501041396126</c:v>
                </c:pt>
                <c:pt idx="14">
                  <c:v>0.6923755025841094</c:v>
                </c:pt>
                <c:pt idx="15">
                  <c:v>0.53951753370657762</c:v>
                </c:pt>
                <c:pt idx="16">
                  <c:v>0.44423912683958822</c:v>
                </c:pt>
                <c:pt idx="17">
                  <c:v>0.30727709998572217</c:v>
                </c:pt>
                <c:pt idx="18">
                  <c:v>0.72001889297105592</c:v>
                </c:pt>
                <c:pt idx="19">
                  <c:v>0.58079358066655917</c:v>
                </c:pt>
                <c:pt idx="20">
                  <c:v>1.1728877545544734</c:v>
                </c:pt>
                <c:pt idx="21">
                  <c:v>0.69084759386828898</c:v>
                </c:pt>
                <c:pt idx="22">
                  <c:v>0.17370384833974792</c:v>
                </c:pt>
                <c:pt idx="23">
                  <c:v>0.12526400044171512</c:v>
                </c:pt>
                <c:pt idx="24">
                  <c:v>3.1233470307447164E-2</c:v>
                </c:pt>
              </c:numCache>
            </c:numRef>
          </c:val>
        </c:ser>
        <c:dLbls/>
        <c:axId val="89622016"/>
        <c:axId val="89623552"/>
      </c:barChart>
      <c:lineChart>
        <c:grouping val="standard"/>
        <c:ser>
          <c:idx val="1"/>
          <c:order val="1"/>
          <c:tx>
            <c:strRef>
              <c:f>'CPSM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Dpto'!$N$7:$N$31</c:f>
              <c:strCache>
                <c:ptCount val="25"/>
                <c:pt idx="0">
                  <c:v>Huánuco</c:v>
                </c:pt>
                <c:pt idx="1">
                  <c:v>Cusco</c:v>
                </c:pt>
                <c:pt idx="2">
                  <c:v>Ucayali</c:v>
                </c:pt>
                <c:pt idx="3">
                  <c:v>Lima</c:v>
                </c:pt>
                <c:pt idx="4">
                  <c:v>Apurímac</c:v>
                </c:pt>
                <c:pt idx="5">
                  <c:v>Huancavelica</c:v>
                </c:pt>
                <c:pt idx="6">
                  <c:v>Provincia Constitucional del Callao</c:v>
                </c:pt>
                <c:pt idx="7">
                  <c:v>Tacna</c:v>
                </c:pt>
                <c:pt idx="8">
                  <c:v>Tumbes</c:v>
                </c:pt>
                <c:pt idx="9">
                  <c:v>Pasco</c:v>
                </c:pt>
                <c:pt idx="10">
                  <c:v>Madre de Dios</c:v>
                </c:pt>
                <c:pt idx="11">
                  <c:v>San Martín</c:v>
                </c:pt>
                <c:pt idx="12">
                  <c:v>Ica</c:v>
                </c:pt>
                <c:pt idx="13">
                  <c:v>Amazonas</c:v>
                </c:pt>
                <c:pt idx="14">
                  <c:v>Loreto</c:v>
                </c:pt>
                <c:pt idx="15">
                  <c:v>Cajamarca</c:v>
                </c:pt>
                <c:pt idx="16">
                  <c:v>Junín</c:v>
                </c:pt>
                <c:pt idx="17">
                  <c:v>Ancash</c:v>
                </c:pt>
                <c:pt idx="18">
                  <c:v>Lambayeque</c:v>
                </c:pt>
                <c:pt idx="19">
                  <c:v>Moquegua</c:v>
                </c:pt>
                <c:pt idx="20">
                  <c:v>La Libertad</c:v>
                </c:pt>
                <c:pt idx="21">
                  <c:v>Arequipa</c:v>
                </c:pt>
                <c:pt idx="22">
                  <c:v>Piura</c:v>
                </c:pt>
                <c:pt idx="23">
                  <c:v>Puno</c:v>
                </c:pt>
                <c:pt idx="24">
                  <c:v>Ayacucho</c:v>
                </c:pt>
              </c:strCache>
            </c:strRef>
          </c:cat>
          <c:val>
            <c:numRef>
              <c:f>'CPSM Dpto'!$P$7:$P$31</c:f>
              <c:numCache>
                <c:formatCode>0%</c:formatCode>
                <c:ptCount val="25"/>
                <c:pt idx="0">
                  <c:v>0.74862222990463478</c:v>
                </c:pt>
                <c:pt idx="1">
                  <c:v>0.62790035398616184</c:v>
                </c:pt>
                <c:pt idx="2">
                  <c:v>0.53130775353711257</c:v>
                </c:pt>
                <c:pt idx="3">
                  <c:v>0.52302603758959598</c:v>
                </c:pt>
                <c:pt idx="4">
                  <c:v>0.50751858010993189</c:v>
                </c:pt>
                <c:pt idx="5">
                  <c:v>0.49854526661062176</c:v>
                </c:pt>
                <c:pt idx="6">
                  <c:v>0.46608849311720696</c:v>
                </c:pt>
                <c:pt idx="7">
                  <c:v>0.45774105373739576</c:v>
                </c:pt>
                <c:pt idx="8">
                  <c:v>0.45685940766649125</c:v>
                </c:pt>
                <c:pt idx="9">
                  <c:v>0.44334373161553731</c:v>
                </c:pt>
                <c:pt idx="10">
                  <c:v>0.4284093373589335</c:v>
                </c:pt>
                <c:pt idx="11">
                  <c:v>0.42134242528761645</c:v>
                </c:pt>
                <c:pt idx="12">
                  <c:v>0.41950957619982154</c:v>
                </c:pt>
                <c:pt idx="13">
                  <c:v>0.3611447972419638</c:v>
                </c:pt>
                <c:pt idx="14">
                  <c:v>0.35047511335371068</c:v>
                </c:pt>
                <c:pt idx="15">
                  <c:v>0.33194623919691779</c:v>
                </c:pt>
                <c:pt idx="16">
                  <c:v>0.32915623307098119</c:v>
                </c:pt>
                <c:pt idx="17">
                  <c:v>0.30478819954821151</c:v>
                </c:pt>
                <c:pt idx="18">
                  <c:v>0.3017870323717014</c:v>
                </c:pt>
                <c:pt idx="19">
                  <c:v>0.2928903120045302</c:v>
                </c:pt>
                <c:pt idx="20">
                  <c:v>0.23360807738972728</c:v>
                </c:pt>
                <c:pt idx="21">
                  <c:v>0.14842191067547703</c:v>
                </c:pt>
                <c:pt idx="22">
                  <c:v>0.14838543509177818</c:v>
                </c:pt>
                <c:pt idx="23">
                  <c:v>0.1118903110173646</c:v>
                </c:pt>
                <c:pt idx="24">
                  <c:v>4.196022390734467E-2</c:v>
                </c:pt>
              </c:numCache>
            </c:numRef>
          </c:val>
        </c:ser>
        <c:dLbls/>
        <c:marker val="1"/>
        <c:axId val="89635456"/>
        <c:axId val="89633920"/>
      </c:lineChart>
      <c:catAx>
        <c:axId val="89622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9623552"/>
        <c:crosses val="autoZero"/>
        <c:auto val="1"/>
        <c:lblAlgn val="ctr"/>
        <c:lblOffset val="100"/>
      </c:catAx>
      <c:valAx>
        <c:axId val="89623552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9622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9633920"/>
        <c:scaling>
          <c:orientation val="minMax"/>
        </c:scaling>
        <c:axPos val="r"/>
        <c:numFmt formatCode="0%" sourceLinked="1"/>
        <c:tickLblPos val="nextTo"/>
        <c:crossAx val="89635456"/>
        <c:crosses val="max"/>
        <c:crossBetween val="between"/>
      </c:valAx>
      <c:catAx>
        <c:axId val="89635456"/>
        <c:scaling>
          <c:orientation val="minMax"/>
        </c:scaling>
        <c:delete val="1"/>
        <c:axPos val="b"/>
        <c:numFmt formatCode="General" sourceLinked="1"/>
        <c:tickLblPos val="none"/>
        <c:crossAx val="8963392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'RTID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Lima</c:v>
                </c:pt>
                <c:pt idx="3">
                  <c:v>Ancash</c:v>
                </c:pt>
                <c:pt idx="4">
                  <c:v>Piura</c:v>
                </c:pt>
                <c:pt idx="5">
                  <c:v>Cusco</c:v>
                </c:pt>
                <c:pt idx="6">
                  <c:v>Ucayali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Dpto'!$O$7:$O$15</c:f>
              <c:numCache>
                <c:formatCode>#,##0.0</c:formatCode>
                <c:ptCount val="9"/>
                <c:pt idx="0">
                  <c:v>18.957183718681335</c:v>
                </c:pt>
                <c:pt idx="1">
                  <c:v>9.1009859050673576</c:v>
                </c:pt>
                <c:pt idx="2">
                  <c:v>129.15014174608777</c:v>
                </c:pt>
                <c:pt idx="3">
                  <c:v>0.41040799021720886</c:v>
                </c:pt>
                <c:pt idx="4">
                  <c:v>0.41040799021720886</c:v>
                </c:pt>
                <c:pt idx="5">
                  <c:v>0.41040799021720886</c:v>
                </c:pt>
                <c:pt idx="6">
                  <c:v>7.2379297822408724</c:v>
                </c:pt>
                <c:pt idx="7">
                  <c:v>0.54926823079586029</c:v>
                </c:pt>
                <c:pt idx="8">
                  <c:v>0</c:v>
                </c:pt>
              </c:numCache>
            </c:numRef>
          </c:val>
        </c:ser>
        <c:dLbls/>
        <c:axId val="73906048"/>
        <c:axId val="73907584"/>
      </c:barChart>
      <c:lineChart>
        <c:grouping val="standard"/>
        <c:ser>
          <c:idx val="1"/>
          <c:order val="1"/>
          <c:tx>
            <c:strRef>
              <c:f>'RTID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Lima</c:v>
                </c:pt>
                <c:pt idx="3">
                  <c:v>Ancash</c:v>
                </c:pt>
                <c:pt idx="4">
                  <c:v>Piura</c:v>
                </c:pt>
                <c:pt idx="5">
                  <c:v>Cusco</c:v>
                </c:pt>
                <c:pt idx="6">
                  <c:v>Ucayali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Dpto'!$P$7:$P$15</c:f>
              <c:numCache>
                <c:formatCode>0%</c:formatCode>
                <c:ptCount val="9"/>
                <c:pt idx="0">
                  <c:v>0.99999998516031352</c:v>
                </c:pt>
                <c:pt idx="1">
                  <c:v>0.82571715111512434</c:v>
                </c:pt>
                <c:pt idx="2">
                  <c:v>0.58490803399440894</c:v>
                </c:pt>
                <c:pt idx="3">
                  <c:v>0.46365401759818431</c:v>
                </c:pt>
                <c:pt idx="4">
                  <c:v>0.45129137880600223</c:v>
                </c:pt>
                <c:pt idx="5">
                  <c:v>0.45004034298153478</c:v>
                </c:pt>
                <c:pt idx="6">
                  <c:v>0.3935605187132758</c:v>
                </c:pt>
                <c:pt idx="7">
                  <c:v>2.1075328717053705E-2</c:v>
                </c:pt>
                <c:pt idx="8">
                  <c:v>0</c:v>
                </c:pt>
              </c:numCache>
            </c:numRef>
          </c:val>
        </c:ser>
        <c:dLbls/>
        <c:marker val="1"/>
        <c:axId val="74132480"/>
        <c:axId val="74130944"/>
      </c:lineChart>
      <c:catAx>
        <c:axId val="73906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3907584"/>
        <c:crosses val="autoZero"/>
        <c:auto val="1"/>
        <c:lblAlgn val="ctr"/>
        <c:lblOffset val="100"/>
      </c:catAx>
      <c:valAx>
        <c:axId val="7390758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39060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4130944"/>
        <c:scaling>
          <c:orientation val="minMax"/>
        </c:scaling>
        <c:axPos val="r"/>
        <c:numFmt formatCode="0%" sourceLinked="1"/>
        <c:tickLblPos val="nextTo"/>
        <c:crossAx val="74132480"/>
        <c:crosses val="max"/>
        <c:crossBetween val="between"/>
      </c:valAx>
      <c:catAx>
        <c:axId val="74132480"/>
        <c:scaling>
          <c:orientation val="minMax"/>
        </c:scaling>
        <c:delete val="1"/>
        <c:axPos val="b"/>
        <c:numFmt formatCode="General" sourceLinked="1"/>
        <c:tickLblPos val="none"/>
        <c:crossAx val="7413094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'PVPC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'PVPC Dpto'!$N$7:$N$23</c:f>
              <c:strCache>
                <c:ptCount val="17"/>
                <c:pt idx="0">
                  <c:v>Amazonas</c:v>
                </c:pt>
                <c:pt idx="1">
                  <c:v>Tumbes</c:v>
                </c:pt>
                <c:pt idx="2">
                  <c:v>Ancash</c:v>
                </c:pt>
                <c:pt idx="3">
                  <c:v>Lambayeque</c:v>
                </c:pt>
                <c:pt idx="4">
                  <c:v>Tacna</c:v>
                </c:pt>
                <c:pt idx="5">
                  <c:v>Huancavelica</c:v>
                </c:pt>
                <c:pt idx="6">
                  <c:v>Apurímac</c:v>
                </c:pt>
                <c:pt idx="7">
                  <c:v>Provincia Constitucional del Callao</c:v>
                </c:pt>
                <c:pt idx="8">
                  <c:v>Ica</c:v>
                </c:pt>
                <c:pt idx="9">
                  <c:v>La Libertad</c:v>
                </c:pt>
                <c:pt idx="10">
                  <c:v>Lima</c:v>
                </c:pt>
                <c:pt idx="11">
                  <c:v>Cusco</c:v>
                </c:pt>
                <c:pt idx="12">
                  <c:v>Ayacucho</c:v>
                </c:pt>
                <c:pt idx="13">
                  <c:v>Junín</c:v>
                </c:pt>
                <c:pt idx="14">
                  <c:v>Arequipa</c:v>
                </c:pt>
                <c:pt idx="15">
                  <c:v>Puno</c:v>
                </c:pt>
                <c:pt idx="16">
                  <c:v>Moquegua</c:v>
                </c:pt>
              </c:strCache>
            </c:strRef>
          </c:cat>
          <c:val>
            <c:numRef>
              <c:f>'PVPC Dpto'!$O$7:$O$23</c:f>
              <c:numCache>
                <c:formatCode>#,##0.0</c:formatCode>
                <c:ptCount val="17"/>
                <c:pt idx="0">
                  <c:v>0.30273010521857024</c:v>
                </c:pt>
                <c:pt idx="1">
                  <c:v>0.1768437610569763</c:v>
                </c:pt>
                <c:pt idx="2">
                  <c:v>0.67272468560530641</c:v>
                </c:pt>
                <c:pt idx="3">
                  <c:v>0.381108044762621</c:v>
                </c:pt>
                <c:pt idx="4">
                  <c:v>0.34213029544996942</c:v>
                </c:pt>
                <c:pt idx="5">
                  <c:v>0.20060091359243926</c:v>
                </c:pt>
                <c:pt idx="6">
                  <c:v>0.52230708486781452</c:v>
                </c:pt>
                <c:pt idx="7">
                  <c:v>1.0898720024161599</c:v>
                </c:pt>
                <c:pt idx="8">
                  <c:v>0.54267897953221367</c:v>
                </c:pt>
                <c:pt idx="9">
                  <c:v>2.1061427473106016</c:v>
                </c:pt>
                <c:pt idx="10">
                  <c:v>21.105349749533996</c:v>
                </c:pt>
                <c:pt idx="11">
                  <c:v>40.41902736645595</c:v>
                </c:pt>
                <c:pt idx="12">
                  <c:v>2.481690515960433</c:v>
                </c:pt>
                <c:pt idx="13">
                  <c:v>0.31524359946218433</c:v>
                </c:pt>
                <c:pt idx="14">
                  <c:v>0.66048271276646675</c:v>
                </c:pt>
                <c:pt idx="15">
                  <c:v>0.34983551549480885</c:v>
                </c:pt>
                <c:pt idx="16">
                  <c:v>0.12827694065626502</c:v>
                </c:pt>
              </c:numCache>
            </c:numRef>
          </c:val>
        </c:ser>
        <c:dLbls/>
        <c:axId val="88355968"/>
        <c:axId val="88357504"/>
      </c:barChart>
      <c:lineChart>
        <c:grouping val="standard"/>
        <c:ser>
          <c:idx val="1"/>
          <c:order val="1"/>
          <c:tx>
            <c:strRef>
              <c:f>'PVPC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Dpto'!$N$7:$N$23</c:f>
              <c:strCache>
                <c:ptCount val="17"/>
                <c:pt idx="0">
                  <c:v>Amazonas</c:v>
                </c:pt>
                <c:pt idx="1">
                  <c:v>Tumbes</c:v>
                </c:pt>
                <c:pt idx="2">
                  <c:v>Ancash</c:v>
                </c:pt>
                <c:pt idx="3">
                  <c:v>Lambayeque</c:v>
                </c:pt>
                <c:pt idx="4">
                  <c:v>Tacna</c:v>
                </c:pt>
                <c:pt idx="5">
                  <c:v>Huancavelica</c:v>
                </c:pt>
                <c:pt idx="6">
                  <c:v>Apurímac</c:v>
                </c:pt>
                <c:pt idx="7">
                  <c:v>Provincia Constitucional del Callao</c:v>
                </c:pt>
                <c:pt idx="8">
                  <c:v>Ica</c:v>
                </c:pt>
                <c:pt idx="9">
                  <c:v>La Libertad</c:v>
                </c:pt>
                <c:pt idx="10">
                  <c:v>Lima</c:v>
                </c:pt>
                <c:pt idx="11">
                  <c:v>Cusco</c:v>
                </c:pt>
                <c:pt idx="12">
                  <c:v>Ayacucho</c:v>
                </c:pt>
                <c:pt idx="13">
                  <c:v>Junín</c:v>
                </c:pt>
                <c:pt idx="14">
                  <c:v>Arequipa</c:v>
                </c:pt>
                <c:pt idx="15">
                  <c:v>Puno</c:v>
                </c:pt>
                <c:pt idx="16">
                  <c:v>Moquegua</c:v>
                </c:pt>
              </c:strCache>
            </c:strRef>
          </c:cat>
          <c:val>
            <c:numRef>
              <c:f>'PVPC Dpto'!$P$7:$P$23</c:f>
              <c:numCache>
                <c:formatCode>0%</c:formatCode>
                <c:ptCount val="17"/>
                <c:pt idx="0">
                  <c:v>0.81734120593376136</c:v>
                </c:pt>
                <c:pt idx="1">
                  <c:v>0.73113397384187062</c:v>
                </c:pt>
                <c:pt idx="2">
                  <c:v>0.7062867244651666</c:v>
                </c:pt>
                <c:pt idx="3">
                  <c:v>0.69530926061345188</c:v>
                </c:pt>
                <c:pt idx="4">
                  <c:v>0.68460700204297265</c:v>
                </c:pt>
                <c:pt idx="5">
                  <c:v>0.63729969657695773</c:v>
                </c:pt>
                <c:pt idx="6">
                  <c:v>0.61590637697701078</c:v>
                </c:pt>
                <c:pt idx="7">
                  <c:v>0.61059683741827264</c:v>
                </c:pt>
                <c:pt idx="8">
                  <c:v>0.59775821471026136</c:v>
                </c:pt>
                <c:pt idx="9">
                  <c:v>0.56896450812775323</c:v>
                </c:pt>
                <c:pt idx="10">
                  <c:v>0.54925813253648448</c:v>
                </c:pt>
                <c:pt idx="11">
                  <c:v>0.46868450482529317</c:v>
                </c:pt>
                <c:pt idx="12">
                  <c:v>0.46772114613141158</c:v>
                </c:pt>
                <c:pt idx="13">
                  <c:v>0.45805776579831436</c:v>
                </c:pt>
                <c:pt idx="14">
                  <c:v>0.38727858446791441</c:v>
                </c:pt>
                <c:pt idx="15">
                  <c:v>0.37707056851770565</c:v>
                </c:pt>
                <c:pt idx="16">
                  <c:v>0.36650554473218572</c:v>
                </c:pt>
              </c:numCache>
            </c:numRef>
          </c:val>
        </c:ser>
        <c:dLbls/>
        <c:marker val="1"/>
        <c:axId val="88373504"/>
        <c:axId val="88371968"/>
      </c:lineChart>
      <c:catAx>
        <c:axId val="88355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357504"/>
        <c:crosses val="autoZero"/>
        <c:auto val="1"/>
        <c:lblAlgn val="ctr"/>
        <c:lblOffset val="100"/>
      </c:catAx>
      <c:valAx>
        <c:axId val="8835750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8355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8371968"/>
        <c:scaling>
          <c:orientation val="minMax"/>
        </c:scaling>
        <c:axPos val="r"/>
        <c:numFmt formatCode="0%" sourceLinked="1"/>
        <c:tickLblPos val="nextTo"/>
        <c:crossAx val="88373504"/>
        <c:crosses val="max"/>
        <c:crossBetween val="between"/>
      </c:valAx>
      <c:catAx>
        <c:axId val="88373504"/>
        <c:scaling>
          <c:orientation val="minMax"/>
        </c:scaling>
        <c:delete val="1"/>
        <c:axPos val="b"/>
        <c:numFmt formatCode="General" sourceLinked="1"/>
        <c:tickLblPos val="none"/>
        <c:crossAx val="88371968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'FPE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Dpto'!$O$7:$O$8</c:f>
              <c:numCache>
                <c:formatCode>#,##0.0</c:formatCode>
                <c:ptCount val="2"/>
                <c:pt idx="0">
                  <c:v>185.23817162130413</c:v>
                </c:pt>
                <c:pt idx="1">
                  <c:v>3.5955645311880655</c:v>
                </c:pt>
              </c:numCache>
            </c:numRef>
          </c:val>
        </c:ser>
        <c:dLbls/>
        <c:axId val="88584960"/>
        <c:axId val="88586496"/>
      </c:barChart>
      <c:lineChart>
        <c:grouping val="standard"/>
        <c:ser>
          <c:idx val="1"/>
          <c:order val="1"/>
          <c:tx>
            <c:strRef>
              <c:f>'FPE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Dpto'!$P$7:$P$8</c:f>
              <c:numCache>
                <c:formatCode>0%</c:formatCode>
                <c:ptCount val="2"/>
                <c:pt idx="0">
                  <c:v>0.76516161966661622</c:v>
                </c:pt>
                <c:pt idx="1">
                  <c:v>0.19037025628592127</c:v>
                </c:pt>
              </c:numCache>
            </c:numRef>
          </c:val>
        </c:ser>
        <c:dLbls/>
        <c:marker val="1"/>
        <c:axId val="89196416"/>
        <c:axId val="89194880"/>
      </c:lineChart>
      <c:catAx>
        <c:axId val="88584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586496"/>
        <c:crosses val="autoZero"/>
        <c:auto val="1"/>
        <c:lblAlgn val="ctr"/>
        <c:lblOffset val="100"/>
      </c:catAx>
      <c:valAx>
        <c:axId val="8858649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8584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9194880"/>
        <c:scaling>
          <c:orientation val="minMax"/>
        </c:scaling>
        <c:axPos val="r"/>
        <c:numFmt formatCode="0%" sourceLinked="1"/>
        <c:tickLblPos val="nextTo"/>
        <c:crossAx val="89196416"/>
        <c:crosses val="max"/>
        <c:crossBetween val="between"/>
      </c:valAx>
      <c:catAx>
        <c:axId val="89196416"/>
        <c:scaling>
          <c:orientation val="minMax"/>
        </c:scaling>
        <c:delete val="1"/>
        <c:axPos val="b"/>
        <c:numFmt formatCode="General" sourceLinked="1"/>
        <c:tickLblPos val="none"/>
        <c:crossAx val="8919488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'PINP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Dpto'!$O$7</c:f>
              <c:numCache>
                <c:formatCode>#,##0.0</c:formatCode>
                <c:ptCount val="1"/>
                <c:pt idx="0">
                  <c:v>30.799614819703802</c:v>
                </c:pt>
              </c:numCache>
            </c:numRef>
          </c:val>
        </c:ser>
        <c:dLbls/>
        <c:axId val="89366912"/>
        <c:axId val="89368448"/>
      </c:barChart>
      <c:lineChart>
        <c:grouping val="standard"/>
        <c:ser>
          <c:idx val="1"/>
          <c:order val="1"/>
          <c:tx>
            <c:strRef>
              <c:f>'PINP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Dpto'!$P$7</c:f>
              <c:numCache>
                <c:formatCode>0%</c:formatCode>
                <c:ptCount val="1"/>
                <c:pt idx="0">
                  <c:v>0.2920894115809286</c:v>
                </c:pt>
              </c:numCache>
            </c:numRef>
          </c:val>
        </c:ser>
        <c:dLbls/>
        <c:marker val="1"/>
        <c:axId val="89376256"/>
        <c:axId val="89374720"/>
      </c:lineChart>
      <c:catAx>
        <c:axId val="89366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9368448"/>
        <c:crosses val="autoZero"/>
        <c:auto val="1"/>
        <c:lblAlgn val="ctr"/>
        <c:lblOffset val="100"/>
      </c:catAx>
      <c:valAx>
        <c:axId val="89368448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9366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9374720"/>
        <c:scaling>
          <c:orientation val="minMax"/>
        </c:scaling>
        <c:axPos val="r"/>
        <c:numFmt formatCode="0%" sourceLinked="1"/>
        <c:tickLblPos val="nextTo"/>
        <c:crossAx val="89376256"/>
        <c:crosses val="max"/>
        <c:crossBetween val="between"/>
      </c:valAx>
      <c:catAx>
        <c:axId val="89376256"/>
        <c:scaling>
          <c:orientation val="minMax"/>
        </c:scaling>
        <c:delete val="1"/>
        <c:axPos val="b"/>
        <c:numFmt formatCode="General" sourceLinked="1"/>
        <c:tickLblPos val="none"/>
        <c:crossAx val="89374720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'MCM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'MCM Dpto'!$N$7:$N$32</c:f>
              <c:strCache>
                <c:ptCount val="26"/>
                <c:pt idx="0">
                  <c:v>Embajadas en el Exterior</c:v>
                </c:pt>
                <c:pt idx="1">
                  <c:v>Ayacucho</c:v>
                </c:pt>
                <c:pt idx="2">
                  <c:v>Ucayali</c:v>
                </c:pt>
                <c:pt idx="3">
                  <c:v>Provincia Constitucional del Callao</c:v>
                </c:pt>
                <c:pt idx="4">
                  <c:v>San Martín</c:v>
                </c:pt>
                <c:pt idx="5">
                  <c:v>Puno</c:v>
                </c:pt>
                <c:pt idx="6">
                  <c:v>Tumbes</c:v>
                </c:pt>
                <c:pt idx="7">
                  <c:v>La Libertad</c:v>
                </c:pt>
                <c:pt idx="8">
                  <c:v>Amazonas</c:v>
                </c:pt>
                <c:pt idx="9">
                  <c:v>Apurímac</c:v>
                </c:pt>
                <c:pt idx="10">
                  <c:v>Tacna</c:v>
                </c:pt>
                <c:pt idx="11">
                  <c:v>Moquegua</c:v>
                </c:pt>
                <c:pt idx="12">
                  <c:v>Lambayeque</c:v>
                </c:pt>
                <c:pt idx="13">
                  <c:v>Ica</c:v>
                </c:pt>
                <c:pt idx="14">
                  <c:v>Pasco</c:v>
                </c:pt>
                <c:pt idx="15">
                  <c:v>Madre de Dios</c:v>
                </c:pt>
                <c:pt idx="16">
                  <c:v>Piura</c:v>
                </c:pt>
                <c:pt idx="17">
                  <c:v>Huánuco</c:v>
                </c:pt>
                <c:pt idx="18">
                  <c:v>Cajamarca</c:v>
                </c:pt>
                <c:pt idx="19">
                  <c:v>Lima</c:v>
                </c:pt>
                <c:pt idx="20">
                  <c:v>Junín</c:v>
                </c:pt>
                <c:pt idx="21">
                  <c:v>Ancash</c:v>
                </c:pt>
                <c:pt idx="22">
                  <c:v>Loreto</c:v>
                </c:pt>
                <c:pt idx="23">
                  <c:v>Arequipa</c:v>
                </c:pt>
                <c:pt idx="24">
                  <c:v>Cusco</c:v>
                </c:pt>
                <c:pt idx="25">
                  <c:v>Huancavelica</c:v>
                </c:pt>
              </c:strCache>
            </c:strRef>
          </c:cat>
          <c:val>
            <c:numRef>
              <c:f>'MCM Dpto'!$O$7:$O$32</c:f>
              <c:numCache>
                <c:formatCode>#,##0.0</c:formatCode>
                <c:ptCount val="26"/>
                <c:pt idx="0">
                  <c:v>18.011911673639556</c:v>
                </c:pt>
                <c:pt idx="1">
                  <c:v>66.27319923001869</c:v>
                </c:pt>
                <c:pt idx="2">
                  <c:v>43.950184360614024</c:v>
                </c:pt>
                <c:pt idx="3">
                  <c:v>1590.9769174039156</c:v>
                </c:pt>
                <c:pt idx="4">
                  <c:v>20.4898623962222</c:v>
                </c:pt>
                <c:pt idx="5">
                  <c:v>29.227825552079391</c:v>
                </c:pt>
                <c:pt idx="6">
                  <c:v>17.886620102988363</c:v>
                </c:pt>
                <c:pt idx="7">
                  <c:v>11.903633088471116</c:v>
                </c:pt>
                <c:pt idx="8">
                  <c:v>15.138427628871955</c:v>
                </c:pt>
                <c:pt idx="9">
                  <c:v>2.9923613011981058</c:v>
                </c:pt>
                <c:pt idx="10">
                  <c:v>43.690377344251303</c:v>
                </c:pt>
                <c:pt idx="11">
                  <c:v>16.802653968199007</c:v>
                </c:pt>
                <c:pt idx="12">
                  <c:v>27.145092962212388</c:v>
                </c:pt>
                <c:pt idx="13">
                  <c:v>10.8954704826685</c:v>
                </c:pt>
                <c:pt idx="14">
                  <c:v>0.25597385444823262</c:v>
                </c:pt>
                <c:pt idx="15">
                  <c:v>2.7573095563208252</c:v>
                </c:pt>
                <c:pt idx="16">
                  <c:v>71.651165561916159</c:v>
                </c:pt>
                <c:pt idx="17">
                  <c:v>3.5238488004554416</c:v>
                </c:pt>
                <c:pt idx="18">
                  <c:v>3.707099756832104</c:v>
                </c:pt>
                <c:pt idx="19">
                  <c:v>1481.5181395306724</c:v>
                </c:pt>
                <c:pt idx="20">
                  <c:v>38.167074076311089</c:v>
                </c:pt>
                <c:pt idx="21">
                  <c:v>2.5237253459967111</c:v>
                </c:pt>
                <c:pt idx="22">
                  <c:v>88.784545799939238</c:v>
                </c:pt>
                <c:pt idx="23">
                  <c:v>72.31882043424207</c:v>
                </c:pt>
                <c:pt idx="24">
                  <c:v>57.506421944652018</c:v>
                </c:pt>
                <c:pt idx="25">
                  <c:v>2.2727260923356916</c:v>
                </c:pt>
              </c:numCache>
            </c:numRef>
          </c:val>
        </c:ser>
        <c:dLbls/>
        <c:axId val="88936448"/>
        <c:axId val="88937984"/>
      </c:barChart>
      <c:lineChart>
        <c:grouping val="standard"/>
        <c:ser>
          <c:idx val="1"/>
          <c:order val="1"/>
          <c:tx>
            <c:strRef>
              <c:f>'MCM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Dpto'!$N$7:$N$32</c:f>
              <c:strCache>
                <c:ptCount val="26"/>
                <c:pt idx="0">
                  <c:v>Embajadas en el Exterior</c:v>
                </c:pt>
                <c:pt idx="1">
                  <c:v>Ayacucho</c:v>
                </c:pt>
                <c:pt idx="2">
                  <c:v>Ucayali</c:v>
                </c:pt>
                <c:pt idx="3">
                  <c:v>Provincia Constitucional del Callao</c:v>
                </c:pt>
                <c:pt idx="4">
                  <c:v>San Martín</c:v>
                </c:pt>
                <c:pt idx="5">
                  <c:v>Puno</c:v>
                </c:pt>
                <c:pt idx="6">
                  <c:v>Tumbes</c:v>
                </c:pt>
                <c:pt idx="7">
                  <c:v>La Libertad</c:v>
                </c:pt>
                <c:pt idx="8">
                  <c:v>Amazonas</c:v>
                </c:pt>
                <c:pt idx="9">
                  <c:v>Apurímac</c:v>
                </c:pt>
                <c:pt idx="10">
                  <c:v>Tacna</c:v>
                </c:pt>
                <c:pt idx="11">
                  <c:v>Moquegua</c:v>
                </c:pt>
                <c:pt idx="12">
                  <c:v>Lambayeque</c:v>
                </c:pt>
                <c:pt idx="13">
                  <c:v>Ica</c:v>
                </c:pt>
                <c:pt idx="14">
                  <c:v>Pasco</c:v>
                </c:pt>
                <c:pt idx="15">
                  <c:v>Madre de Dios</c:v>
                </c:pt>
                <c:pt idx="16">
                  <c:v>Piura</c:v>
                </c:pt>
                <c:pt idx="17">
                  <c:v>Huánuco</c:v>
                </c:pt>
                <c:pt idx="18">
                  <c:v>Cajamarca</c:v>
                </c:pt>
                <c:pt idx="19">
                  <c:v>Lima</c:v>
                </c:pt>
                <c:pt idx="20">
                  <c:v>Junín</c:v>
                </c:pt>
                <c:pt idx="21">
                  <c:v>Ancash</c:v>
                </c:pt>
                <c:pt idx="22">
                  <c:v>Loreto</c:v>
                </c:pt>
                <c:pt idx="23">
                  <c:v>Arequipa</c:v>
                </c:pt>
                <c:pt idx="24">
                  <c:v>Cusco</c:v>
                </c:pt>
                <c:pt idx="25">
                  <c:v>Huancavelica</c:v>
                </c:pt>
              </c:strCache>
            </c:strRef>
          </c:cat>
          <c:val>
            <c:numRef>
              <c:f>'MCM Dpto'!$P$7:$P$32</c:f>
              <c:numCache>
                <c:formatCode>0%</c:formatCode>
                <c:ptCount val="26"/>
                <c:pt idx="0">
                  <c:v>0.79117021569682699</c:v>
                </c:pt>
                <c:pt idx="1">
                  <c:v>0.75106699436726609</c:v>
                </c:pt>
                <c:pt idx="2">
                  <c:v>0.7223386007831436</c:v>
                </c:pt>
                <c:pt idx="3">
                  <c:v>0.71862113530974869</c:v>
                </c:pt>
                <c:pt idx="4">
                  <c:v>0.71824966870457918</c:v>
                </c:pt>
                <c:pt idx="5">
                  <c:v>0.68602736784081741</c:v>
                </c:pt>
                <c:pt idx="6">
                  <c:v>0.6782016390096568</c:v>
                </c:pt>
                <c:pt idx="7">
                  <c:v>0.67639394140949627</c:v>
                </c:pt>
                <c:pt idx="8">
                  <c:v>0.6749774636604351</c:v>
                </c:pt>
                <c:pt idx="9">
                  <c:v>0.67192283278239595</c:v>
                </c:pt>
                <c:pt idx="10">
                  <c:v>0.67011696997367076</c:v>
                </c:pt>
                <c:pt idx="11">
                  <c:v>0.66823759762777346</c:v>
                </c:pt>
                <c:pt idx="12">
                  <c:v>0.66698332918932124</c:v>
                </c:pt>
                <c:pt idx="13">
                  <c:v>0.66324528141712624</c:v>
                </c:pt>
                <c:pt idx="14">
                  <c:v>0.65821321716114656</c:v>
                </c:pt>
                <c:pt idx="15">
                  <c:v>0.65746812730149407</c:v>
                </c:pt>
                <c:pt idx="16">
                  <c:v>0.64689506041239042</c:v>
                </c:pt>
                <c:pt idx="17">
                  <c:v>0.64506782938641449</c:v>
                </c:pt>
                <c:pt idx="18">
                  <c:v>0.62077214086310695</c:v>
                </c:pt>
                <c:pt idx="19">
                  <c:v>0.60552223885360335</c:v>
                </c:pt>
                <c:pt idx="20">
                  <c:v>0.60060947850639246</c:v>
                </c:pt>
                <c:pt idx="21">
                  <c:v>0.58748095157985591</c:v>
                </c:pt>
                <c:pt idx="22">
                  <c:v>0.58288370143225954</c:v>
                </c:pt>
                <c:pt idx="23">
                  <c:v>0.49840267973991187</c:v>
                </c:pt>
                <c:pt idx="24">
                  <c:v>0.45664697373229551</c:v>
                </c:pt>
                <c:pt idx="25">
                  <c:v>0.37228723666442382</c:v>
                </c:pt>
              </c:numCache>
            </c:numRef>
          </c:val>
        </c:ser>
        <c:dLbls/>
        <c:marker val="1"/>
        <c:axId val="88949888"/>
        <c:axId val="88939904"/>
      </c:lineChart>
      <c:catAx>
        <c:axId val="88936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937984"/>
        <c:crosses val="autoZero"/>
        <c:auto val="1"/>
        <c:lblAlgn val="ctr"/>
        <c:lblOffset val="100"/>
      </c:catAx>
      <c:valAx>
        <c:axId val="8893798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89364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8939904"/>
        <c:scaling>
          <c:orientation val="minMax"/>
        </c:scaling>
        <c:axPos val="r"/>
        <c:numFmt formatCode="0%" sourceLinked="1"/>
        <c:tickLblPos val="nextTo"/>
        <c:crossAx val="88949888"/>
        <c:crosses val="max"/>
        <c:crossBetween val="between"/>
      </c:valAx>
      <c:catAx>
        <c:axId val="88949888"/>
        <c:scaling>
          <c:orientation val="minMax"/>
        </c:scaling>
        <c:delete val="1"/>
        <c:axPos val="b"/>
        <c:numFmt formatCode="General" sourceLinked="1"/>
        <c:tickLblPos val="none"/>
        <c:crossAx val="8893990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'PARA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'PARA Dpto'!$N$7:$N$15</c:f>
              <c:strCache>
                <c:ptCount val="9"/>
                <c:pt idx="0">
                  <c:v>Ancash</c:v>
                </c:pt>
                <c:pt idx="1">
                  <c:v>Tacna</c:v>
                </c:pt>
                <c:pt idx="2">
                  <c:v>Cusco</c:v>
                </c:pt>
                <c:pt idx="3">
                  <c:v>Pasco</c:v>
                </c:pt>
                <c:pt idx="4">
                  <c:v>Lima</c:v>
                </c:pt>
                <c:pt idx="5">
                  <c:v>Tumbes</c:v>
                </c:pt>
                <c:pt idx="6">
                  <c:v>Huancavelica</c:v>
                </c:pt>
                <c:pt idx="7">
                  <c:v>Ica</c:v>
                </c:pt>
                <c:pt idx="8">
                  <c:v>San Martín</c:v>
                </c:pt>
              </c:strCache>
            </c:strRef>
          </c:cat>
          <c:val>
            <c:numRef>
              <c:f>'PARA Dpto'!$O$7:$O$15</c:f>
              <c:numCache>
                <c:formatCode>#,##0.0</c:formatCode>
                <c:ptCount val="9"/>
                <c:pt idx="0">
                  <c:v>1.049701557639007</c:v>
                </c:pt>
                <c:pt idx="1">
                  <c:v>7.9960000691935429E-3</c:v>
                </c:pt>
                <c:pt idx="2">
                  <c:v>0.13036518999999999</c:v>
                </c:pt>
                <c:pt idx="3">
                  <c:v>6.651E-2</c:v>
                </c:pt>
                <c:pt idx="4">
                  <c:v>0.43281448790467891</c:v>
                </c:pt>
                <c:pt idx="5">
                  <c:v>4.999999888241291E-3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/>
        <c:axId val="89955712"/>
        <c:axId val="89957504"/>
      </c:barChart>
      <c:lineChart>
        <c:grouping val="standard"/>
        <c:ser>
          <c:idx val="1"/>
          <c:order val="1"/>
          <c:tx>
            <c:strRef>
              <c:f>'PARA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Dpto'!$N$7:$N$15</c:f>
              <c:strCache>
                <c:ptCount val="9"/>
                <c:pt idx="0">
                  <c:v>Ancash</c:v>
                </c:pt>
                <c:pt idx="1">
                  <c:v>Tacna</c:v>
                </c:pt>
                <c:pt idx="2">
                  <c:v>Cusco</c:v>
                </c:pt>
                <c:pt idx="3">
                  <c:v>Pasco</c:v>
                </c:pt>
                <c:pt idx="4">
                  <c:v>Lima</c:v>
                </c:pt>
                <c:pt idx="5">
                  <c:v>Tumbes</c:v>
                </c:pt>
                <c:pt idx="6">
                  <c:v>Huancavelica</c:v>
                </c:pt>
                <c:pt idx="7">
                  <c:v>Ica</c:v>
                </c:pt>
                <c:pt idx="8">
                  <c:v>San Martín</c:v>
                </c:pt>
              </c:strCache>
            </c:strRef>
          </c:cat>
          <c:val>
            <c:numRef>
              <c:f>'PARA Dpto'!$P$7:$P$15</c:f>
              <c:numCache>
                <c:formatCode>0%</c:formatCode>
                <c:ptCount val="9"/>
                <c:pt idx="0">
                  <c:v>0.75873557099086286</c:v>
                </c:pt>
                <c:pt idx="1">
                  <c:v>0.49741835578186894</c:v>
                </c:pt>
                <c:pt idx="2">
                  <c:v>0.31930652303833679</c:v>
                </c:pt>
                <c:pt idx="3">
                  <c:v>0.10604898567039191</c:v>
                </c:pt>
                <c:pt idx="4">
                  <c:v>8.6255654938046461E-2</c:v>
                </c:pt>
                <c:pt idx="5">
                  <c:v>4.9643065243313488E-2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/>
        <c:marker val="1"/>
        <c:axId val="89973504"/>
        <c:axId val="89959424"/>
      </c:lineChart>
      <c:catAx>
        <c:axId val="89955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9957504"/>
        <c:crosses val="autoZero"/>
        <c:auto val="1"/>
        <c:lblAlgn val="ctr"/>
        <c:lblOffset val="100"/>
      </c:catAx>
      <c:valAx>
        <c:axId val="89957504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9955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89959424"/>
        <c:scaling>
          <c:orientation val="minMax"/>
        </c:scaling>
        <c:axPos val="r"/>
        <c:numFmt formatCode="0%" sourceLinked="1"/>
        <c:tickLblPos val="nextTo"/>
        <c:crossAx val="89973504"/>
        <c:crosses val="max"/>
        <c:crossBetween val="between"/>
      </c:valAx>
      <c:catAx>
        <c:axId val="89973504"/>
        <c:scaling>
          <c:orientation val="minMax"/>
        </c:scaling>
        <c:delete val="1"/>
        <c:axPos val="b"/>
        <c:numFmt formatCode="General" sourceLinked="1"/>
        <c:tickLblPos val="none"/>
        <c:crossAx val="89959424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'DCTI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Dpto'!$O$7</c:f>
              <c:numCache>
                <c:formatCode>#,##0.0</c:formatCode>
                <c:ptCount val="1"/>
                <c:pt idx="0">
                  <c:v>16.993697074260712</c:v>
                </c:pt>
              </c:numCache>
            </c:numRef>
          </c:val>
        </c:ser>
        <c:dLbls/>
        <c:axId val="90717184"/>
        <c:axId val="90718976"/>
      </c:barChart>
      <c:lineChart>
        <c:grouping val="standard"/>
        <c:ser>
          <c:idx val="1"/>
          <c:order val="1"/>
          <c:tx>
            <c:strRef>
              <c:f>'DCTI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Dpto'!$P$7</c:f>
              <c:numCache>
                <c:formatCode>0%</c:formatCode>
                <c:ptCount val="1"/>
                <c:pt idx="0">
                  <c:v>0.18530026783269052</c:v>
                </c:pt>
              </c:numCache>
            </c:numRef>
          </c:val>
        </c:ser>
        <c:dLbls/>
        <c:marker val="1"/>
        <c:axId val="90747264"/>
        <c:axId val="90720896"/>
      </c:lineChart>
      <c:catAx>
        <c:axId val="90717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90718976"/>
        <c:crosses val="autoZero"/>
        <c:auto val="1"/>
        <c:lblAlgn val="ctr"/>
        <c:lblOffset val="100"/>
      </c:catAx>
      <c:valAx>
        <c:axId val="90718976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90717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90720896"/>
        <c:scaling>
          <c:orientation val="minMax"/>
        </c:scaling>
        <c:axPos val="r"/>
        <c:numFmt formatCode="0%" sourceLinked="1"/>
        <c:tickLblPos val="nextTo"/>
        <c:crossAx val="90747264"/>
        <c:crosses val="max"/>
        <c:crossBetween val="between"/>
      </c:valAx>
      <c:catAx>
        <c:axId val="90747264"/>
        <c:scaling>
          <c:orientation val="minMax"/>
        </c:scaling>
        <c:delete val="1"/>
        <c:axPos val="b"/>
        <c:numFmt formatCode="General" sourceLinked="1"/>
        <c:tickLblPos val="none"/>
        <c:crossAx val="90720896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ser>
          <c:idx val="0"/>
          <c:order val="0"/>
          <c:tx>
            <c:strRef>
              <c:f>'LCT Dpto'!$O$6</c:f>
              <c:strCache>
                <c:ptCount val="1"/>
                <c:pt idx="0">
                  <c:v>Monto Ejecutado</c:v>
                </c:pt>
              </c:strCache>
            </c:strRef>
          </c:tx>
          <c:cat>
            <c:strRef>
              <c:f>'LCT Dpto'!$N$7:$N$14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Provincia Constitucional del Callao</c:v>
                </c:pt>
                <c:pt idx="4">
                  <c:v>Huánuco</c:v>
                </c:pt>
                <c:pt idx="5">
                  <c:v>Ayacucho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Dpto'!$O$7:$O$14</c:f>
              <c:numCache>
                <c:formatCode>#,##0.0</c:formatCode>
                <c:ptCount val="8"/>
                <c:pt idx="0">
                  <c:v>30.811022035453206</c:v>
                </c:pt>
                <c:pt idx="1">
                  <c:v>20.181187748649663</c:v>
                </c:pt>
                <c:pt idx="2">
                  <c:v>138.28413938773286</c:v>
                </c:pt>
                <c:pt idx="3">
                  <c:v>5.7599999999999998E-2</c:v>
                </c:pt>
                <c:pt idx="4">
                  <c:v>0.13599999994039536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/>
        <c:axId val="74381184"/>
        <c:axId val="74382720"/>
      </c:barChart>
      <c:lineChart>
        <c:grouping val="standard"/>
        <c:ser>
          <c:idx val="1"/>
          <c:order val="1"/>
          <c:tx>
            <c:strRef>
              <c:f>'LCT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xmlns:r="http://schemas.openxmlformats.org/officeDocument/2006/relationships" xmlns="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xmlns:r="http://schemas.openxmlformats.org/officeDocument/2006/relationships" xmlns="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Dpto'!$N$7:$N$14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Provincia Constitucional del Callao</c:v>
                </c:pt>
                <c:pt idx="4">
                  <c:v>Huánuco</c:v>
                </c:pt>
                <c:pt idx="5">
                  <c:v>Ayacucho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Dpto'!$P$7:$P$14</c:f>
              <c:numCache>
                <c:formatCode>0%</c:formatCode>
                <c:ptCount val="8"/>
                <c:pt idx="0">
                  <c:v>0.57333182599986421</c:v>
                </c:pt>
                <c:pt idx="1">
                  <c:v>0.56171788237611897</c:v>
                </c:pt>
                <c:pt idx="2">
                  <c:v>0.34835841674663276</c:v>
                </c:pt>
                <c:pt idx="3">
                  <c:v>0.21637216011539848</c:v>
                </c:pt>
                <c:pt idx="4">
                  <c:v>3.114731119470902E-2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/>
        <c:marker val="1"/>
        <c:axId val="74263168"/>
        <c:axId val="74261632"/>
      </c:lineChart>
      <c:catAx>
        <c:axId val="74381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74382720"/>
        <c:crosses val="autoZero"/>
        <c:auto val="1"/>
        <c:lblAlgn val="ctr"/>
        <c:lblOffset val="100"/>
      </c:catAx>
      <c:valAx>
        <c:axId val="74382720"/>
        <c:scaling>
          <c:orientation val="minMax"/>
        </c:scaling>
        <c:axPos val="l"/>
        <c:numFmt formatCode="#,##0.0" sourceLinked="1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4381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74261632"/>
        <c:scaling>
          <c:orientation val="minMax"/>
        </c:scaling>
        <c:axPos val="r"/>
        <c:numFmt formatCode="0%" sourceLinked="1"/>
        <c:tickLblPos val="nextTo"/>
        <c:crossAx val="74263168"/>
        <c:crosses val="max"/>
        <c:crossBetween val="between"/>
      </c:valAx>
      <c:catAx>
        <c:axId val="74263168"/>
        <c:scaling>
          <c:orientation val="minMax"/>
        </c:scaling>
        <c:delete val="1"/>
        <c:axPos val="b"/>
        <c:numFmt formatCode="General" sourceLinked="1"/>
        <c:tickLblPos val="none"/>
        <c:crossAx val="74261632"/>
        <c:crosses val="autoZero"/>
        <c:auto val="1"/>
        <c:lblAlgn val="ctr"/>
        <c:lblOffset val="10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91"/>
  <sheetViews>
    <sheetView workbookViewId="0">
      <selection activeCell="A91" sqref="A91:L91"/>
    </sheetView>
  </sheetViews>
  <sheetFormatPr baseColWidth="10" defaultColWidth="11.7109375" defaultRowHeight="15"/>
  <cols>
    <col min="1" max="1" width="4.28515625" customWidth="1"/>
    <col min="2" max="2" width="4.85546875" style="3" customWidth="1"/>
    <col min="3" max="3" width="48.7109375" customWidth="1"/>
    <col min="6" max="6" width="13.5703125" customWidth="1"/>
    <col min="7" max="9" width="0" hidden="1" customWidth="1"/>
  </cols>
  <sheetData>
    <row r="1" spans="1:13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/>
    <row r="3" spans="1:13" ht="15.75" thickBot="1">
      <c r="A3" s="84" t="s">
        <v>1</v>
      </c>
      <c r="B3" s="85"/>
      <c r="C3" s="86"/>
      <c r="D3" s="85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45" customHeight="1">
      <c r="A4" s="87"/>
      <c r="B4" s="88"/>
      <c r="C4" s="88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88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12</v>
      </c>
      <c r="B6" s="11"/>
      <c r="C6" s="12"/>
      <c r="D6" s="13">
        <f ca="1">SUM(D7:OFFSET(D7,300,0))</f>
        <v>60148.455566000077</v>
      </c>
      <c r="E6" s="14">
        <f ca="1">SUM(E7:OFFSET(E7,300,0))</f>
        <v>72621.816617000164</v>
      </c>
      <c r="F6" s="14">
        <f ca="1">SUM(F7:OFFSET(F7,300,0))</f>
        <v>38427.496187207813</v>
      </c>
      <c r="G6" s="14">
        <f ca="1">SUM(G7:OFFSET(G7,300,0))</f>
        <v>27697.296889227811</v>
      </c>
      <c r="H6" s="14">
        <f ca="1">SUM(H7:OFFSET(H7,300,0))</f>
        <v>5526.1503209399971</v>
      </c>
      <c r="I6" s="14">
        <f ca="1">SUM(I7:OFFSET(I7,300,0))</f>
        <v>5204.04897704</v>
      </c>
      <c r="J6" s="15">
        <f ca="1">IFERROR(G6/E6,0)</f>
        <v>0.38139085717588761</v>
      </c>
      <c r="K6" s="15">
        <f ca="1">IFERROR(SUM(G6,H6)/E6,0)</f>
        <v>0.45748576334002744</v>
      </c>
      <c r="L6" s="16">
        <f ca="1">IFERROR(SUM(G6,H6,I6)/E6,0)</f>
        <v>0.52914534470915808</v>
      </c>
      <c r="M6" s="4"/>
    </row>
    <row r="7" spans="1:13">
      <c r="A7" s="17"/>
      <c r="B7" s="18">
        <v>1</v>
      </c>
      <c r="C7" s="19" t="s">
        <v>13</v>
      </c>
      <c r="D7" s="20">
        <v>1626.886438000002</v>
      </c>
      <c r="E7" s="21">
        <v>2097.2776089999984</v>
      </c>
      <c r="F7" s="21">
        <f t="shared" ref="F7:F70" si="0">SUM(G7,H7,I7)</f>
        <v>1335.6707854634053</v>
      </c>
      <c r="G7" s="21">
        <v>1059.7199627134055</v>
      </c>
      <c r="H7" s="21">
        <v>138.49332625999986</v>
      </c>
      <c r="I7" s="21">
        <v>137.45749648999995</v>
      </c>
      <c r="J7" s="22">
        <f t="shared" ref="J7:J70" si="1">IFERROR(G7/E7,0)</f>
        <v>0.5052835915311612</v>
      </c>
      <c r="K7" s="22">
        <f t="shared" ref="K7:K70" si="2">IFERROR(SUM(G7,H7)/E7,0)</f>
        <v>0.57131840049764537</v>
      </c>
      <c r="L7" s="23">
        <f t="shared" ref="L7:L70" si="3">IFERROR(SUM(G7,H7,I7)/E7,0)</f>
        <v>0.63685931692193365</v>
      </c>
      <c r="M7" s="4"/>
    </row>
    <row r="8" spans="1:13">
      <c r="A8" s="17"/>
      <c r="B8" s="18">
        <v>2</v>
      </c>
      <c r="C8" s="19" t="s">
        <v>14</v>
      </c>
      <c r="D8" s="20">
        <v>1439.3825639999955</v>
      </c>
      <c r="E8" s="21">
        <v>2009.1021879999985</v>
      </c>
      <c r="F8" s="21">
        <f t="shared" si="0"/>
        <v>1220.5339772269451</v>
      </c>
      <c r="G8" s="21">
        <v>931.8204873569448</v>
      </c>
      <c r="H8" s="21">
        <v>151.26296893000006</v>
      </c>
      <c r="I8" s="21">
        <v>137.45052094000025</v>
      </c>
      <c r="J8" s="22">
        <f t="shared" si="1"/>
        <v>0.46379944878988183</v>
      </c>
      <c r="K8" s="22">
        <f t="shared" si="2"/>
        <v>0.5390882866765091</v>
      </c>
      <c r="L8" s="23">
        <f t="shared" si="3"/>
        <v>0.60750218904591924</v>
      </c>
      <c r="M8" s="4"/>
    </row>
    <row r="9" spans="1:13">
      <c r="A9" s="17"/>
      <c r="B9" s="18">
        <v>16</v>
      </c>
      <c r="C9" s="19" t="s">
        <v>15</v>
      </c>
      <c r="D9" s="20">
        <v>508.64130800000021</v>
      </c>
      <c r="E9" s="21">
        <v>607.06099799999822</v>
      </c>
      <c r="F9" s="21">
        <f t="shared" si="0"/>
        <v>360.77610445361262</v>
      </c>
      <c r="G9" s="21">
        <v>265.20232143361261</v>
      </c>
      <c r="H9" s="21">
        <v>45.108723919999946</v>
      </c>
      <c r="I9" s="21">
        <v>50.465059100000076</v>
      </c>
      <c r="J9" s="22">
        <f t="shared" si="1"/>
        <v>0.43686272435115886</v>
      </c>
      <c r="K9" s="22">
        <f t="shared" si="2"/>
        <v>0.51116946464350765</v>
      </c>
      <c r="L9" s="23">
        <f t="shared" si="3"/>
        <v>0.59429959368533447</v>
      </c>
      <c r="M9" s="4"/>
    </row>
    <row r="10" spans="1:13">
      <c r="A10" s="17"/>
      <c r="B10" s="18">
        <v>17</v>
      </c>
      <c r="C10" s="19" t="s">
        <v>16</v>
      </c>
      <c r="D10" s="20">
        <v>265.01292900000027</v>
      </c>
      <c r="E10" s="21">
        <v>314.53931700000038</v>
      </c>
      <c r="F10" s="21">
        <f t="shared" si="0"/>
        <v>157.37849221081169</v>
      </c>
      <c r="G10" s="21">
        <v>109.60845970081165</v>
      </c>
      <c r="H10" s="21">
        <v>23.765796410000018</v>
      </c>
      <c r="I10" s="21">
        <v>24.004236100000007</v>
      </c>
      <c r="J10" s="22">
        <f t="shared" si="1"/>
        <v>0.34847300091521316</v>
      </c>
      <c r="K10" s="22">
        <f t="shared" si="2"/>
        <v>0.42403047537237298</v>
      </c>
      <c r="L10" s="23">
        <f t="shared" si="3"/>
        <v>0.5003460098783501</v>
      </c>
      <c r="M10" s="4"/>
    </row>
    <row r="11" spans="1:13">
      <c r="A11" s="17"/>
      <c r="B11" s="18">
        <v>18</v>
      </c>
      <c r="C11" s="19" t="s">
        <v>17</v>
      </c>
      <c r="D11" s="20">
        <v>341.32211699999925</v>
      </c>
      <c r="E11" s="21">
        <v>357.50657199999949</v>
      </c>
      <c r="F11" s="21">
        <f t="shared" si="0"/>
        <v>218.76423215597009</v>
      </c>
      <c r="G11" s="21">
        <v>160.31293468597005</v>
      </c>
      <c r="H11" s="21">
        <v>31.331408200000041</v>
      </c>
      <c r="I11" s="21">
        <v>27.119889269999977</v>
      </c>
      <c r="J11" s="22">
        <f t="shared" si="1"/>
        <v>0.44841954593766259</v>
      </c>
      <c r="K11" s="22">
        <f t="shared" si="2"/>
        <v>0.53605823751393966</v>
      </c>
      <c r="L11" s="23">
        <f t="shared" si="3"/>
        <v>0.61191667311774733</v>
      </c>
      <c r="M11" s="4"/>
    </row>
    <row r="12" spans="1:13">
      <c r="A12" s="17"/>
      <c r="B12" s="18">
        <v>24</v>
      </c>
      <c r="C12" s="19" t="s">
        <v>18</v>
      </c>
      <c r="D12" s="20">
        <v>519.42586399999959</v>
      </c>
      <c r="E12" s="21">
        <v>621.54289499999925</v>
      </c>
      <c r="F12" s="21">
        <f t="shared" si="0"/>
        <v>353.99052828267196</v>
      </c>
      <c r="G12" s="21">
        <v>242.89892536267212</v>
      </c>
      <c r="H12" s="21">
        <v>66.396246899999937</v>
      </c>
      <c r="I12" s="21">
        <v>44.695356019999892</v>
      </c>
      <c r="J12" s="22">
        <f t="shared" si="1"/>
        <v>0.39079993885646847</v>
      </c>
      <c r="K12" s="22">
        <f t="shared" si="2"/>
        <v>0.49762482163467159</v>
      </c>
      <c r="L12" s="23">
        <f t="shared" si="3"/>
        <v>0.56953515377675168</v>
      </c>
      <c r="M12" s="4"/>
    </row>
    <row r="13" spans="1:13" ht="25.5">
      <c r="A13" s="17"/>
      <c r="B13" s="18">
        <v>30</v>
      </c>
      <c r="C13" s="19" t="s">
        <v>19</v>
      </c>
      <c r="D13" s="20">
        <v>4209.2621859999972</v>
      </c>
      <c r="E13" s="21">
        <v>4771.4393480000153</v>
      </c>
      <c r="F13" s="21">
        <f t="shared" si="0"/>
        <v>3068.5402420411556</v>
      </c>
      <c r="G13" s="21">
        <v>2321.8453731111558</v>
      </c>
      <c r="H13" s="21">
        <v>377.53479306000031</v>
      </c>
      <c r="I13" s="21">
        <v>369.1600758699995</v>
      </c>
      <c r="J13" s="22">
        <f t="shared" si="1"/>
        <v>0.48661320070732422</v>
      </c>
      <c r="K13" s="22">
        <f t="shared" si="2"/>
        <v>0.56573708042681536</v>
      </c>
      <c r="L13" s="23">
        <f t="shared" si="3"/>
        <v>0.64310578386108108</v>
      </c>
      <c r="M13" s="4"/>
    </row>
    <row r="14" spans="1:13">
      <c r="A14" s="17"/>
      <c r="B14" s="18">
        <v>31</v>
      </c>
      <c r="C14" s="19" t="s">
        <v>20</v>
      </c>
      <c r="D14" s="20">
        <v>299.35990500000003</v>
      </c>
      <c r="E14" s="21">
        <v>297.95282700000001</v>
      </c>
      <c r="F14" s="21">
        <f t="shared" si="0"/>
        <v>166.22673335352482</v>
      </c>
      <c r="G14" s="21">
        <v>129.13282750352482</v>
      </c>
      <c r="H14" s="21">
        <v>18.79608146</v>
      </c>
      <c r="I14" s="21">
        <v>18.297824389999999</v>
      </c>
      <c r="J14" s="22">
        <f t="shared" si="1"/>
        <v>0.43340024259452592</v>
      </c>
      <c r="K14" s="22">
        <f t="shared" si="2"/>
        <v>0.4964843275795629</v>
      </c>
      <c r="L14" s="23">
        <f t="shared" si="3"/>
        <v>0.55789614425616718</v>
      </c>
      <c r="M14" s="4"/>
    </row>
    <row r="15" spans="1:13">
      <c r="A15" s="17"/>
      <c r="B15" s="18">
        <v>32</v>
      </c>
      <c r="C15" s="19" t="s">
        <v>21</v>
      </c>
      <c r="D15" s="20">
        <v>441.92581300000001</v>
      </c>
      <c r="E15" s="21">
        <v>491.4365259999999</v>
      </c>
      <c r="F15" s="21">
        <f t="shared" si="0"/>
        <v>189.46994917177611</v>
      </c>
      <c r="G15" s="21">
        <v>125.41437220177613</v>
      </c>
      <c r="H15" s="21">
        <v>30.856305739999996</v>
      </c>
      <c r="I15" s="21">
        <v>33.199271230000001</v>
      </c>
      <c r="J15" s="22">
        <f t="shared" si="1"/>
        <v>0.2551995335441879</v>
      </c>
      <c r="K15" s="22">
        <f t="shared" si="2"/>
        <v>0.31798751145692444</v>
      </c>
      <c r="L15" s="23">
        <f t="shared" si="3"/>
        <v>0.38554307453283632</v>
      </c>
      <c r="M15" s="4"/>
    </row>
    <row r="16" spans="1:13">
      <c r="A16" s="17"/>
      <c r="B16" s="18">
        <v>34</v>
      </c>
      <c r="C16" s="19" t="s">
        <v>22</v>
      </c>
      <c r="D16" s="20">
        <v>40.579333000000013</v>
      </c>
      <c r="E16" s="21">
        <v>65.336283999999978</v>
      </c>
      <c r="F16" s="21">
        <f t="shared" si="0"/>
        <v>30.956492400342327</v>
      </c>
      <c r="G16" s="21">
        <v>21.780414940342325</v>
      </c>
      <c r="H16" s="21">
        <v>4.8581097999999994</v>
      </c>
      <c r="I16" s="21">
        <v>4.317967659999999</v>
      </c>
      <c r="J16" s="22">
        <f t="shared" si="1"/>
        <v>0.33335864250165087</v>
      </c>
      <c r="K16" s="22">
        <f t="shared" si="2"/>
        <v>0.40771410783543083</v>
      </c>
      <c r="L16" s="23">
        <f t="shared" si="3"/>
        <v>0.47380246480412536</v>
      </c>
      <c r="M16" s="4"/>
    </row>
    <row r="17" spans="1:13" ht="25.5">
      <c r="A17" s="17"/>
      <c r="B17" s="18">
        <v>35</v>
      </c>
      <c r="C17" s="19" t="s">
        <v>23</v>
      </c>
      <c r="D17" s="20">
        <v>234.73624099999995</v>
      </c>
      <c r="E17" s="21">
        <v>285.41303500000004</v>
      </c>
      <c r="F17" s="21">
        <f t="shared" si="0"/>
        <v>123.27186377946614</v>
      </c>
      <c r="G17" s="21">
        <v>77.95184639946612</v>
      </c>
      <c r="H17" s="21">
        <v>22.615323109999999</v>
      </c>
      <c r="I17" s="21">
        <v>22.704694270000029</v>
      </c>
      <c r="J17" s="22">
        <f t="shared" si="1"/>
        <v>0.2731194333835037</v>
      </c>
      <c r="K17" s="22">
        <f t="shared" si="2"/>
        <v>0.35235661016486547</v>
      </c>
      <c r="L17" s="23">
        <f t="shared" si="3"/>
        <v>0.43190691616262772</v>
      </c>
      <c r="M17" s="4"/>
    </row>
    <row r="18" spans="1:13">
      <c r="A18" s="17"/>
      <c r="B18" s="18">
        <v>36</v>
      </c>
      <c r="C18" s="19" t="s">
        <v>24</v>
      </c>
      <c r="D18" s="20">
        <v>905.84426599999711</v>
      </c>
      <c r="E18" s="21">
        <v>1160.7609109999987</v>
      </c>
      <c r="F18" s="21">
        <f t="shared" si="0"/>
        <v>691.78409949159106</v>
      </c>
      <c r="G18" s="21">
        <v>471.22227669159128</v>
      </c>
      <c r="H18" s="21">
        <v>130.92442276999989</v>
      </c>
      <c r="I18" s="21">
        <v>89.637400029999881</v>
      </c>
      <c r="J18" s="22">
        <f t="shared" si="1"/>
        <v>0.40595980811038168</v>
      </c>
      <c r="K18" s="22">
        <f t="shared" si="2"/>
        <v>0.51875170309003615</v>
      </c>
      <c r="L18" s="23">
        <f t="shared" si="3"/>
        <v>0.59597466880205086</v>
      </c>
      <c r="M18" s="4"/>
    </row>
    <row r="19" spans="1:13">
      <c r="A19" s="17"/>
      <c r="B19" s="18">
        <v>39</v>
      </c>
      <c r="C19" s="19" t="s">
        <v>25</v>
      </c>
      <c r="D19" s="20">
        <v>98.759393999999958</v>
      </c>
      <c r="E19" s="21">
        <v>95.668495999999919</v>
      </c>
      <c r="F19" s="21">
        <f t="shared" si="0"/>
        <v>46.003399587761997</v>
      </c>
      <c r="G19" s="21">
        <v>26.612609167762002</v>
      </c>
      <c r="H19" s="21">
        <v>12.351262219999999</v>
      </c>
      <c r="I19" s="21">
        <v>7.0395282000000003</v>
      </c>
      <c r="J19" s="22">
        <f t="shared" si="1"/>
        <v>0.27817526438130713</v>
      </c>
      <c r="K19" s="22">
        <f t="shared" si="2"/>
        <v>0.4072800662379184</v>
      </c>
      <c r="L19" s="23">
        <f t="shared" si="3"/>
        <v>0.48086257766362334</v>
      </c>
      <c r="M19" s="4"/>
    </row>
    <row r="20" spans="1:13">
      <c r="A20" s="17"/>
      <c r="B20" s="18">
        <v>40</v>
      </c>
      <c r="C20" s="19" t="s">
        <v>26</v>
      </c>
      <c r="D20" s="20">
        <v>130.69830799999994</v>
      </c>
      <c r="E20" s="21">
        <v>121.14861700000009</v>
      </c>
      <c r="F20" s="21">
        <f t="shared" si="0"/>
        <v>72.607622259737497</v>
      </c>
      <c r="G20" s="21">
        <v>49.211520699737491</v>
      </c>
      <c r="H20" s="21">
        <v>12.863451199999997</v>
      </c>
      <c r="I20" s="21">
        <v>10.532650359999998</v>
      </c>
      <c r="J20" s="22">
        <f t="shared" si="1"/>
        <v>0.40620786203227938</v>
      </c>
      <c r="K20" s="22">
        <f t="shared" si="2"/>
        <v>0.51238696269836448</v>
      </c>
      <c r="L20" s="23">
        <f t="shared" si="3"/>
        <v>0.59932687683704589</v>
      </c>
      <c r="M20" s="4"/>
    </row>
    <row r="21" spans="1:13">
      <c r="A21" s="17"/>
      <c r="B21" s="18">
        <v>41</v>
      </c>
      <c r="C21" s="19" t="s">
        <v>27</v>
      </c>
      <c r="D21" s="20">
        <v>35.326034999999962</v>
      </c>
      <c r="E21" s="21">
        <v>41.076108999999995</v>
      </c>
      <c r="F21" s="21">
        <f t="shared" si="0"/>
        <v>20.407249822547875</v>
      </c>
      <c r="G21" s="21">
        <v>11.618393372547871</v>
      </c>
      <c r="H21" s="21">
        <v>6.104231590000003</v>
      </c>
      <c r="I21" s="21">
        <v>2.6846248600000004</v>
      </c>
      <c r="J21" s="22">
        <f t="shared" si="1"/>
        <v>0.28285038810632895</v>
      </c>
      <c r="K21" s="22">
        <f t="shared" si="2"/>
        <v>0.43145822216383439</v>
      </c>
      <c r="L21" s="23">
        <f t="shared" si="3"/>
        <v>0.49681555335603667</v>
      </c>
      <c r="M21" s="4"/>
    </row>
    <row r="22" spans="1:13" ht="25.5">
      <c r="A22" s="17"/>
      <c r="B22" s="18">
        <v>42</v>
      </c>
      <c r="C22" s="19" t="s">
        <v>28</v>
      </c>
      <c r="D22" s="20">
        <v>1173.7837239999978</v>
      </c>
      <c r="E22" s="21">
        <v>1889.1305709999956</v>
      </c>
      <c r="F22" s="21">
        <f t="shared" si="0"/>
        <v>926.93093664274465</v>
      </c>
      <c r="G22" s="21">
        <v>596.00323054274463</v>
      </c>
      <c r="H22" s="21">
        <v>158.97157521000017</v>
      </c>
      <c r="I22" s="21">
        <v>171.9561308899998</v>
      </c>
      <c r="J22" s="22">
        <f t="shared" si="1"/>
        <v>0.31549075521405345</v>
      </c>
      <c r="K22" s="22">
        <f t="shared" si="2"/>
        <v>0.39964141036217798</v>
      </c>
      <c r="L22" s="23">
        <f t="shared" si="3"/>
        <v>0.49066536261285604</v>
      </c>
      <c r="M22" s="4"/>
    </row>
    <row r="23" spans="1:13">
      <c r="A23" s="17"/>
      <c r="B23" s="18">
        <v>46</v>
      </c>
      <c r="C23" s="19" t="s">
        <v>29</v>
      </c>
      <c r="D23" s="20">
        <v>483.08867699999973</v>
      </c>
      <c r="E23" s="21">
        <v>489.24353399999887</v>
      </c>
      <c r="F23" s="21">
        <f t="shared" si="0"/>
        <v>171.13538167764443</v>
      </c>
      <c r="G23" s="21">
        <v>114.40316284764442</v>
      </c>
      <c r="H23" s="21">
        <v>23.221962230000006</v>
      </c>
      <c r="I23" s="21">
        <v>33.510256600000005</v>
      </c>
      <c r="J23" s="22">
        <f t="shared" si="1"/>
        <v>0.23383684177141253</v>
      </c>
      <c r="K23" s="22">
        <f t="shared" si="2"/>
        <v>0.28130187833539105</v>
      </c>
      <c r="L23" s="23">
        <f t="shared" si="3"/>
        <v>0.34979589873873496</v>
      </c>
      <c r="M23" s="4"/>
    </row>
    <row r="24" spans="1:13" ht="25.5">
      <c r="A24" s="17"/>
      <c r="B24" s="18">
        <v>47</v>
      </c>
      <c r="C24" s="19" t="s">
        <v>30</v>
      </c>
      <c r="D24" s="20">
        <v>107.9527380000002</v>
      </c>
      <c r="E24" s="21">
        <v>320.84001700000078</v>
      </c>
      <c r="F24" s="21">
        <f t="shared" si="0"/>
        <v>270.68259066293382</v>
      </c>
      <c r="G24" s="21">
        <v>259.91471079293382</v>
      </c>
      <c r="H24" s="21">
        <v>4.7740702200000014</v>
      </c>
      <c r="I24" s="21">
        <v>5.993809650000002</v>
      </c>
      <c r="J24" s="22">
        <f t="shared" si="1"/>
        <v>0.81010689758482712</v>
      </c>
      <c r="K24" s="22">
        <f t="shared" si="2"/>
        <v>0.82498680647100564</v>
      </c>
      <c r="L24" s="23">
        <f t="shared" si="3"/>
        <v>0.84366842139561771</v>
      </c>
      <c r="M24" s="4"/>
    </row>
    <row r="25" spans="1:13" ht="25.5">
      <c r="A25" s="17"/>
      <c r="B25" s="18">
        <v>48</v>
      </c>
      <c r="C25" s="19" t="s">
        <v>31</v>
      </c>
      <c r="D25" s="20">
        <v>51.121884999999999</v>
      </c>
      <c r="E25" s="21">
        <v>67.70559999999999</v>
      </c>
      <c r="F25" s="21">
        <f t="shared" si="0"/>
        <v>21.687520977161714</v>
      </c>
      <c r="G25" s="21">
        <v>14.904950757161714</v>
      </c>
      <c r="H25" s="21">
        <v>4.0241050700000001</v>
      </c>
      <c r="I25" s="21">
        <v>2.7584651500000001</v>
      </c>
      <c r="J25" s="22">
        <f t="shared" si="1"/>
        <v>0.220143544362087</v>
      </c>
      <c r="K25" s="22">
        <f t="shared" si="2"/>
        <v>0.27957888013933441</v>
      </c>
      <c r="L25" s="23">
        <f t="shared" si="3"/>
        <v>0.32032093323390853</v>
      </c>
      <c r="M25" s="4"/>
    </row>
    <row r="26" spans="1:13">
      <c r="A26" s="17"/>
      <c r="B26" s="18">
        <v>49</v>
      </c>
      <c r="C26" s="19" t="s">
        <v>32</v>
      </c>
      <c r="D26" s="20">
        <v>1113.0443509999998</v>
      </c>
      <c r="E26" s="21">
        <v>1117.7279999999996</v>
      </c>
      <c r="F26" s="21">
        <f t="shared" si="0"/>
        <v>706.01456447933106</v>
      </c>
      <c r="G26" s="21">
        <v>535.25294163933108</v>
      </c>
      <c r="H26" s="21">
        <v>10.073663339999992</v>
      </c>
      <c r="I26" s="21">
        <v>160.68795950000003</v>
      </c>
      <c r="J26" s="22">
        <f t="shared" si="1"/>
        <v>0.47887584603707811</v>
      </c>
      <c r="K26" s="22">
        <f t="shared" si="2"/>
        <v>0.48788847105855021</v>
      </c>
      <c r="L26" s="23">
        <f t="shared" si="3"/>
        <v>0.6316514970362479</v>
      </c>
      <c r="M26" s="4"/>
    </row>
    <row r="27" spans="1:13">
      <c r="A27" s="17"/>
      <c r="B27" s="18">
        <v>51</v>
      </c>
      <c r="C27" s="19" t="s">
        <v>33</v>
      </c>
      <c r="D27" s="20">
        <v>33.741000999999997</v>
      </c>
      <c r="E27" s="21">
        <v>41.251286000000015</v>
      </c>
      <c r="F27" s="21">
        <f t="shared" si="0"/>
        <v>15.58393523717462</v>
      </c>
      <c r="G27" s="21">
        <v>9.0682094671746203</v>
      </c>
      <c r="H27" s="21">
        <v>3.9104344100000006</v>
      </c>
      <c r="I27" s="21">
        <v>2.6052913599999994</v>
      </c>
      <c r="J27" s="22">
        <f t="shared" si="1"/>
        <v>0.21982852770152711</v>
      </c>
      <c r="K27" s="22">
        <f t="shared" si="2"/>
        <v>0.31462398232080852</v>
      </c>
      <c r="L27" s="23">
        <f t="shared" si="3"/>
        <v>0.37778059178990481</v>
      </c>
      <c r="M27" s="4"/>
    </row>
    <row r="28" spans="1:13" ht="38.25">
      <c r="A28" s="17"/>
      <c r="B28" s="18">
        <v>57</v>
      </c>
      <c r="C28" s="19" t="s">
        <v>34</v>
      </c>
      <c r="D28" s="20">
        <v>65.552451000000005</v>
      </c>
      <c r="E28" s="21">
        <v>60.088513999999982</v>
      </c>
      <c r="F28" s="21">
        <f t="shared" si="0"/>
        <v>30.600659811943494</v>
      </c>
      <c r="G28" s="21">
        <v>21.656977321943497</v>
      </c>
      <c r="H28" s="21">
        <v>4.8794051199999968</v>
      </c>
      <c r="I28" s="21">
        <v>4.0642773699999992</v>
      </c>
      <c r="J28" s="22">
        <f t="shared" si="1"/>
        <v>0.36041792150066321</v>
      </c>
      <c r="K28" s="22">
        <f t="shared" si="2"/>
        <v>0.44162154587386704</v>
      </c>
      <c r="L28" s="23">
        <f t="shared" si="3"/>
        <v>0.50925971995152852</v>
      </c>
      <c r="M28" s="4"/>
    </row>
    <row r="29" spans="1:13">
      <c r="A29" s="17"/>
      <c r="B29" s="18">
        <v>58</v>
      </c>
      <c r="C29" s="19" t="s">
        <v>35</v>
      </c>
      <c r="D29" s="20">
        <v>49.601284</v>
      </c>
      <c r="E29" s="21">
        <v>50.946666999999998</v>
      </c>
      <c r="F29" s="21">
        <f t="shared" si="0"/>
        <v>29.483509595649469</v>
      </c>
      <c r="G29" s="21">
        <v>20.919903935649472</v>
      </c>
      <c r="H29" s="21">
        <v>4.4839315300000004</v>
      </c>
      <c r="I29" s="21">
        <v>4.0796741299999972</v>
      </c>
      <c r="J29" s="22">
        <f t="shared" si="1"/>
        <v>0.41062360243604301</v>
      </c>
      <c r="K29" s="22">
        <f t="shared" si="2"/>
        <v>0.49863586690861395</v>
      </c>
      <c r="L29" s="23">
        <f t="shared" si="3"/>
        <v>0.57871321779792717</v>
      </c>
      <c r="M29" s="4"/>
    </row>
    <row r="30" spans="1:13">
      <c r="A30" s="17"/>
      <c r="B30" s="18">
        <v>59</v>
      </c>
      <c r="C30" s="19" t="s">
        <v>36</v>
      </c>
      <c r="D30" s="20">
        <v>867.22154899999998</v>
      </c>
      <c r="E30" s="21">
        <v>1322.2766859999999</v>
      </c>
      <c r="F30" s="21">
        <f t="shared" si="0"/>
        <v>1166.4719463375363</v>
      </c>
      <c r="G30" s="21">
        <v>1152.3025625675364</v>
      </c>
      <c r="H30" s="21">
        <v>13.746002689999999</v>
      </c>
      <c r="I30" s="21">
        <v>0.42338108000000008</v>
      </c>
      <c r="J30" s="22">
        <f t="shared" si="1"/>
        <v>0.87145343691519672</v>
      </c>
      <c r="K30" s="22">
        <f t="shared" si="2"/>
        <v>0.88184914519285151</v>
      </c>
      <c r="L30" s="23">
        <f t="shared" si="3"/>
        <v>0.88216933618198601</v>
      </c>
      <c r="M30" s="4"/>
    </row>
    <row r="31" spans="1:13">
      <c r="A31" s="17"/>
      <c r="B31" s="18">
        <v>60</v>
      </c>
      <c r="C31" s="19" t="s">
        <v>37</v>
      </c>
      <c r="D31" s="20">
        <v>6.7568009999999985</v>
      </c>
      <c r="E31" s="21">
        <v>16.019659999999995</v>
      </c>
      <c r="F31" s="21">
        <f t="shared" si="0"/>
        <v>7.2920270610180875</v>
      </c>
      <c r="G31" s="21">
        <v>6.100884951018088</v>
      </c>
      <c r="H31" s="21">
        <v>0.40367794000000001</v>
      </c>
      <c r="I31" s="21">
        <v>0.78746417000000013</v>
      </c>
      <c r="J31" s="22">
        <f t="shared" si="1"/>
        <v>0.38083735553801329</v>
      </c>
      <c r="K31" s="22">
        <f t="shared" si="2"/>
        <v>0.40603626362969564</v>
      </c>
      <c r="L31" s="23">
        <f t="shared" si="3"/>
        <v>0.45519237368446586</v>
      </c>
      <c r="M31" s="4"/>
    </row>
    <row r="32" spans="1:13" ht="25.5">
      <c r="A32" s="17"/>
      <c r="B32" s="18">
        <v>61</v>
      </c>
      <c r="C32" s="19" t="s">
        <v>38</v>
      </c>
      <c r="D32" s="20">
        <v>8533.6599670000232</v>
      </c>
      <c r="E32" s="21">
        <v>10286.705163000057</v>
      </c>
      <c r="F32" s="21">
        <f t="shared" si="0"/>
        <v>4891.2072840221535</v>
      </c>
      <c r="G32" s="21">
        <v>3479.337899092156</v>
      </c>
      <c r="H32" s="21">
        <v>715.21618935999902</v>
      </c>
      <c r="I32" s="21">
        <v>696.65319556999839</v>
      </c>
      <c r="J32" s="22">
        <f t="shared" si="1"/>
        <v>0.3382363783115786</v>
      </c>
      <c r="K32" s="22">
        <f t="shared" si="2"/>
        <v>0.40776458759014711</v>
      </c>
      <c r="L32" s="23">
        <f t="shared" si="3"/>
        <v>0.4754882352043287</v>
      </c>
      <c r="M32" s="4"/>
    </row>
    <row r="33" spans="1:13" ht="25.5">
      <c r="A33" s="17"/>
      <c r="B33" s="18">
        <v>62</v>
      </c>
      <c r="C33" s="19" t="s">
        <v>39</v>
      </c>
      <c r="D33" s="20">
        <v>145.93673400000003</v>
      </c>
      <c r="E33" s="21">
        <v>152.26047599999998</v>
      </c>
      <c r="F33" s="21">
        <f t="shared" si="0"/>
        <v>100.97979978031461</v>
      </c>
      <c r="G33" s="21">
        <v>76.279581760314613</v>
      </c>
      <c r="H33" s="21">
        <v>11.186184459999998</v>
      </c>
      <c r="I33" s="21">
        <v>13.514033560000001</v>
      </c>
      <c r="J33" s="22">
        <f t="shared" si="1"/>
        <v>0.50098084390800557</v>
      </c>
      <c r="K33" s="22">
        <f t="shared" si="2"/>
        <v>0.57444826469815202</v>
      </c>
      <c r="L33" s="23">
        <f t="shared" si="3"/>
        <v>0.66320428277338772</v>
      </c>
      <c r="M33" s="4"/>
    </row>
    <row r="34" spans="1:13" ht="25.5">
      <c r="A34" s="17"/>
      <c r="B34" s="18">
        <v>65</v>
      </c>
      <c r="C34" s="19" t="s">
        <v>40</v>
      </c>
      <c r="D34" s="20">
        <v>131.00786500000001</v>
      </c>
      <c r="E34" s="21">
        <v>143.96175200000002</v>
      </c>
      <c r="F34" s="21">
        <f t="shared" si="0"/>
        <v>95.359058142600276</v>
      </c>
      <c r="G34" s="21">
        <v>67.862323972600279</v>
      </c>
      <c r="H34" s="21">
        <v>18.993996979999999</v>
      </c>
      <c r="I34" s="21">
        <v>8.5027371900000013</v>
      </c>
      <c r="J34" s="22">
        <f t="shared" si="1"/>
        <v>0.47139134547765349</v>
      </c>
      <c r="K34" s="22">
        <f t="shared" si="2"/>
        <v>0.60332914642911728</v>
      </c>
      <c r="L34" s="23">
        <f t="shared" si="3"/>
        <v>0.66239162012004593</v>
      </c>
      <c r="M34" s="4"/>
    </row>
    <row r="35" spans="1:13">
      <c r="A35" s="17"/>
      <c r="B35" s="18">
        <v>66</v>
      </c>
      <c r="C35" s="19" t="s">
        <v>41</v>
      </c>
      <c r="D35" s="20">
        <v>2199.1120099999998</v>
      </c>
      <c r="E35" s="21">
        <v>2643.3322649999982</v>
      </c>
      <c r="F35" s="21">
        <f t="shared" si="0"/>
        <v>1171.2752310710457</v>
      </c>
      <c r="G35" s="21">
        <v>843.50343401104567</v>
      </c>
      <c r="H35" s="21">
        <v>165.95502411999993</v>
      </c>
      <c r="I35" s="21">
        <v>161.81677294000002</v>
      </c>
      <c r="J35" s="22">
        <f t="shared" si="1"/>
        <v>0.31910609391780198</v>
      </c>
      <c r="K35" s="22">
        <f t="shared" si="2"/>
        <v>0.38188860004364467</v>
      </c>
      <c r="L35" s="23">
        <f t="shared" si="3"/>
        <v>0.44310556284570851</v>
      </c>
      <c r="M35" s="4"/>
    </row>
    <row r="36" spans="1:13">
      <c r="A36" s="17"/>
      <c r="B36" s="18">
        <v>67</v>
      </c>
      <c r="C36" s="19" t="s">
        <v>42</v>
      </c>
      <c r="D36" s="20">
        <v>44.999914000000004</v>
      </c>
      <c r="E36" s="21">
        <v>48.664420000000007</v>
      </c>
      <c r="F36" s="21">
        <f t="shared" si="0"/>
        <v>33.157420400229277</v>
      </c>
      <c r="G36" s="21">
        <v>23.520600320229278</v>
      </c>
      <c r="H36" s="21">
        <v>5.4998620999999979</v>
      </c>
      <c r="I36" s="21">
        <v>4.1369579800000009</v>
      </c>
      <c r="J36" s="22">
        <f t="shared" si="1"/>
        <v>0.48332231885696519</v>
      </c>
      <c r="K36" s="22">
        <f t="shared" si="2"/>
        <v>0.59633840124323423</v>
      </c>
      <c r="L36" s="23">
        <f t="shared" si="3"/>
        <v>0.68134831156375175</v>
      </c>
      <c r="M36" s="4"/>
    </row>
    <row r="37" spans="1:13" ht="25.5">
      <c r="A37" s="17"/>
      <c r="B37" s="18">
        <v>68</v>
      </c>
      <c r="C37" s="19" t="s">
        <v>43</v>
      </c>
      <c r="D37" s="20">
        <v>1028.4349519999982</v>
      </c>
      <c r="E37" s="21">
        <v>2121.1930740000003</v>
      </c>
      <c r="F37" s="21">
        <f t="shared" si="0"/>
        <v>909.16816332370672</v>
      </c>
      <c r="G37" s="21">
        <v>522.10156736370698</v>
      </c>
      <c r="H37" s="21">
        <v>203.31736436999992</v>
      </c>
      <c r="I37" s="21">
        <v>183.74923158999974</v>
      </c>
      <c r="J37" s="22">
        <f t="shared" si="1"/>
        <v>0.24613580619474854</v>
      </c>
      <c r="K37" s="22">
        <f t="shared" si="2"/>
        <v>0.34198628150607796</v>
      </c>
      <c r="L37" s="23">
        <f t="shared" si="3"/>
        <v>0.42861169709990604</v>
      </c>
      <c r="M37" s="4"/>
    </row>
    <row r="38" spans="1:13" ht="25.5">
      <c r="A38" s="17"/>
      <c r="B38" s="18">
        <v>72</v>
      </c>
      <c r="C38" s="19" t="s">
        <v>44</v>
      </c>
      <c r="D38" s="20">
        <v>131.39445800000007</v>
      </c>
      <c r="E38" s="21">
        <v>222.05070400000017</v>
      </c>
      <c r="F38" s="21">
        <f t="shared" si="0"/>
        <v>138.22738310730472</v>
      </c>
      <c r="G38" s="21">
        <v>96.572125927304739</v>
      </c>
      <c r="H38" s="21">
        <v>26.68449862999999</v>
      </c>
      <c r="I38" s="21">
        <v>14.970758549999996</v>
      </c>
      <c r="J38" s="22">
        <f t="shared" si="1"/>
        <v>0.43491024431656233</v>
      </c>
      <c r="K38" s="22">
        <f t="shared" si="2"/>
        <v>0.55508324151633692</v>
      </c>
      <c r="L38" s="23">
        <f t="shared" si="3"/>
        <v>0.62250369225266955</v>
      </c>
      <c r="M38" s="4"/>
    </row>
    <row r="39" spans="1:13" ht="25.5">
      <c r="A39" s="17"/>
      <c r="B39" s="18">
        <v>73</v>
      </c>
      <c r="C39" s="19" t="s">
        <v>45</v>
      </c>
      <c r="D39" s="20">
        <v>63.919644000000012</v>
      </c>
      <c r="E39" s="21">
        <v>166.14303799999962</v>
      </c>
      <c r="F39" s="21">
        <f t="shared" si="0"/>
        <v>74.186495272009992</v>
      </c>
      <c r="G39" s="21">
        <v>52.924767112009988</v>
      </c>
      <c r="H39" s="21">
        <v>10.430753570000011</v>
      </c>
      <c r="I39" s="21">
        <v>10.830974589999997</v>
      </c>
      <c r="J39" s="22">
        <f t="shared" si="1"/>
        <v>0.31854941229622941</v>
      </c>
      <c r="K39" s="22">
        <f t="shared" si="2"/>
        <v>0.38133117971521707</v>
      </c>
      <c r="L39" s="23">
        <f t="shared" si="3"/>
        <v>0.44652184145091989</v>
      </c>
      <c r="M39" s="4"/>
    </row>
    <row r="40" spans="1:13" ht="25.5">
      <c r="A40" s="17"/>
      <c r="B40" s="18">
        <v>74</v>
      </c>
      <c r="C40" s="19" t="s">
        <v>46</v>
      </c>
      <c r="D40" s="20">
        <v>84.496460000000027</v>
      </c>
      <c r="E40" s="21">
        <v>95.939436000000015</v>
      </c>
      <c r="F40" s="21">
        <f t="shared" si="0"/>
        <v>76.826854518397013</v>
      </c>
      <c r="G40" s="21">
        <v>75.476294648397015</v>
      </c>
      <c r="H40" s="21">
        <v>0.41448091999999992</v>
      </c>
      <c r="I40" s="21">
        <v>0.93607895000000019</v>
      </c>
      <c r="J40" s="22">
        <f t="shared" si="1"/>
        <v>0.78670771681831653</v>
      </c>
      <c r="K40" s="22">
        <f t="shared" si="2"/>
        <v>0.79102795192997599</v>
      </c>
      <c r="L40" s="23">
        <f t="shared" si="3"/>
        <v>0.80078492975919724</v>
      </c>
      <c r="M40" s="4"/>
    </row>
    <row r="41" spans="1:13">
      <c r="A41" s="17"/>
      <c r="B41" s="18">
        <v>79</v>
      </c>
      <c r="C41" s="19" t="s">
        <v>47</v>
      </c>
      <c r="D41" s="20">
        <v>134.336118</v>
      </c>
      <c r="E41" s="21">
        <v>198.23060799999979</v>
      </c>
      <c r="F41" s="21">
        <f t="shared" si="0"/>
        <v>102.21281074123682</v>
      </c>
      <c r="G41" s="21">
        <v>73.35300139123683</v>
      </c>
      <c r="H41" s="21">
        <v>15.981009479999994</v>
      </c>
      <c r="I41" s="21">
        <v>12.878799869999989</v>
      </c>
      <c r="J41" s="22">
        <f t="shared" si="1"/>
        <v>0.37003872475252109</v>
      </c>
      <c r="K41" s="22">
        <f t="shared" si="2"/>
        <v>0.45065699879827298</v>
      </c>
      <c r="L41" s="23">
        <f t="shared" si="3"/>
        <v>0.51562577430644274</v>
      </c>
      <c r="M41" s="4"/>
    </row>
    <row r="42" spans="1:13">
      <c r="A42" s="17"/>
      <c r="B42" s="18">
        <v>80</v>
      </c>
      <c r="C42" s="19" t="s">
        <v>48</v>
      </c>
      <c r="D42" s="20">
        <v>81.32699199999999</v>
      </c>
      <c r="E42" s="21">
        <v>81.590680000000006</v>
      </c>
      <c r="F42" s="21">
        <f t="shared" si="0"/>
        <v>44.881267090115266</v>
      </c>
      <c r="G42" s="21">
        <v>32.686707180115263</v>
      </c>
      <c r="H42" s="21">
        <v>6.3092737200000002</v>
      </c>
      <c r="I42" s="21">
        <v>5.8852861900000004</v>
      </c>
      <c r="J42" s="22">
        <f t="shared" si="1"/>
        <v>0.40061814878997531</v>
      </c>
      <c r="K42" s="22">
        <f t="shared" si="2"/>
        <v>0.47794651178437614</v>
      </c>
      <c r="L42" s="23">
        <f t="shared" si="3"/>
        <v>0.55007835564203245</v>
      </c>
      <c r="M42" s="4"/>
    </row>
    <row r="43" spans="1:13">
      <c r="A43" s="17"/>
      <c r="B43" s="18">
        <v>82</v>
      </c>
      <c r="C43" s="19" t="s">
        <v>49</v>
      </c>
      <c r="D43" s="20">
        <v>1755.3916849999996</v>
      </c>
      <c r="E43" s="21">
        <v>2058.1867640000009</v>
      </c>
      <c r="F43" s="21">
        <f t="shared" si="0"/>
        <v>820.57063532507266</v>
      </c>
      <c r="G43" s="21">
        <v>424.23136320507274</v>
      </c>
      <c r="H43" s="21">
        <v>163.22510216999999</v>
      </c>
      <c r="I43" s="21">
        <v>233.11416994999988</v>
      </c>
      <c r="J43" s="22">
        <f t="shared" si="1"/>
        <v>0.20611898328439185</v>
      </c>
      <c r="K43" s="22">
        <f t="shared" si="2"/>
        <v>0.28542427521658692</v>
      </c>
      <c r="L43" s="23">
        <f t="shared" si="3"/>
        <v>0.3986861880941881</v>
      </c>
      <c r="M43" s="4"/>
    </row>
    <row r="44" spans="1:13">
      <c r="A44" s="17"/>
      <c r="B44" s="18">
        <v>83</v>
      </c>
      <c r="C44" s="19" t="s">
        <v>50</v>
      </c>
      <c r="D44" s="20">
        <v>1221.572776999998</v>
      </c>
      <c r="E44" s="21">
        <v>2729.99751900002</v>
      </c>
      <c r="F44" s="21">
        <f t="shared" si="0"/>
        <v>868.71421042608551</v>
      </c>
      <c r="G44" s="21">
        <v>545.10585414608624</v>
      </c>
      <c r="H44" s="21">
        <v>203.99834304999956</v>
      </c>
      <c r="I44" s="21">
        <v>119.61001322999974</v>
      </c>
      <c r="J44" s="22">
        <f t="shared" si="1"/>
        <v>0.19967265550693794</v>
      </c>
      <c r="K44" s="22">
        <f t="shared" si="2"/>
        <v>0.27439739120000289</v>
      </c>
      <c r="L44" s="23">
        <f t="shared" si="3"/>
        <v>0.31821062267642269</v>
      </c>
      <c r="M44" s="4"/>
    </row>
    <row r="45" spans="1:13">
      <c r="A45" s="17"/>
      <c r="B45" s="18">
        <v>86</v>
      </c>
      <c r="C45" s="19" t="s">
        <v>51</v>
      </c>
      <c r="D45" s="20">
        <v>1348.2934950000006</v>
      </c>
      <c r="E45" s="21">
        <v>1483.5035880000005</v>
      </c>
      <c r="F45" s="21">
        <f t="shared" si="0"/>
        <v>881.22466928310371</v>
      </c>
      <c r="G45" s="21">
        <v>615.49101325310369</v>
      </c>
      <c r="H45" s="21">
        <v>136.42736012000009</v>
      </c>
      <c r="I45" s="21">
        <v>129.30629590999993</v>
      </c>
      <c r="J45" s="22">
        <f t="shared" si="1"/>
        <v>0.41489014130588237</v>
      </c>
      <c r="K45" s="22">
        <f t="shared" si="2"/>
        <v>0.50685308714811383</v>
      </c>
      <c r="L45" s="23">
        <f t="shared" si="3"/>
        <v>0.59401586650096017</v>
      </c>
      <c r="M45" s="4"/>
    </row>
    <row r="46" spans="1:13">
      <c r="A46" s="17"/>
      <c r="B46" s="18">
        <v>87</v>
      </c>
      <c r="C46" s="19" t="s">
        <v>52</v>
      </c>
      <c r="D46" s="20">
        <v>20.510118000000002</v>
      </c>
      <c r="E46" s="21">
        <v>20.339931</v>
      </c>
      <c r="F46" s="21">
        <f t="shared" si="0"/>
        <v>12.113571812278344</v>
      </c>
      <c r="G46" s="21">
        <v>10.906983582278343</v>
      </c>
      <c r="H46" s="21">
        <v>1.0901134100000001</v>
      </c>
      <c r="I46" s="21">
        <v>0.11647481999999995</v>
      </c>
      <c r="J46" s="22">
        <f t="shared" si="1"/>
        <v>0.53623503355435886</v>
      </c>
      <c r="K46" s="22">
        <f t="shared" si="2"/>
        <v>0.58982977829562666</v>
      </c>
      <c r="L46" s="23">
        <f t="shared" si="3"/>
        <v>0.59555619005189075</v>
      </c>
      <c r="M46" s="4"/>
    </row>
    <row r="47" spans="1:13" ht="25.5">
      <c r="A47" s="17"/>
      <c r="B47" s="18">
        <v>88</v>
      </c>
      <c r="C47" s="19" t="s">
        <v>53</v>
      </c>
      <c r="D47" s="20">
        <v>14.881079999999997</v>
      </c>
      <c r="E47" s="21">
        <v>15.560987999999998</v>
      </c>
      <c r="F47" s="21">
        <f t="shared" si="0"/>
        <v>6.4414244188489373</v>
      </c>
      <c r="G47" s="21">
        <v>4.4814172588489365</v>
      </c>
      <c r="H47" s="21">
        <v>1.2151983900000001</v>
      </c>
      <c r="I47" s="21">
        <v>0.74480877000000012</v>
      </c>
      <c r="J47" s="22">
        <f t="shared" si="1"/>
        <v>0.28799053497431765</v>
      </c>
      <c r="K47" s="22">
        <f t="shared" si="2"/>
        <v>0.36608315929868573</v>
      </c>
      <c r="L47" s="23">
        <f t="shared" si="3"/>
        <v>0.41394700766101344</v>
      </c>
      <c r="M47" s="4"/>
    </row>
    <row r="48" spans="1:13">
      <c r="A48" s="17"/>
      <c r="B48" s="18">
        <v>89</v>
      </c>
      <c r="C48" s="19" t="s">
        <v>54</v>
      </c>
      <c r="D48" s="20">
        <v>29.666166</v>
      </c>
      <c r="E48" s="21">
        <v>39.663205999999995</v>
      </c>
      <c r="F48" s="21">
        <f t="shared" si="0"/>
        <v>20.331360948699565</v>
      </c>
      <c r="G48" s="21">
        <v>10.512198878699564</v>
      </c>
      <c r="H48" s="21">
        <v>6.0389569899999982</v>
      </c>
      <c r="I48" s="21">
        <v>3.7802050800000004</v>
      </c>
      <c r="J48" s="22">
        <f t="shared" si="1"/>
        <v>0.26503653987777903</v>
      </c>
      <c r="K48" s="22">
        <f t="shared" si="2"/>
        <v>0.41729243643843528</v>
      </c>
      <c r="L48" s="23">
        <f t="shared" si="3"/>
        <v>0.51260003915718688</v>
      </c>
      <c r="M48" s="4"/>
    </row>
    <row r="49" spans="1:13" ht="25.5">
      <c r="A49" s="17"/>
      <c r="B49" s="18">
        <v>90</v>
      </c>
      <c r="C49" s="19" t="s">
        <v>55</v>
      </c>
      <c r="D49" s="20">
        <v>13421.251097000097</v>
      </c>
      <c r="E49" s="21">
        <v>14242.297604000096</v>
      </c>
      <c r="F49" s="21">
        <f t="shared" si="0"/>
        <v>7848.0985728836513</v>
      </c>
      <c r="G49" s="21">
        <v>5578.5330822536534</v>
      </c>
      <c r="H49" s="21">
        <v>1172.2741299899981</v>
      </c>
      <c r="I49" s="21">
        <v>1097.2913606399995</v>
      </c>
      <c r="J49" s="22">
        <f t="shared" si="1"/>
        <v>0.39168772043401656</v>
      </c>
      <c r="K49" s="22">
        <f t="shared" si="2"/>
        <v>0.47399706142551168</v>
      </c>
      <c r="L49" s="23">
        <f t="shared" si="3"/>
        <v>0.55104160796916868</v>
      </c>
      <c r="M49" s="4"/>
    </row>
    <row r="50" spans="1:13" ht="38.25">
      <c r="A50" s="17"/>
      <c r="B50" s="18">
        <v>91</v>
      </c>
      <c r="C50" s="19" t="s">
        <v>56</v>
      </c>
      <c r="D50" s="20">
        <v>669.03050599999904</v>
      </c>
      <c r="E50" s="21">
        <v>870.51809599999865</v>
      </c>
      <c r="F50" s="21">
        <f t="shared" si="0"/>
        <v>309.95348789194964</v>
      </c>
      <c r="G50" s="21">
        <v>196.91588059194959</v>
      </c>
      <c r="H50" s="21">
        <v>60.828470100000018</v>
      </c>
      <c r="I50" s="21">
        <v>52.20913720000005</v>
      </c>
      <c r="J50" s="22">
        <f t="shared" si="1"/>
        <v>0.22620538446790645</v>
      </c>
      <c r="K50" s="22">
        <f t="shared" si="2"/>
        <v>0.29608155404956682</v>
      </c>
      <c r="L50" s="23">
        <f t="shared" si="3"/>
        <v>0.3560563408344703</v>
      </c>
      <c r="M50" s="4"/>
    </row>
    <row r="51" spans="1:13">
      <c r="A51" s="17"/>
      <c r="B51" s="18">
        <v>93</v>
      </c>
      <c r="C51" s="19" t="s">
        <v>57</v>
      </c>
      <c r="D51" s="20">
        <v>56.778782999999997</v>
      </c>
      <c r="E51" s="21">
        <v>90.528482999999966</v>
      </c>
      <c r="F51" s="21">
        <f t="shared" si="0"/>
        <v>27.480120925799248</v>
      </c>
      <c r="G51" s="21">
        <v>17.926510285799246</v>
      </c>
      <c r="H51" s="21">
        <v>3.8124184300000006</v>
      </c>
      <c r="I51" s="21">
        <v>5.7411922099999995</v>
      </c>
      <c r="J51" s="22">
        <f t="shared" si="1"/>
        <v>0.19802066368216126</v>
      </c>
      <c r="K51" s="22">
        <f t="shared" si="2"/>
        <v>0.24013358001148938</v>
      </c>
      <c r="L51" s="23">
        <f t="shared" si="3"/>
        <v>0.30355220826796864</v>
      </c>
      <c r="M51" s="4"/>
    </row>
    <row r="52" spans="1:13">
      <c r="A52" s="17"/>
      <c r="B52" s="18">
        <v>94</v>
      </c>
      <c r="C52" s="19" t="s">
        <v>58</v>
      </c>
      <c r="D52" s="20">
        <v>24.960894999999997</v>
      </c>
      <c r="E52" s="21">
        <v>26.548583999999998</v>
      </c>
      <c r="F52" s="21">
        <f t="shared" si="0"/>
        <v>12.033273379227534</v>
      </c>
      <c r="G52" s="21">
        <v>7.8832774492275348</v>
      </c>
      <c r="H52" s="21">
        <v>2.1004345499999997</v>
      </c>
      <c r="I52" s="21">
        <v>2.0495613800000001</v>
      </c>
      <c r="J52" s="22">
        <f t="shared" si="1"/>
        <v>0.29693777450531961</v>
      </c>
      <c r="K52" s="22">
        <f t="shared" si="2"/>
        <v>0.37605440648840388</v>
      </c>
      <c r="L52" s="23">
        <f t="shared" si="3"/>
        <v>0.45325480934228113</v>
      </c>
      <c r="M52" s="4"/>
    </row>
    <row r="53" spans="1:13">
      <c r="A53" s="17"/>
      <c r="B53" s="18">
        <v>95</v>
      </c>
      <c r="C53" s="19" t="s">
        <v>59</v>
      </c>
      <c r="D53" s="20">
        <v>77.282775000000015</v>
      </c>
      <c r="E53" s="21">
        <v>116.25241299999996</v>
      </c>
      <c r="F53" s="21">
        <f t="shared" si="0"/>
        <v>44.010307081040459</v>
      </c>
      <c r="G53" s="21">
        <v>31.16564951104046</v>
      </c>
      <c r="H53" s="21">
        <v>6.8085393199999995</v>
      </c>
      <c r="I53" s="21">
        <v>6.0361182500000004</v>
      </c>
      <c r="J53" s="22">
        <f t="shared" si="1"/>
        <v>0.26808604403798886</v>
      </c>
      <c r="K53" s="22">
        <f t="shared" si="2"/>
        <v>0.32665290853825518</v>
      </c>
      <c r="L53" s="23">
        <f t="shared" si="3"/>
        <v>0.3785754286325263</v>
      </c>
      <c r="M53" s="4"/>
    </row>
    <row r="54" spans="1:13">
      <c r="A54" s="17"/>
      <c r="B54" s="18">
        <v>96</v>
      </c>
      <c r="C54" s="19" t="s">
        <v>60</v>
      </c>
      <c r="D54" s="20">
        <v>4.5754660000000005</v>
      </c>
      <c r="E54" s="21">
        <v>6.9082680000000005</v>
      </c>
      <c r="F54" s="21">
        <f t="shared" si="0"/>
        <v>2.4740113084216202</v>
      </c>
      <c r="G54" s="21">
        <v>1.7677176984216203</v>
      </c>
      <c r="H54" s="21">
        <v>0.39770417000000002</v>
      </c>
      <c r="I54" s="21">
        <v>0.30858944000000005</v>
      </c>
      <c r="J54" s="22">
        <f t="shared" si="1"/>
        <v>0.25588435457651904</v>
      </c>
      <c r="K54" s="22">
        <f t="shared" si="2"/>
        <v>0.31345365704133366</v>
      </c>
      <c r="L54" s="23">
        <f t="shared" si="3"/>
        <v>0.35812323847621719</v>
      </c>
      <c r="M54" s="4"/>
    </row>
    <row r="55" spans="1:13">
      <c r="A55" s="17"/>
      <c r="B55" s="18">
        <v>97</v>
      </c>
      <c r="C55" s="19" t="s">
        <v>61</v>
      </c>
      <c r="D55" s="20">
        <v>755.4215640000001</v>
      </c>
      <c r="E55" s="21">
        <v>755.83116000000007</v>
      </c>
      <c r="F55" s="21">
        <f t="shared" si="0"/>
        <v>493.01537451026707</v>
      </c>
      <c r="G55" s="21">
        <v>367.26388596026715</v>
      </c>
      <c r="H55" s="21">
        <v>3.2305499899999996</v>
      </c>
      <c r="I55" s="21">
        <v>122.52093855999996</v>
      </c>
      <c r="J55" s="22">
        <f t="shared" si="1"/>
        <v>0.48590731025202388</v>
      </c>
      <c r="K55" s="22">
        <f t="shared" si="2"/>
        <v>0.49018147908888421</v>
      </c>
      <c r="L55" s="23">
        <f t="shared" si="3"/>
        <v>0.65228241517625052</v>
      </c>
      <c r="M55" s="4"/>
    </row>
    <row r="56" spans="1:13">
      <c r="A56" s="17"/>
      <c r="B56" s="18">
        <v>98</v>
      </c>
      <c r="C56" s="19" t="s">
        <v>62</v>
      </c>
      <c r="D56" s="20">
        <v>338.84630899999991</v>
      </c>
      <c r="E56" s="21">
        <v>338.84629099999978</v>
      </c>
      <c r="F56" s="21">
        <f t="shared" si="0"/>
        <v>169.32399903850813</v>
      </c>
      <c r="G56" s="21">
        <v>113.81369112850815</v>
      </c>
      <c r="H56" s="21">
        <v>28.77224459999999</v>
      </c>
      <c r="I56" s="21">
        <v>26.738063310000008</v>
      </c>
      <c r="J56" s="22">
        <f t="shared" si="1"/>
        <v>0.33588589915687828</v>
      </c>
      <c r="K56" s="22">
        <f t="shared" si="2"/>
        <v>0.42079827790857605</v>
      </c>
      <c r="L56" s="23">
        <f t="shared" si="3"/>
        <v>0.49970739989155805</v>
      </c>
      <c r="M56" s="4"/>
    </row>
    <row r="57" spans="1:13">
      <c r="A57" s="17"/>
      <c r="B57" s="18">
        <v>99</v>
      </c>
      <c r="C57" s="19" t="s">
        <v>63</v>
      </c>
      <c r="D57" s="20">
        <v>43.982810000000001</v>
      </c>
      <c r="E57" s="21">
        <v>52.762432000000004</v>
      </c>
      <c r="F57" s="21">
        <f t="shared" si="0"/>
        <v>38.507847568027358</v>
      </c>
      <c r="G57" s="21">
        <v>30.591213308027363</v>
      </c>
      <c r="H57" s="21">
        <v>4.6042411499999991</v>
      </c>
      <c r="I57" s="21">
        <v>3.3123931099999986</v>
      </c>
      <c r="J57" s="22">
        <f t="shared" si="1"/>
        <v>0.57979157041182938</v>
      </c>
      <c r="K57" s="22">
        <f t="shared" si="2"/>
        <v>0.66705519673595337</v>
      </c>
      <c r="L57" s="23">
        <f t="shared" si="3"/>
        <v>0.72983458321305883</v>
      </c>
      <c r="M57" s="4"/>
    </row>
    <row r="58" spans="1:13" ht="25.5">
      <c r="A58" s="17"/>
      <c r="B58" s="18">
        <v>101</v>
      </c>
      <c r="C58" s="19" t="s">
        <v>64</v>
      </c>
      <c r="D58" s="20">
        <v>301.73030299999994</v>
      </c>
      <c r="E58" s="21">
        <v>492.46860299999935</v>
      </c>
      <c r="F58" s="21">
        <f t="shared" si="0"/>
        <v>213.73211489863627</v>
      </c>
      <c r="G58" s="21">
        <v>146.96278506863624</v>
      </c>
      <c r="H58" s="21">
        <v>41.107448060000038</v>
      </c>
      <c r="I58" s="21">
        <v>25.661881769999979</v>
      </c>
      <c r="J58" s="22">
        <f t="shared" si="1"/>
        <v>0.29842061843815948</v>
      </c>
      <c r="K58" s="22">
        <f t="shared" si="2"/>
        <v>0.38189283942764679</v>
      </c>
      <c r="L58" s="23">
        <f t="shared" si="3"/>
        <v>0.43400150506373814</v>
      </c>
      <c r="M58" s="4"/>
    </row>
    <row r="59" spans="1:13">
      <c r="A59" s="17"/>
      <c r="B59" s="18">
        <v>103</v>
      </c>
      <c r="C59" s="19" t="s">
        <v>65</v>
      </c>
      <c r="D59" s="20">
        <v>65.063928000000018</v>
      </c>
      <c r="E59" s="21">
        <v>73.110730000000004</v>
      </c>
      <c r="F59" s="21">
        <f t="shared" si="0"/>
        <v>42.040014791094904</v>
      </c>
      <c r="G59" s="21">
        <v>29.223925831094903</v>
      </c>
      <c r="H59" s="21">
        <v>7.8647903900000005</v>
      </c>
      <c r="I59" s="21">
        <v>4.9512985700000005</v>
      </c>
      <c r="J59" s="22">
        <f t="shared" si="1"/>
        <v>0.39972143392761778</v>
      </c>
      <c r="K59" s="22">
        <f t="shared" si="2"/>
        <v>0.50729511551990936</v>
      </c>
      <c r="L59" s="23">
        <f t="shared" si="3"/>
        <v>0.5750183973145242</v>
      </c>
      <c r="M59" s="4"/>
    </row>
    <row r="60" spans="1:13" ht="25.5">
      <c r="A60" s="17"/>
      <c r="B60" s="18">
        <v>104</v>
      </c>
      <c r="C60" s="19" t="s">
        <v>66</v>
      </c>
      <c r="D60" s="20">
        <v>221.20338099999989</v>
      </c>
      <c r="E60" s="21">
        <v>277.36556599999983</v>
      </c>
      <c r="F60" s="21">
        <f t="shared" si="0"/>
        <v>149.52587574658125</v>
      </c>
      <c r="G60" s="21">
        <v>113.06815042658124</v>
      </c>
      <c r="H60" s="21">
        <v>18.361012659999993</v>
      </c>
      <c r="I60" s="21">
        <v>18.096712660000009</v>
      </c>
      <c r="J60" s="22">
        <f t="shared" si="1"/>
        <v>0.40765027922240826</v>
      </c>
      <c r="K60" s="22">
        <f t="shared" si="2"/>
        <v>0.47384815996438912</v>
      </c>
      <c r="L60" s="23">
        <f t="shared" si="3"/>
        <v>0.53909314664741526</v>
      </c>
      <c r="M60" s="4"/>
    </row>
    <row r="61" spans="1:13" ht="25.5">
      <c r="A61" s="17"/>
      <c r="B61" s="18">
        <v>106</v>
      </c>
      <c r="C61" s="19" t="s">
        <v>67</v>
      </c>
      <c r="D61" s="20">
        <v>121.23649900000007</v>
      </c>
      <c r="E61" s="21">
        <v>130.63694099999998</v>
      </c>
      <c r="F61" s="21">
        <f t="shared" si="0"/>
        <v>77.725060861206885</v>
      </c>
      <c r="G61" s="21">
        <v>53.174541371206892</v>
      </c>
      <c r="H61" s="21">
        <v>9.9555994999999982</v>
      </c>
      <c r="I61" s="21">
        <v>14.594919989999998</v>
      </c>
      <c r="J61" s="22">
        <f t="shared" si="1"/>
        <v>0.40704061932380137</v>
      </c>
      <c r="K61" s="22">
        <f t="shared" si="2"/>
        <v>0.48324876859453486</v>
      </c>
      <c r="L61" s="23">
        <f t="shared" si="3"/>
        <v>0.59497000056979976</v>
      </c>
      <c r="M61" s="4"/>
    </row>
    <row r="62" spans="1:13" ht="25.5">
      <c r="A62" s="17"/>
      <c r="B62" s="18">
        <v>107</v>
      </c>
      <c r="C62" s="19" t="s">
        <v>68</v>
      </c>
      <c r="D62" s="20">
        <v>109.09925599999995</v>
      </c>
      <c r="E62" s="21">
        <v>121.83528799999996</v>
      </c>
      <c r="F62" s="21">
        <f t="shared" si="0"/>
        <v>74.697953835887247</v>
      </c>
      <c r="G62" s="21">
        <v>50.042358535887239</v>
      </c>
      <c r="H62" s="21">
        <v>11.148814010000001</v>
      </c>
      <c r="I62" s="21">
        <v>13.506781290000003</v>
      </c>
      <c r="J62" s="22">
        <f t="shared" si="1"/>
        <v>0.41073780312225516</v>
      </c>
      <c r="K62" s="22">
        <f t="shared" si="2"/>
        <v>0.50224506832443538</v>
      </c>
      <c r="L62" s="23">
        <f t="shared" si="3"/>
        <v>0.61310606362162723</v>
      </c>
      <c r="M62" s="4"/>
    </row>
    <row r="63" spans="1:13">
      <c r="A63" s="17"/>
      <c r="B63" s="18">
        <v>108</v>
      </c>
      <c r="C63" s="19" t="s">
        <v>69</v>
      </c>
      <c r="D63" s="20">
        <v>872.67892599999982</v>
      </c>
      <c r="E63" s="21">
        <v>1608.5142829999972</v>
      </c>
      <c r="F63" s="21">
        <f t="shared" si="0"/>
        <v>445.53438840133924</v>
      </c>
      <c r="G63" s="21">
        <v>278.98919048133928</v>
      </c>
      <c r="H63" s="21">
        <v>105.7373491</v>
      </c>
      <c r="I63" s="21">
        <v>60.807848819999961</v>
      </c>
      <c r="J63" s="22">
        <f t="shared" si="1"/>
        <v>0.17344526774173491</v>
      </c>
      <c r="K63" s="22">
        <f t="shared" si="2"/>
        <v>0.23918130143289498</v>
      </c>
      <c r="L63" s="23">
        <f t="shared" si="3"/>
        <v>0.27698503713027955</v>
      </c>
      <c r="M63" s="4"/>
    </row>
    <row r="64" spans="1:13">
      <c r="A64" s="17"/>
      <c r="B64" s="18">
        <v>109</v>
      </c>
      <c r="C64" s="19" t="s">
        <v>70</v>
      </c>
      <c r="D64" s="20">
        <v>746.03897899999981</v>
      </c>
      <c r="E64" s="21">
        <v>289.19909200000018</v>
      </c>
      <c r="F64" s="21">
        <f t="shared" si="0"/>
        <v>125.49030834911979</v>
      </c>
      <c r="G64" s="21">
        <v>96.698204169119791</v>
      </c>
      <c r="H64" s="21">
        <v>23.005203699999996</v>
      </c>
      <c r="I64" s="21">
        <v>5.786900479999999</v>
      </c>
      <c r="J64" s="22">
        <f t="shared" si="1"/>
        <v>0.33436551788730973</v>
      </c>
      <c r="K64" s="22">
        <f t="shared" si="2"/>
        <v>0.41391349828000051</v>
      </c>
      <c r="L64" s="23">
        <f t="shared" si="3"/>
        <v>0.43392359042786938</v>
      </c>
      <c r="M64" s="4"/>
    </row>
    <row r="65" spans="1:13">
      <c r="A65" s="17"/>
      <c r="B65" s="18">
        <v>110</v>
      </c>
      <c r="C65" s="19" t="s">
        <v>71</v>
      </c>
      <c r="D65" s="20">
        <v>18.745369999999998</v>
      </c>
      <c r="E65" s="21">
        <v>20.012685999999999</v>
      </c>
      <c r="F65" s="21">
        <f t="shared" si="0"/>
        <v>4.2772949026626108</v>
      </c>
      <c r="G65" s="21">
        <v>3.2936035626626108</v>
      </c>
      <c r="H65" s="21">
        <v>0.61125259999999992</v>
      </c>
      <c r="I65" s="21">
        <v>0.37243873999999999</v>
      </c>
      <c r="J65" s="22">
        <f t="shared" si="1"/>
        <v>0.16457578771098547</v>
      </c>
      <c r="K65" s="22">
        <f t="shared" si="2"/>
        <v>0.19511904412344305</v>
      </c>
      <c r="L65" s="23">
        <f t="shared" si="3"/>
        <v>0.21372917671633937</v>
      </c>
      <c r="M65" s="4"/>
    </row>
    <row r="66" spans="1:13">
      <c r="A66" s="17"/>
      <c r="B66" s="18">
        <v>111</v>
      </c>
      <c r="C66" s="19" t="s">
        <v>72</v>
      </c>
      <c r="D66" s="20">
        <v>313.662623</v>
      </c>
      <c r="E66" s="21">
        <v>325.22399700000017</v>
      </c>
      <c r="F66" s="21">
        <f t="shared" si="0"/>
        <v>202.26561724109703</v>
      </c>
      <c r="G66" s="21">
        <v>151.93292714109703</v>
      </c>
      <c r="H66" s="21">
        <v>41.327572090000011</v>
      </c>
      <c r="I66" s="21">
        <v>9.0051180100000003</v>
      </c>
      <c r="J66" s="22">
        <f t="shared" si="1"/>
        <v>0.46716395020843726</v>
      </c>
      <c r="K66" s="22">
        <f t="shared" si="2"/>
        <v>0.59423812822488908</v>
      </c>
      <c r="L66" s="23">
        <f t="shared" si="3"/>
        <v>0.62192709980468297</v>
      </c>
      <c r="M66" s="4"/>
    </row>
    <row r="67" spans="1:13" ht="25.5">
      <c r="A67" s="17"/>
      <c r="B67" s="18">
        <v>113</v>
      </c>
      <c r="C67" s="19" t="s">
        <v>73</v>
      </c>
      <c r="D67" s="20">
        <v>529.31418000000008</v>
      </c>
      <c r="E67" s="21">
        <v>605.82938700000011</v>
      </c>
      <c r="F67" s="21">
        <f t="shared" si="0"/>
        <v>292.52784174839519</v>
      </c>
      <c r="G67" s="21">
        <v>213.18216722839514</v>
      </c>
      <c r="H67" s="21">
        <v>43.837216590000011</v>
      </c>
      <c r="I67" s="21">
        <v>35.508457929999999</v>
      </c>
      <c r="J67" s="22">
        <f t="shared" si="1"/>
        <v>0.35188482401629539</v>
      </c>
      <c r="K67" s="22">
        <f t="shared" si="2"/>
        <v>0.42424383718182873</v>
      </c>
      <c r="L67" s="23">
        <f t="shared" si="3"/>
        <v>0.48285515365466275</v>
      </c>
      <c r="M67" s="4"/>
    </row>
    <row r="68" spans="1:13">
      <c r="A68" s="17"/>
      <c r="B68" s="18">
        <v>114</v>
      </c>
      <c r="C68" s="19" t="s">
        <v>74</v>
      </c>
      <c r="D68" s="20">
        <v>31.071805999999995</v>
      </c>
      <c r="E68" s="21">
        <v>31.071806000000002</v>
      </c>
      <c r="F68" s="21">
        <f t="shared" si="0"/>
        <v>15.154400404287495</v>
      </c>
      <c r="G68" s="21">
        <v>10.528500024287496</v>
      </c>
      <c r="H68" s="21">
        <v>2.7026906799999999</v>
      </c>
      <c r="I68" s="21">
        <v>1.9232096999999999</v>
      </c>
      <c r="J68" s="22">
        <f t="shared" si="1"/>
        <v>0.33884416066087358</v>
      </c>
      <c r="K68" s="22">
        <f t="shared" si="2"/>
        <v>0.42582625240024652</v>
      </c>
      <c r="L68" s="23">
        <f t="shared" si="3"/>
        <v>0.48772190468386334</v>
      </c>
      <c r="M68" s="4"/>
    </row>
    <row r="69" spans="1:13">
      <c r="A69" s="17"/>
      <c r="B69" s="18">
        <v>115</v>
      </c>
      <c r="C69" s="19" t="s">
        <v>75</v>
      </c>
      <c r="D69" s="20">
        <v>1427.6091099999999</v>
      </c>
      <c r="E69" s="21">
        <v>1429.4428199999998</v>
      </c>
      <c r="F69" s="21">
        <f t="shared" si="0"/>
        <v>525.00517984516114</v>
      </c>
      <c r="G69" s="21">
        <v>213.33354204516127</v>
      </c>
      <c r="H69" s="21">
        <v>159.32353767999996</v>
      </c>
      <c r="I69" s="21">
        <v>152.34810011999994</v>
      </c>
      <c r="J69" s="22">
        <f t="shared" si="1"/>
        <v>0.14924244542021017</v>
      </c>
      <c r="K69" s="22">
        <f t="shared" si="2"/>
        <v>0.26070093501547775</v>
      </c>
      <c r="L69" s="23">
        <f t="shared" si="3"/>
        <v>0.36727959488800066</v>
      </c>
      <c r="M69" s="4"/>
    </row>
    <row r="70" spans="1:13" ht="25.5">
      <c r="A70" s="17"/>
      <c r="B70" s="18">
        <v>116</v>
      </c>
      <c r="C70" s="19" t="s">
        <v>76</v>
      </c>
      <c r="D70" s="20">
        <v>52.864781000000043</v>
      </c>
      <c r="E70" s="21">
        <v>55.059984999999976</v>
      </c>
      <c r="F70" s="21">
        <f t="shared" si="0"/>
        <v>29.489131418074511</v>
      </c>
      <c r="G70" s="21">
        <v>18.343939278074515</v>
      </c>
      <c r="H70" s="21">
        <v>5.8670810399999977</v>
      </c>
      <c r="I70" s="21">
        <v>5.2781110999999958</v>
      </c>
      <c r="J70" s="22">
        <f t="shared" si="1"/>
        <v>0.33316280921752017</v>
      </c>
      <c r="K70" s="22">
        <f t="shared" si="2"/>
        <v>0.43972079393182772</v>
      </c>
      <c r="L70" s="23">
        <f t="shared" si="3"/>
        <v>0.53558190068657885</v>
      </c>
      <c r="M70" s="4"/>
    </row>
    <row r="71" spans="1:13" ht="25.5">
      <c r="A71" s="17"/>
      <c r="B71" s="18">
        <v>117</v>
      </c>
      <c r="C71" s="19" t="s">
        <v>77</v>
      </c>
      <c r="D71" s="20">
        <v>97.461444</v>
      </c>
      <c r="E71" s="21">
        <v>109.58651600000003</v>
      </c>
      <c r="F71" s="21">
        <f t="shared" ref="F71:F91" si="4">SUM(G71,H71,I71)</f>
        <v>56.567816358063368</v>
      </c>
      <c r="G71" s="21">
        <v>38.775047418063366</v>
      </c>
      <c r="H71" s="21">
        <v>9.8504513800000026</v>
      </c>
      <c r="I71" s="21">
        <v>7.9423175600000002</v>
      </c>
      <c r="J71" s="22">
        <f t="shared" ref="J71:J91" si="5">IFERROR(G71/E71,0)</f>
        <v>0.35383046047438316</v>
      </c>
      <c r="K71" s="22">
        <f t="shared" ref="K71:K91" si="6">IFERROR(SUM(G71,H71)/E71,0)</f>
        <v>0.44371790045833154</v>
      </c>
      <c r="L71" s="23">
        <f t="shared" ref="L71:L91" si="7">IFERROR(SUM(G71,H71,I71)/E71,0)</f>
        <v>0.51619321813336372</v>
      </c>
      <c r="M71" s="4"/>
    </row>
    <row r="72" spans="1:13" ht="25.5">
      <c r="A72" s="17"/>
      <c r="B72" s="18">
        <v>118</v>
      </c>
      <c r="C72" s="19" t="s">
        <v>78</v>
      </c>
      <c r="D72" s="20">
        <v>113.06682300000004</v>
      </c>
      <c r="E72" s="21">
        <v>123.0076369999999</v>
      </c>
      <c r="F72" s="21">
        <f t="shared" si="4"/>
        <v>85.039430898217759</v>
      </c>
      <c r="G72" s="21">
        <v>58.93093146821775</v>
      </c>
      <c r="H72" s="21">
        <v>15.695656940000006</v>
      </c>
      <c r="I72" s="21">
        <v>10.412842490000003</v>
      </c>
      <c r="J72" s="22">
        <f t="shared" si="5"/>
        <v>0.47908351794627024</v>
      </c>
      <c r="K72" s="22">
        <f t="shared" si="6"/>
        <v>0.60668256238608842</v>
      </c>
      <c r="L72" s="23">
        <f t="shared" si="7"/>
        <v>0.69133456240784319</v>
      </c>
      <c r="M72" s="4"/>
    </row>
    <row r="73" spans="1:13">
      <c r="A73" s="17"/>
      <c r="B73" s="18">
        <v>119</v>
      </c>
      <c r="C73" s="19" t="s">
        <v>79</v>
      </c>
      <c r="D73" s="20">
        <v>2.8535939999999997</v>
      </c>
      <c r="E73" s="21">
        <v>9.3108179999999994</v>
      </c>
      <c r="F73" s="21">
        <f t="shared" si="4"/>
        <v>7.070215884571394</v>
      </c>
      <c r="G73" s="21">
        <v>5.0463320545713941</v>
      </c>
      <c r="H73" s="21">
        <v>1.2143739499999999</v>
      </c>
      <c r="I73" s="21">
        <v>0.80950988000000001</v>
      </c>
      <c r="J73" s="22">
        <f t="shared" si="5"/>
        <v>0.5419858979706611</v>
      </c>
      <c r="K73" s="22">
        <f t="shared" si="6"/>
        <v>0.67241202701753966</v>
      </c>
      <c r="L73" s="23">
        <f t="shared" si="7"/>
        <v>0.75935496586566231</v>
      </c>
      <c r="M73" s="4"/>
    </row>
    <row r="74" spans="1:13">
      <c r="A74" s="17"/>
      <c r="B74" s="18">
        <v>120</v>
      </c>
      <c r="C74" s="19" t="s">
        <v>80</v>
      </c>
      <c r="D74" s="20">
        <v>6.2700000000000022</v>
      </c>
      <c r="E74" s="21">
        <v>6.8561000000000005</v>
      </c>
      <c r="F74" s="21">
        <f t="shared" si="4"/>
        <v>0.62880707108090195</v>
      </c>
      <c r="G74" s="21">
        <v>0.517394431080902</v>
      </c>
      <c r="H74" s="21">
        <v>4.45259E-2</v>
      </c>
      <c r="I74" s="21">
        <v>6.688674E-2</v>
      </c>
      <c r="J74" s="22">
        <f t="shared" si="5"/>
        <v>7.5464831475751809E-2</v>
      </c>
      <c r="K74" s="22">
        <f t="shared" si="6"/>
        <v>8.1959179574525157E-2</v>
      </c>
      <c r="L74" s="23">
        <f t="shared" si="7"/>
        <v>9.1714979519100057E-2</v>
      </c>
      <c r="M74" s="4"/>
    </row>
    <row r="75" spans="1:13" ht="25.5">
      <c r="A75" s="17"/>
      <c r="B75" s="18">
        <v>121</v>
      </c>
      <c r="C75" s="19" t="s">
        <v>81</v>
      </c>
      <c r="D75" s="20">
        <v>363.9154699999998</v>
      </c>
      <c r="E75" s="21">
        <v>518.43970800000034</v>
      </c>
      <c r="F75" s="21">
        <f t="shared" si="4"/>
        <v>364.21638925914857</v>
      </c>
      <c r="G75" s="21">
        <v>280.22579736914861</v>
      </c>
      <c r="H75" s="21">
        <v>50.898246069999985</v>
      </c>
      <c r="I75" s="21">
        <v>33.092345820000006</v>
      </c>
      <c r="J75" s="22">
        <f t="shared" si="5"/>
        <v>0.540517620554536</v>
      </c>
      <c r="K75" s="22">
        <f t="shared" si="6"/>
        <v>0.63869344560148611</v>
      </c>
      <c r="L75" s="23">
        <f t="shared" si="7"/>
        <v>0.70252409998492693</v>
      </c>
      <c r="M75" s="4"/>
    </row>
    <row r="76" spans="1:13" ht="25.5">
      <c r="A76" s="17"/>
      <c r="B76" s="18">
        <v>122</v>
      </c>
      <c r="C76" s="19" t="s">
        <v>82</v>
      </c>
      <c r="D76" s="20">
        <v>612.89328999999987</v>
      </c>
      <c r="E76" s="21">
        <v>613.27578999999992</v>
      </c>
      <c r="F76" s="21">
        <f t="shared" si="4"/>
        <v>380.38199172183676</v>
      </c>
      <c r="G76" s="21">
        <v>222.72195263183676</v>
      </c>
      <c r="H76" s="21">
        <v>83.488532309999997</v>
      </c>
      <c r="I76" s="21">
        <v>74.171506780000001</v>
      </c>
      <c r="J76" s="22">
        <f t="shared" si="5"/>
        <v>0.36316769105109592</v>
      </c>
      <c r="K76" s="22">
        <f t="shared" si="6"/>
        <v>0.49930307038834321</v>
      </c>
      <c r="L76" s="23">
        <f t="shared" si="7"/>
        <v>0.62024622188630141</v>
      </c>
      <c r="M76" s="4"/>
    </row>
    <row r="77" spans="1:13" ht="25.5">
      <c r="A77" s="17"/>
      <c r="B77" s="18">
        <v>123</v>
      </c>
      <c r="C77" s="19" t="s">
        <v>83</v>
      </c>
      <c r="D77" s="20">
        <v>804.68669000000045</v>
      </c>
      <c r="E77" s="21">
        <v>857.10803000000044</v>
      </c>
      <c r="F77" s="21">
        <f t="shared" si="4"/>
        <v>357.7469510921768</v>
      </c>
      <c r="G77" s="21">
        <v>251.9062062621768</v>
      </c>
      <c r="H77" s="21">
        <v>57.76295714999997</v>
      </c>
      <c r="I77" s="21">
        <v>48.077787680000007</v>
      </c>
      <c r="J77" s="22">
        <f t="shared" si="5"/>
        <v>0.29390251572159076</v>
      </c>
      <c r="K77" s="22">
        <f t="shared" si="6"/>
        <v>0.36129537068060907</v>
      </c>
      <c r="L77" s="23">
        <f t="shared" si="7"/>
        <v>0.4173884021272985</v>
      </c>
      <c r="M77" s="4"/>
    </row>
    <row r="78" spans="1:13" ht="25.5">
      <c r="A78" s="17"/>
      <c r="B78" s="18">
        <v>124</v>
      </c>
      <c r="C78" s="19" t="s">
        <v>84</v>
      </c>
      <c r="D78" s="20">
        <v>61.370684000000011</v>
      </c>
      <c r="E78" s="21">
        <v>66.079698000000008</v>
      </c>
      <c r="F78" s="21">
        <f t="shared" si="4"/>
        <v>32.250288406924589</v>
      </c>
      <c r="G78" s="21">
        <v>23.374175156924593</v>
      </c>
      <c r="H78" s="21">
        <v>4.2542580700000006</v>
      </c>
      <c r="I78" s="21">
        <v>4.6218551799999998</v>
      </c>
      <c r="J78" s="22">
        <f t="shared" si="5"/>
        <v>0.35372702758000785</v>
      </c>
      <c r="K78" s="22">
        <f t="shared" si="6"/>
        <v>0.41810774054876265</v>
      </c>
      <c r="L78" s="23">
        <f t="shared" si="7"/>
        <v>0.48805138920163627</v>
      </c>
      <c r="M78" s="4"/>
    </row>
    <row r="79" spans="1:13" ht="25.5">
      <c r="A79" s="17"/>
      <c r="B79" s="18">
        <v>125</v>
      </c>
      <c r="C79" s="19" t="s">
        <v>85</v>
      </c>
      <c r="D79" s="20">
        <v>147.55197100000004</v>
      </c>
      <c r="E79" s="21">
        <v>161.26861400000007</v>
      </c>
      <c r="F79" s="21">
        <f t="shared" si="4"/>
        <v>53.71217102500858</v>
      </c>
      <c r="G79" s="21">
        <v>36.162207895008578</v>
      </c>
      <c r="H79" s="21">
        <v>10.29796975</v>
      </c>
      <c r="I79" s="21">
        <v>7.2519933800000027</v>
      </c>
      <c r="J79" s="22">
        <f t="shared" si="5"/>
        <v>0.22423586957229361</v>
      </c>
      <c r="K79" s="22">
        <f t="shared" si="6"/>
        <v>0.28809187660661956</v>
      </c>
      <c r="L79" s="23">
        <f t="shared" si="7"/>
        <v>0.33306028800500859</v>
      </c>
      <c r="M79" s="4"/>
    </row>
    <row r="80" spans="1:13" ht="25.5">
      <c r="A80" s="17"/>
      <c r="B80" s="18">
        <v>126</v>
      </c>
      <c r="C80" s="19" t="s">
        <v>86</v>
      </c>
      <c r="D80" s="20">
        <v>8.6192349999999998</v>
      </c>
      <c r="E80" s="21">
        <v>8.2983949999999993</v>
      </c>
      <c r="F80" s="21">
        <f t="shared" si="4"/>
        <v>2.7819805243085796</v>
      </c>
      <c r="G80" s="21">
        <v>1.9625934243085794</v>
      </c>
      <c r="H80" s="21">
        <v>0.44287967</v>
      </c>
      <c r="I80" s="21">
        <v>0.37650742999999998</v>
      </c>
      <c r="J80" s="22">
        <f t="shared" si="5"/>
        <v>0.2365027724407647</v>
      </c>
      <c r="K80" s="22">
        <f t="shared" si="6"/>
        <v>0.28987208903752831</v>
      </c>
      <c r="L80" s="23">
        <f t="shared" si="7"/>
        <v>0.3352432035723269</v>
      </c>
      <c r="M80" s="4"/>
    </row>
    <row r="81" spans="1:13">
      <c r="A81" s="17"/>
      <c r="B81" s="18">
        <v>127</v>
      </c>
      <c r="C81" s="19" t="s">
        <v>87</v>
      </c>
      <c r="D81" s="20">
        <v>310.36976899999974</v>
      </c>
      <c r="E81" s="21">
        <v>334.35730399999989</v>
      </c>
      <c r="F81" s="21">
        <f t="shared" si="4"/>
        <v>131.48935757821201</v>
      </c>
      <c r="G81" s="21">
        <v>100.71661193821203</v>
      </c>
      <c r="H81" s="21">
        <v>14.815160239999994</v>
      </c>
      <c r="I81" s="21">
        <v>15.957585399999997</v>
      </c>
      <c r="J81" s="22">
        <f t="shared" si="5"/>
        <v>0.30122450065637585</v>
      </c>
      <c r="K81" s="22">
        <f t="shared" si="6"/>
        <v>0.34553386690249199</v>
      </c>
      <c r="L81" s="23">
        <f t="shared" si="7"/>
        <v>0.39326001258286269</v>
      </c>
      <c r="M81" s="4"/>
    </row>
    <row r="82" spans="1:13">
      <c r="A82" s="17"/>
      <c r="B82" s="18">
        <v>128</v>
      </c>
      <c r="C82" s="19" t="s">
        <v>88</v>
      </c>
      <c r="D82" s="20">
        <v>29.988216000000008</v>
      </c>
      <c r="E82" s="21">
        <v>45.821303999999991</v>
      </c>
      <c r="F82" s="21">
        <f t="shared" si="4"/>
        <v>10.769547818679426</v>
      </c>
      <c r="G82" s="21">
        <v>6.034887838679424</v>
      </c>
      <c r="H82" s="21">
        <v>2.4718960500000007</v>
      </c>
      <c r="I82" s="21">
        <v>2.2627639300000002</v>
      </c>
      <c r="J82" s="22">
        <f t="shared" si="5"/>
        <v>0.13170484713135674</v>
      </c>
      <c r="K82" s="22">
        <f t="shared" si="6"/>
        <v>0.1856512832694466</v>
      </c>
      <c r="L82" s="23">
        <f t="shared" si="7"/>
        <v>0.23503363890908535</v>
      </c>
      <c r="M82" s="4"/>
    </row>
    <row r="83" spans="1:13" ht="25.5">
      <c r="A83" s="17"/>
      <c r="B83" s="18">
        <v>129</v>
      </c>
      <c r="C83" s="19" t="s">
        <v>89</v>
      </c>
      <c r="D83" s="20">
        <v>48.876338999999994</v>
      </c>
      <c r="E83" s="21">
        <v>52.542901999999984</v>
      </c>
      <c r="F83" s="21">
        <f t="shared" si="4"/>
        <v>26.89234810885063</v>
      </c>
      <c r="G83" s="21">
        <v>19.488764408850628</v>
      </c>
      <c r="H83" s="21">
        <v>3.79925018</v>
      </c>
      <c r="I83" s="21">
        <v>3.60433352</v>
      </c>
      <c r="J83" s="22">
        <f t="shared" si="5"/>
        <v>0.37091145838976752</v>
      </c>
      <c r="K83" s="22">
        <f t="shared" si="6"/>
        <v>0.44321904010651403</v>
      </c>
      <c r="L83" s="23">
        <f t="shared" si="7"/>
        <v>0.51181695500660851</v>
      </c>
      <c r="M83" s="4"/>
    </row>
    <row r="84" spans="1:13" ht="25.5">
      <c r="A84" s="17"/>
      <c r="B84" s="18">
        <v>130</v>
      </c>
      <c r="C84" s="19" t="s">
        <v>90</v>
      </c>
      <c r="D84" s="20">
        <v>68.916943000000146</v>
      </c>
      <c r="E84" s="21">
        <v>100.14740100000009</v>
      </c>
      <c r="F84" s="21">
        <f t="shared" si="4"/>
        <v>41.311606546458115</v>
      </c>
      <c r="G84" s="21">
        <v>27.086484836458112</v>
      </c>
      <c r="H84" s="21">
        <v>5.2890791600000018</v>
      </c>
      <c r="I84" s="21">
        <v>8.9360425500000051</v>
      </c>
      <c r="J84" s="22">
        <f t="shared" si="5"/>
        <v>0.27046617851279126</v>
      </c>
      <c r="K84" s="22">
        <f t="shared" si="6"/>
        <v>0.32327912330403946</v>
      </c>
      <c r="L84" s="23">
        <f t="shared" si="7"/>
        <v>0.41250802451137081</v>
      </c>
      <c r="M84" s="4"/>
    </row>
    <row r="85" spans="1:13">
      <c r="A85" s="17"/>
      <c r="B85" s="18">
        <v>131</v>
      </c>
      <c r="C85" s="19" t="s">
        <v>91</v>
      </c>
      <c r="D85" s="20">
        <v>68.085462999999947</v>
      </c>
      <c r="E85" s="21">
        <v>80.096165000000013</v>
      </c>
      <c r="F85" s="21">
        <f t="shared" si="4"/>
        <v>34.644755464590858</v>
      </c>
      <c r="G85" s="21">
        <v>23.947325484590859</v>
      </c>
      <c r="H85" s="21">
        <v>4.4685296499999998</v>
      </c>
      <c r="I85" s="21">
        <v>6.2289003299999965</v>
      </c>
      <c r="J85" s="22">
        <f t="shared" si="5"/>
        <v>0.29898217329869481</v>
      </c>
      <c r="K85" s="22">
        <f t="shared" si="6"/>
        <v>0.35477173138802409</v>
      </c>
      <c r="L85" s="23">
        <f t="shared" si="7"/>
        <v>0.43253950379011097</v>
      </c>
      <c r="M85" s="4"/>
    </row>
    <row r="86" spans="1:13">
      <c r="A86" s="17"/>
      <c r="B86" s="18">
        <v>132</v>
      </c>
      <c r="C86" s="19" t="s">
        <v>92</v>
      </c>
      <c r="D86" s="20">
        <v>131.44782699999999</v>
      </c>
      <c r="E86" s="21">
        <v>143.8117520000001</v>
      </c>
      <c r="F86" s="21">
        <f t="shared" si="4"/>
        <v>71.797045020142775</v>
      </c>
      <c r="G86" s="21">
        <v>49.386847710142774</v>
      </c>
      <c r="H86" s="21">
        <v>12.47377444</v>
      </c>
      <c r="I86" s="21">
        <v>9.9364228699999977</v>
      </c>
      <c r="J86" s="22">
        <f t="shared" si="5"/>
        <v>0.34341315659754107</v>
      </c>
      <c r="K86" s="22">
        <f t="shared" si="6"/>
        <v>0.4301499793295247</v>
      </c>
      <c r="L86" s="23">
        <f t="shared" si="7"/>
        <v>0.49924324001103004</v>
      </c>
      <c r="M86" s="4"/>
    </row>
    <row r="87" spans="1:13" ht="25.5">
      <c r="A87" s="17"/>
      <c r="B87" s="18">
        <v>133</v>
      </c>
      <c r="C87" s="19" t="s">
        <v>93</v>
      </c>
      <c r="D87" s="20">
        <v>259.52865099999997</v>
      </c>
      <c r="E87" s="21">
        <v>260.97747299999997</v>
      </c>
      <c r="F87" s="21">
        <f t="shared" si="4"/>
        <v>188.83373615249224</v>
      </c>
      <c r="G87" s="21">
        <v>134.50159315249221</v>
      </c>
      <c r="H87" s="21">
        <v>30.650444239999999</v>
      </c>
      <c r="I87" s="21">
        <v>23.681698760000003</v>
      </c>
      <c r="J87" s="22">
        <f t="shared" si="5"/>
        <v>0.51537625683306476</v>
      </c>
      <c r="K87" s="22">
        <f t="shared" si="6"/>
        <v>0.63282104579383458</v>
      </c>
      <c r="L87" s="23">
        <f t="shared" si="7"/>
        <v>0.72356335580156472</v>
      </c>
      <c r="M87" s="4"/>
    </row>
    <row r="88" spans="1:13">
      <c r="A88" s="17"/>
      <c r="B88" s="18">
        <v>134</v>
      </c>
      <c r="C88" s="19" t="s">
        <v>94</v>
      </c>
      <c r="D88" s="20">
        <v>102.827922</v>
      </c>
      <c r="E88" s="21">
        <v>105.44584500000001</v>
      </c>
      <c r="F88" s="21">
        <f t="shared" si="4"/>
        <v>30.799614819703802</v>
      </c>
      <c r="G88" s="21">
        <v>19.560731189703802</v>
      </c>
      <c r="H88" s="21">
        <v>5.5940823499999999</v>
      </c>
      <c r="I88" s="21">
        <v>5.6448012799999994</v>
      </c>
      <c r="J88" s="22">
        <f t="shared" si="5"/>
        <v>0.18550499727802267</v>
      </c>
      <c r="K88" s="22">
        <f t="shared" si="6"/>
        <v>0.23855670690204817</v>
      </c>
      <c r="L88" s="23">
        <f t="shared" si="7"/>
        <v>0.2920894115809286</v>
      </c>
      <c r="M88" s="4"/>
    </row>
    <row r="89" spans="1:13" ht="25.5">
      <c r="A89" s="17"/>
      <c r="B89" s="18">
        <v>135</v>
      </c>
      <c r="C89" s="19" t="s">
        <v>95</v>
      </c>
      <c r="D89" s="20">
        <v>4620.3602169999995</v>
      </c>
      <c r="E89" s="21">
        <v>5745.9912589999976</v>
      </c>
      <c r="F89" s="21">
        <f t="shared" si="4"/>
        <v>3740.3713882494721</v>
      </c>
      <c r="G89" s="21">
        <v>2968.8882148194725</v>
      </c>
      <c r="H89" s="21">
        <v>462.32668055999983</v>
      </c>
      <c r="I89" s="21">
        <v>309.15649286999997</v>
      </c>
      <c r="J89" s="22">
        <f t="shared" si="5"/>
        <v>0.51668860619467116</v>
      </c>
      <c r="K89" s="22">
        <f t="shared" si="6"/>
        <v>0.59714934129165786</v>
      </c>
      <c r="L89" s="23">
        <f t="shared" si="7"/>
        <v>0.65095319843915445</v>
      </c>
      <c r="M89" s="4"/>
    </row>
    <row r="90" spans="1:13">
      <c r="A90" s="17"/>
      <c r="B90" s="18">
        <v>136</v>
      </c>
      <c r="C90" s="19" t="s">
        <v>96</v>
      </c>
      <c r="D90" s="20">
        <v>6.1979999999999986</v>
      </c>
      <c r="E90" s="21">
        <v>7.6045400000000001</v>
      </c>
      <c r="F90" s="21">
        <f t="shared" si="4"/>
        <v>1.6923872355011207</v>
      </c>
      <c r="G90" s="21">
        <v>0.83874269550112079</v>
      </c>
      <c r="H90" s="21">
        <v>0.54605168999999998</v>
      </c>
      <c r="I90" s="21">
        <v>0.30759285000000003</v>
      </c>
      <c r="J90" s="22">
        <f t="shared" si="5"/>
        <v>0.11029499424043016</v>
      </c>
      <c r="K90" s="22">
        <f t="shared" si="6"/>
        <v>0.18210100617540584</v>
      </c>
      <c r="L90" s="23">
        <f t="shared" si="7"/>
        <v>0.22254958689166218</v>
      </c>
      <c r="M90" s="4"/>
    </row>
    <row r="91" spans="1:13" ht="26.25" thickBot="1">
      <c r="A91" s="24"/>
      <c r="B91" s="25">
        <v>137</v>
      </c>
      <c r="C91" s="26" t="s">
        <v>97</v>
      </c>
      <c r="D91" s="27">
        <v>62.750074000000005</v>
      </c>
      <c r="E91" s="28">
        <v>91.708972000000003</v>
      </c>
      <c r="F91" s="28">
        <f t="shared" si="4"/>
        <v>16.993697074260712</v>
      </c>
      <c r="G91" s="28">
        <v>13.361910424260714</v>
      </c>
      <c r="H91" s="28">
        <v>2.3522296199999997</v>
      </c>
      <c r="I91" s="28">
        <v>1.2795570300000001</v>
      </c>
      <c r="J91" s="29">
        <f t="shared" si="5"/>
        <v>0.14569905356981555</v>
      </c>
      <c r="K91" s="29">
        <f t="shared" si="6"/>
        <v>0.1713479030629709</v>
      </c>
      <c r="L91" s="30">
        <f t="shared" si="7"/>
        <v>0.18530026783269049</v>
      </c>
      <c r="M9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2</v>
      </c>
      <c r="B1" s="49" t="s">
        <v>14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322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1439.3825639999998</v>
      </c>
      <c r="I6" s="14">
        <v>2009.1021880000001</v>
      </c>
      <c r="J6" s="14">
        <v>1220.5339772269447</v>
      </c>
      <c r="K6" s="14">
        <v>931.82048735694502</v>
      </c>
      <c r="L6" s="14">
        <v>151.26296892999994</v>
      </c>
      <c r="M6" s="14">
        <v>137.45052093999996</v>
      </c>
      <c r="N6" s="15">
        <v>0.46379944878988155</v>
      </c>
      <c r="O6" s="15">
        <v>0.53908828667650877</v>
      </c>
      <c r="P6" s="16">
        <v>0.60750218904591868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1260.076014</v>
      </c>
      <c r="I7" s="38">
        <f ca="1">SUM(I8:OFFSET(I6,MATCH("PROYECTOS",$A$8:$A$50,0),0))</f>
        <v>1749.7419879999984</v>
      </c>
      <c r="J7" s="38">
        <f ca="1">SUM(J8:OFFSET(J6,MATCH("PROYECTOS",$A$8:$A$50,0),0))</f>
        <v>1121.3181590641336</v>
      </c>
      <c r="K7" s="38">
        <f ca="1">SUM(K8:OFFSET(K6,MATCH("PROYECTOS",$A$8:$A$50,0),0))</f>
        <v>861.59225171413368</v>
      </c>
      <c r="L7" s="38">
        <f ca="1">SUM(L8:OFFSET(L6,MATCH("PROYECTOS",$A$8:$A$50,0),0))</f>
        <v>133.47044353999996</v>
      </c>
      <c r="M7" s="38">
        <f ca="1">SUM(M8:OFFSET(M6,MATCH("PROYECTOS",$A$8:$A$50,0),0))</f>
        <v>126.25546381000001</v>
      </c>
      <c r="N7" s="39">
        <f ca="1">IFERROR(K7/I7,0)</f>
        <v>0.49241102838193679</v>
      </c>
      <c r="O7" s="39">
        <f ca="1">IFERROR(SUM(K7,L7)/I7,0)</f>
        <v>0.56869109964693521</v>
      </c>
      <c r="P7" s="40">
        <f ca="1">IFERROR(SUM(K7,L7,M7)/I7,0)</f>
        <v>0.64084771740879931</v>
      </c>
      <c r="Q7" s="64"/>
      <c r="R7" s="38"/>
      <c r="S7" s="40"/>
    </row>
    <row r="8" spans="1:19" ht="25.5">
      <c r="A8" s="17"/>
      <c r="B8" s="19">
        <v>5000037</v>
      </c>
      <c r="C8" s="19" t="s">
        <v>343</v>
      </c>
      <c r="D8" s="68">
        <v>3033172</v>
      </c>
      <c r="E8" s="19" t="s">
        <v>325</v>
      </c>
      <c r="F8" s="69">
        <v>58</v>
      </c>
      <c r="G8" s="19" t="s">
        <v>350</v>
      </c>
      <c r="H8" s="20">
        <v>168.79179500000004</v>
      </c>
      <c r="I8" s="21">
        <v>271.29413099999999</v>
      </c>
      <c r="J8" s="21">
        <f t="shared" ref="J8:J15" si="0">SUM(K8,L8,M8)</f>
        <v>173.6859140817516</v>
      </c>
      <c r="K8" s="21">
        <v>136.64024681175161</v>
      </c>
      <c r="L8" s="21">
        <v>19.854737230000001</v>
      </c>
      <c r="M8" s="21">
        <v>17.190930039999998</v>
      </c>
      <c r="N8" s="22">
        <f t="shared" ref="N8:N16" si="1">IFERROR(K8/I8,0)</f>
        <v>0.50366090231325944</v>
      </c>
      <c r="O8" s="22">
        <f t="shared" ref="O8:O16" si="2">IFERROR(SUM(K8,L8)/I8,0)</f>
        <v>0.57684618338371507</v>
      </c>
      <c r="P8" s="23">
        <f t="shared" ref="P8:P16" si="3">IFERROR(SUM(K8,L8,M8)/I8,0)</f>
        <v>0.64021257460137093</v>
      </c>
      <c r="Q8" s="70">
        <v>425066</v>
      </c>
      <c r="R8" s="21">
        <v>362790.57900000003</v>
      </c>
      <c r="S8" s="23">
        <f>IFERROR(R8/Q8,0)</f>
        <v>0.8534923494233837</v>
      </c>
    </row>
    <row r="9" spans="1:19" ht="25.5">
      <c r="A9" s="17"/>
      <c r="B9" s="19">
        <v>5000044</v>
      </c>
      <c r="C9" s="19" t="s">
        <v>344</v>
      </c>
      <c r="D9" s="68">
        <v>3033294</v>
      </c>
      <c r="E9" s="19" t="s">
        <v>331</v>
      </c>
      <c r="F9" s="69">
        <v>207</v>
      </c>
      <c r="G9" s="19" t="s">
        <v>351</v>
      </c>
      <c r="H9" s="20">
        <v>100.510578</v>
      </c>
      <c r="I9" s="21">
        <v>163.22480799999997</v>
      </c>
      <c r="J9" s="21">
        <f t="shared" si="0"/>
        <v>95.947192828204663</v>
      </c>
      <c r="K9" s="21">
        <v>73.550399048204667</v>
      </c>
      <c r="L9" s="21">
        <v>10.23125366</v>
      </c>
      <c r="M9" s="21">
        <v>12.165540119999998</v>
      </c>
      <c r="N9" s="22">
        <f t="shared" si="1"/>
        <v>0.45060796792730601</v>
      </c>
      <c r="O9" s="22">
        <f t="shared" si="2"/>
        <v>0.51328994492188151</v>
      </c>
      <c r="P9" s="23">
        <f t="shared" si="3"/>
        <v>0.58782236599846194</v>
      </c>
      <c r="Q9" s="70">
        <v>307940.5</v>
      </c>
      <c r="R9" s="21">
        <v>307499.283</v>
      </c>
      <c r="S9" s="23">
        <f t="shared" ref="S9:S15" si="4">IFERROR(R9/Q9,0)</f>
        <v>0.99856720048191128</v>
      </c>
    </row>
    <row r="10" spans="1:19">
      <c r="A10" s="17"/>
      <c r="B10" s="19">
        <v>5000045</v>
      </c>
      <c r="C10" s="19" t="s">
        <v>345</v>
      </c>
      <c r="D10" s="68">
        <v>3033295</v>
      </c>
      <c r="E10" s="19" t="s">
        <v>332</v>
      </c>
      <c r="F10" s="69">
        <v>208</v>
      </c>
      <c r="G10" s="19" t="s">
        <v>352</v>
      </c>
      <c r="H10" s="20">
        <v>231.33986299999992</v>
      </c>
      <c r="I10" s="21">
        <v>288.47968400000013</v>
      </c>
      <c r="J10" s="21">
        <f t="shared" si="0"/>
        <v>208.20005846565019</v>
      </c>
      <c r="K10" s="21">
        <v>167.38736782565016</v>
      </c>
      <c r="L10" s="21">
        <v>22.398838480000013</v>
      </c>
      <c r="M10" s="21">
        <v>18.413852159999994</v>
      </c>
      <c r="N10" s="22">
        <f t="shared" si="1"/>
        <v>0.58023970875415298</v>
      </c>
      <c r="O10" s="22">
        <f t="shared" si="2"/>
        <v>0.65788413129865353</v>
      </c>
      <c r="P10" s="23">
        <f t="shared" si="3"/>
        <v>0.72171480354800333</v>
      </c>
      <c r="Q10" s="70">
        <v>268231.5</v>
      </c>
      <c r="R10" s="21">
        <v>235244.63</v>
      </c>
      <c r="S10" s="23">
        <f t="shared" si="4"/>
        <v>0.87702089426484209</v>
      </c>
    </row>
    <row r="11" spans="1:19" ht="25.5">
      <c r="A11" s="17"/>
      <c r="B11" s="19">
        <v>5000047</v>
      </c>
      <c r="C11" s="19" t="s">
        <v>346</v>
      </c>
      <c r="D11" s="68">
        <v>3033297</v>
      </c>
      <c r="E11" s="19" t="s">
        <v>334</v>
      </c>
      <c r="F11" s="69">
        <v>210</v>
      </c>
      <c r="G11" s="19" t="s">
        <v>353</v>
      </c>
      <c r="H11" s="20">
        <v>151.32609199999996</v>
      </c>
      <c r="I11" s="21">
        <v>231.47750500000006</v>
      </c>
      <c r="J11" s="21">
        <f t="shared" si="0"/>
        <v>155.89099731357285</v>
      </c>
      <c r="K11" s="21">
        <v>117.49504817357284</v>
      </c>
      <c r="L11" s="21">
        <v>20.405915900000007</v>
      </c>
      <c r="M11" s="21">
        <v>17.990033240000002</v>
      </c>
      <c r="N11" s="22">
        <f t="shared" si="1"/>
        <v>0.50758732764798375</v>
      </c>
      <c r="O11" s="22">
        <f t="shared" si="2"/>
        <v>0.59574239869905632</v>
      </c>
      <c r="P11" s="23">
        <f t="shared" si="3"/>
        <v>0.6734606773715347</v>
      </c>
      <c r="Q11" s="70">
        <v>101054.5</v>
      </c>
      <c r="R11" s="21">
        <v>85616.040000000008</v>
      </c>
      <c r="S11" s="23">
        <f t="shared" si="4"/>
        <v>0.84722639763691876</v>
      </c>
    </row>
    <row r="12" spans="1:19" ht="38.25">
      <c r="A12" s="17"/>
      <c r="B12" s="19">
        <v>5000053</v>
      </c>
      <c r="C12" s="19" t="s">
        <v>347</v>
      </c>
      <c r="D12" s="68">
        <v>3033305</v>
      </c>
      <c r="E12" s="19" t="s">
        <v>339</v>
      </c>
      <c r="F12" s="69">
        <v>239</v>
      </c>
      <c r="G12" s="19" t="s">
        <v>354</v>
      </c>
      <c r="H12" s="20">
        <v>93.04897600000001</v>
      </c>
      <c r="I12" s="21">
        <v>126.47350800000001</v>
      </c>
      <c r="J12" s="21">
        <f t="shared" si="0"/>
        <v>87.171105963498235</v>
      </c>
      <c r="K12" s="21">
        <v>67.160461703498243</v>
      </c>
      <c r="L12" s="21">
        <v>10.858244089999999</v>
      </c>
      <c r="M12" s="21">
        <v>9.1524001699999999</v>
      </c>
      <c r="N12" s="22">
        <f t="shared" si="1"/>
        <v>0.5310239493277773</v>
      </c>
      <c r="O12" s="22">
        <f t="shared" si="2"/>
        <v>0.61687785076300905</v>
      </c>
      <c r="P12" s="23">
        <f t="shared" si="3"/>
        <v>0.68924399537884429</v>
      </c>
      <c r="Q12" s="70">
        <v>539642.5</v>
      </c>
      <c r="R12" s="21">
        <v>503484.11</v>
      </c>
      <c r="S12" s="23">
        <f t="shared" si="4"/>
        <v>0.93299565916324234</v>
      </c>
    </row>
    <row r="13" spans="1:19" ht="25.5">
      <c r="A13" s="17"/>
      <c r="B13" s="19">
        <v>5004389</v>
      </c>
      <c r="C13" s="19" t="s">
        <v>348</v>
      </c>
      <c r="D13" s="68">
        <v>3000001</v>
      </c>
      <c r="E13" s="19" t="s">
        <v>275</v>
      </c>
      <c r="F13" s="69">
        <v>80</v>
      </c>
      <c r="G13" s="19" t="s">
        <v>310</v>
      </c>
      <c r="H13" s="20">
        <v>7.009408999999998</v>
      </c>
      <c r="I13" s="21">
        <v>8.1100920000000016</v>
      </c>
      <c r="J13" s="21">
        <f t="shared" si="0"/>
        <v>4.8351895824938786</v>
      </c>
      <c r="K13" s="21">
        <v>2.9924771924938796</v>
      </c>
      <c r="L13" s="21">
        <v>0.82118497000000001</v>
      </c>
      <c r="M13" s="21">
        <v>1.0215274199999995</v>
      </c>
      <c r="N13" s="22">
        <f t="shared" si="1"/>
        <v>0.368981904581832</v>
      </c>
      <c r="O13" s="22">
        <f t="shared" si="2"/>
        <v>0.47023660921403587</v>
      </c>
      <c r="P13" s="23">
        <f t="shared" si="3"/>
        <v>0.59619417171764233</v>
      </c>
      <c r="Q13" s="70">
        <v>88</v>
      </c>
      <c r="R13" s="21">
        <v>68.165000000000006</v>
      </c>
      <c r="S13" s="23">
        <f t="shared" si="4"/>
        <v>0.77460227272727278</v>
      </c>
    </row>
    <row r="14" spans="1:19" ht="25.5">
      <c r="A14" s="17"/>
      <c r="B14" s="19">
        <v>5004430</v>
      </c>
      <c r="C14" s="19" t="s">
        <v>349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27.071219000000006</v>
      </c>
      <c r="I14" s="21">
        <v>50.749409000000021</v>
      </c>
      <c r="J14" s="21">
        <f t="shared" si="0"/>
        <v>24.451886265166912</v>
      </c>
      <c r="K14" s="21">
        <v>16.744717075166911</v>
      </c>
      <c r="L14" s="21">
        <v>3.7408140799999989</v>
      </c>
      <c r="M14" s="21">
        <v>3.9663551100000007</v>
      </c>
      <c r="N14" s="22">
        <f t="shared" si="1"/>
        <v>0.3299490064045259</v>
      </c>
      <c r="O14" s="22">
        <f t="shared" si="2"/>
        <v>0.40366048706433016</v>
      </c>
      <c r="P14" s="23">
        <f t="shared" si="3"/>
        <v>0.48181617770498375</v>
      </c>
      <c r="Q14" s="70">
        <v>1192</v>
      </c>
      <c r="R14" s="21">
        <v>873.91099999999994</v>
      </c>
      <c r="S14" s="23">
        <f t="shared" si="4"/>
        <v>0.73314681208053689</v>
      </c>
    </row>
    <row r="15" spans="1:19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480.97808199999997</v>
      </c>
      <c r="I15" s="21">
        <v>609.93285099999832</v>
      </c>
      <c r="J15" s="21">
        <f t="shared" si="0"/>
        <v>371.13581456379535</v>
      </c>
      <c r="K15" s="21">
        <v>279.62153388379534</v>
      </c>
      <c r="L15" s="21">
        <v>45.159455129999941</v>
      </c>
      <c r="M15" s="21">
        <v>46.354825550000022</v>
      </c>
      <c r="N15" s="22">
        <f t="shared" si="1"/>
        <v>0.45844642311911826</v>
      </c>
      <c r="O15" s="22">
        <f t="shared" si="2"/>
        <v>0.53248646712717596</v>
      </c>
      <c r="P15" s="23">
        <f t="shared" si="3"/>
        <v>0.60848635051433941</v>
      </c>
      <c r="Q15" s="70"/>
      <c r="R15" s="21"/>
      <c r="S15" s="23">
        <f t="shared" si="4"/>
        <v>0</v>
      </c>
    </row>
    <row r="16" spans="1:19" ht="15.75" thickBot="1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179.30654999999979</v>
      </c>
      <c r="I16" s="45">
        <f t="shared" ref="I16:M16" ca="1" si="5">OFFSET(I16,-MATCH("PROYECTOS",$A$8:$A$50,0)-1,0)-(OFFSET(I16,-MATCH("PROYECTOS",$A$8:$A$50,0),0))</f>
        <v>259.36020000000167</v>
      </c>
      <c r="J16" s="45">
        <f t="shared" ca="1" si="5"/>
        <v>99.215818162811047</v>
      </c>
      <c r="K16" s="45">
        <f t="shared" ca="1" si="5"/>
        <v>70.228235642811342</v>
      </c>
      <c r="L16" s="45">
        <f t="shared" ca="1" si="5"/>
        <v>17.79252538999998</v>
      </c>
      <c r="M16" s="45">
        <f t="shared" ca="1" si="5"/>
        <v>11.195057129999952</v>
      </c>
      <c r="N16" s="46">
        <f t="shared" ca="1" si="1"/>
        <v>0.27077491320106511</v>
      </c>
      <c r="O16" s="46">
        <f t="shared" ca="1" si="2"/>
        <v>0.33937651587564616</v>
      </c>
      <c r="P16" s="47">
        <f t="shared" ca="1" si="3"/>
        <v>0.38254064487462086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60</v>
      </c>
      <c r="B1" s="51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945</v>
      </c>
      <c r="N2" s="72" t="s">
        <v>958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6.7568009999999985</v>
      </c>
      <c r="E6" s="14">
        <f ca="1">SUM(E7:OFFSET(E7,50,0))</f>
        <v>16.019659999999995</v>
      </c>
      <c r="F6" s="14">
        <f ca="1">SUM(F7:OFFSET(F7,50,0))</f>
        <v>7.2920270610180884</v>
      </c>
      <c r="G6" s="14">
        <f ca="1">SUM(G7:OFFSET(G7,50,0))</f>
        <v>6.100884951018088</v>
      </c>
      <c r="H6" s="14">
        <f ca="1">SUM(H7:OFFSET(H7,50,0))</f>
        <v>0.40367793999999996</v>
      </c>
      <c r="I6" s="14">
        <f ca="1">SUM(I7:OFFSET(I7,50,0))</f>
        <v>0.78746417000000002</v>
      </c>
      <c r="J6" s="15">
        <f ca="1">IFERROR(G6/E6,0)</f>
        <v>0.38083735553801329</v>
      </c>
      <c r="K6" s="15">
        <f ca="1">IFERROR(SUM(G6,H6)/E6,0)</f>
        <v>0.40603626362969564</v>
      </c>
      <c r="L6" s="16">
        <f ca="1">IFERROR(SUM(G6,H6,I6)/E6,0)</f>
        <v>0.45519237368446586</v>
      </c>
      <c r="M6" s="4"/>
      <c r="O6" s="5" t="s">
        <v>312</v>
      </c>
      <c r="P6" s="71" t="s">
        <v>313</v>
      </c>
    </row>
    <row r="7" spans="1:16">
      <c r="A7" s="17"/>
      <c r="B7" s="55">
        <v>4</v>
      </c>
      <c r="C7" s="19" t="s">
        <v>252</v>
      </c>
      <c r="D7" s="20">
        <v>0.31938499999999997</v>
      </c>
      <c r="E7" s="21">
        <v>3.2257119999999997</v>
      </c>
      <c r="F7" s="21">
        <f t="shared" ref="F7:F14" si="0">SUM(G7,H7,I7)</f>
        <v>0.3029979810357511</v>
      </c>
      <c r="G7" s="21">
        <v>8.5809031035751104E-2</v>
      </c>
      <c r="H7" s="21">
        <v>1.4519999999999999E-3</v>
      </c>
      <c r="I7" s="21">
        <v>0.21573695000000001</v>
      </c>
      <c r="J7" s="22">
        <f t="shared" ref="J7:J14" si="1">IFERROR(G7/E7,0)</f>
        <v>2.6601578515301774E-2</v>
      </c>
      <c r="K7" s="22">
        <f t="shared" ref="K7:K14" si="2">IFERROR(SUM(G7,H7)/E7,0)</f>
        <v>2.7051711695201278E-2</v>
      </c>
      <c r="L7" s="23">
        <f t="shared" ref="L7:L14" si="3">IFERROR(SUM(G7,H7,I7)/E7,0)</f>
        <v>9.3932124453686858E-2</v>
      </c>
      <c r="M7" s="4"/>
      <c r="N7" t="s">
        <v>264</v>
      </c>
      <c r="O7" s="5">
        <v>1.0999999940395355E-2</v>
      </c>
      <c r="P7" s="71">
        <v>0.99999999458139599</v>
      </c>
    </row>
    <row r="8" spans="1:16">
      <c r="A8" s="17"/>
      <c r="B8" s="55">
        <v>8</v>
      </c>
      <c r="C8" s="19" t="s">
        <v>256</v>
      </c>
      <c r="D8" s="20">
        <v>0</v>
      </c>
      <c r="E8" s="21">
        <v>4.3262949999999991</v>
      </c>
      <c r="F8" s="21">
        <f t="shared" si="0"/>
        <v>3.75835581401968</v>
      </c>
      <c r="G8" s="21">
        <v>3.72380181401968</v>
      </c>
      <c r="H8" s="21">
        <v>5.4999999999999997E-3</v>
      </c>
      <c r="I8" s="21">
        <v>2.9054E-2</v>
      </c>
      <c r="J8" s="22">
        <f t="shared" si="1"/>
        <v>0.8607369155408221</v>
      </c>
      <c r="K8" s="22">
        <f t="shared" si="2"/>
        <v>0.8620082111875591</v>
      </c>
      <c r="L8" s="23">
        <f t="shared" si="3"/>
        <v>0.86872388822761293</v>
      </c>
      <c r="M8" s="4"/>
      <c r="N8" t="s">
        <v>257</v>
      </c>
      <c r="O8" s="5">
        <v>0.21792273968458176</v>
      </c>
      <c r="P8" s="71">
        <v>0.89130683966568958</v>
      </c>
    </row>
    <row r="9" spans="1:16">
      <c r="A9" s="17"/>
      <c r="B9" s="55">
        <v>9</v>
      </c>
      <c r="C9" s="19" t="s">
        <v>257</v>
      </c>
      <c r="D9" s="20">
        <v>0</v>
      </c>
      <c r="E9" s="21">
        <v>0.24449799999999999</v>
      </c>
      <c r="F9" s="21">
        <f t="shared" si="0"/>
        <v>0.21792273968458176</v>
      </c>
      <c r="G9" s="21">
        <v>0.21792273968458176</v>
      </c>
      <c r="H9" s="21">
        <v>0</v>
      </c>
      <c r="I9" s="21">
        <v>0</v>
      </c>
      <c r="J9" s="22">
        <f t="shared" si="1"/>
        <v>0.89130683966568958</v>
      </c>
      <c r="K9" s="22">
        <f t="shared" si="2"/>
        <v>0.89130683966568958</v>
      </c>
      <c r="L9" s="23">
        <f t="shared" si="3"/>
        <v>0.89130683966568958</v>
      </c>
      <c r="M9" s="4"/>
      <c r="N9" t="s">
        <v>256</v>
      </c>
      <c r="O9" s="5">
        <v>3.75835581401968</v>
      </c>
      <c r="P9" s="71">
        <v>0.86872388822761293</v>
      </c>
    </row>
    <row r="10" spans="1:16">
      <c r="A10" s="17"/>
      <c r="B10" s="55">
        <v>12</v>
      </c>
      <c r="C10" s="19" t="s">
        <v>260</v>
      </c>
      <c r="D10" s="20">
        <v>0</v>
      </c>
      <c r="E10" s="21">
        <v>0.14676100000000003</v>
      </c>
      <c r="F10" s="21">
        <f t="shared" si="0"/>
        <v>4.303113015554845E-2</v>
      </c>
      <c r="G10" s="21">
        <v>3.1281130155548453E-2</v>
      </c>
      <c r="H10" s="21">
        <v>1.175E-2</v>
      </c>
      <c r="I10" s="21">
        <v>0</v>
      </c>
      <c r="J10" s="22">
        <f t="shared" si="1"/>
        <v>0.21314334295588369</v>
      </c>
      <c r="K10" s="22">
        <f t="shared" si="2"/>
        <v>0.29320548480555764</v>
      </c>
      <c r="L10" s="23">
        <f t="shared" si="3"/>
        <v>0.29320548480555764</v>
      </c>
      <c r="M10" s="4"/>
      <c r="N10" t="s">
        <v>268</v>
      </c>
      <c r="O10" s="5">
        <v>5.7452989919809398E-2</v>
      </c>
      <c r="P10" s="71">
        <v>0.73180132111999141</v>
      </c>
    </row>
    <row r="11" spans="1:16">
      <c r="A11" s="17"/>
      <c r="B11" s="55">
        <v>15</v>
      </c>
      <c r="C11" s="19" t="s">
        <v>263</v>
      </c>
      <c r="D11" s="20">
        <v>6.3039799999999993</v>
      </c>
      <c r="E11" s="21">
        <v>7.8591229999999976</v>
      </c>
      <c r="F11" s="21">
        <f t="shared" si="0"/>
        <v>2.8135056866928911</v>
      </c>
      <c r="G11" s="21">
        <v>1.976419236692891</v>
      </c>
      <c r="H11" s="21">
        <v>0.30221723</v>
      </c>
      <c r="I11" s="21">
        <v>0.53486922000000003</v>
      </c>
      <c r="J11" s="22">
        <f t="shared" si="1"/>
        <v>0.25148088873184599</v>
      </c>
      <c r="K11" s="22">
        <f t="shared" si="2"/>
        <v>0.28993520863497008</v>
      </c>
      <c r="L11" s="23">
        <f t="shared" si="3"/>
        <v>0.3579923213687955</v>
      </c>
      <c r="M11" s="4"/>
      <c r="N11" t="s">
        <v>270</v>
      </c>
      <c r="O11" s="5">
        <v>8.7760719569430948E-2</v>
      </c>
      <c r="P11" s="71">
        <v>0.68690784090285795</v>
      </c>
    </row>
    <row r="12" spans="1:16">
      <c r="A12" s="17"/>
      <c r="B12" s="55">
        <v>16</v>
      </c>
      <c r="C12" s="19" t="s">
        <v>264</v>
      </c>
      <c r="D12" s="20">
        <v>0</v>
      </c>
      <c r="E12" s="21">
        <v>1.0999999999999999E-2</v>
      </c>
      <c r="F12" s="21">
        <f t="shared" si="0"/>
        <v>1.0999999940395355E-2</v>
      </c>
      <c r="G12" s="21">
        <v>1.0999999940395355E-2</v>
      </c>
      <c r="H12" s="21">
        <v>0</v>
      </c>
      <c r="I12" s="21">
        <v>0</v>
      </c>
      <c r="J12" s="22">
        <f t="shared" si="1"/>
        <v>0.99999999458139599</v>
      </c>
      <c r="K12" s="22">
        <f t="shared" si="2"/>
        <v>0.99999999458139599</v>
      </c>
      <c r="L12" s="23">
        <f t="shared" si="3"/>
        <v>0.99999999458139599</v>
      </c>
      <c r="M12" s="4"/>
      <c r="N12" t="s">
        <v>263</v>
      </c>
      <c r="O12" s="5">
        <v>2.8135056866928911</v>
      </c>
      <c r="P12" s="71">
        <v>0.3579923213687955</v>
      </c>
    </row>
    <row r="13" spans="1:16">
      <c r="A13" s="17"/>
      <c r="B13" s="55">
        <v>20</v>
      </c>
      <c r="C13" s="19" t="s">
        <v>268</v>
      </c>
      <c r="D13" s="20">
        <v>1.3436E-2</v>
      </c>
      <c r="E13" s="21">
        <v>7.8508999999999995E-2</v>
      </c>
      <c r="F13" s="21">
        <f t="shared" si="0"/>
        <v>5.7452989919809398E-2</v>
      </c>
      <c r="G13" s="21">
        <v>2.2845999919809401E-2</v>
      </c>
      <c r="H13" s="21">
        <v>2.8202989999999997E-2</v>
      </c>
      <c r="I13" s="21">
        <v>6.404E-3</v>
      </c>
      <c r="J13" s="22">
        <f t="shared" si="1"/>
        <v>0.29099848322879418</v>
      </c>
      <c r="K13" s="22">
        <f t="shared" si="2"/>
        <v>0.65023105529059599</v>
      </c>
      <c r="L13" s="23">
        <f t="shared" si="3"/>
        <v>0.73180132111999141</v>
      </c>
      <c r="M13" s="4"/>
      <c r="N13" t="s">
        <v>260</v>
      </c>
      <c r="O13" s="5">
        <v>4.303113015554845E-2</v>
      </c>
      <c r="P13" s="71">
        <v>0.29320548480555764</v>
      </c>
    </row>
    <row r="14" spans="1:16" ht="15.75" thickBot="1">
      <c r="A14" s="24"/>
      <c r="B14" s="56">
        <v>22</v>
      </c>
      <c r="C14" s="26" t="s">
        <v>270</v>
      </c>
      <c r="D14" s="27">
        <v>0.12</v>
      </c>
      <c r="E14" s="28">
        <v>0.12776200000000001</v>
      </c>
      <c r="F14" s="28">
        <f t="shared" si="0"/>
        <v>8.7760719569430948E-2</v>
      </c>
      <c r="G14" s="28">
        <v>3.1804999569430947E-2</v>
      </c>
      <c r="H14" s="28">
        <v>5.4555719999999995E-2</v>
      </c>
      <c r="I14" s="28">
        <v>1.4E-3</v>
      </c>
      <c r="J14" s="29">
        <f t="shared" si="1"/>
        <v>0.24893943089049125</v>
      </c>
      <c r="K14" s="29">
        <f t="shared" si="2"/>
        <v>0.67594996610440461</v>
      </c>
      <c r="L14" s="30">
        <f t="shared" si="3"/>
        <v>0.68690784090285795</v>
      </c>
      <c r="M14" s="4"/>
      <c r="N14" t="s">
        <v>252</v>
      </c>
      <c r="O14" s="5">
        <v>0.3029979810357511</v>
      </c>
      <c r="P14" s="71">
        <v>9.3932124453686858E-2</v>
      </c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>
      <c r="A1" s="50">
        <v>60</v>
      </c>
      <c r="B1" s="49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946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6.7568009999999985</v>
      </c>
      <c r="E6" s="14">
        <v>16.019659999999995</v>
      </c>
      <c r="F6" s="14">
        <v>7.2920270610180884</v>
      </c>
      <c r="G6" s="14">
        <v>6.100884951018088</v>
      </c>
      <c r="H6" s="14">
        <v>0.40367793999999996</v>
      </c>
      <c r="I6" s="14">
        <v>0.78746417000000002</v>
      </c>
      <c r="J6" s="15">
        <v>0.38083735553801329</v>
      </c>
      <c r="K6" s="15">
        <v>0.40603626362969564</v>
      </c>
      <c r="L6" s="16">
        <v>0.45519237368446586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6.3174159999999988</v>
      </c>
      <c r="E7" s="38">
        <f ca="1">SUM(E8:OFFSET(E6,MATCH("PROYECTOS",$A$8:$A$50,0),0))</f>
        <v>7.8220069999999993</v>
      </c>
      <c r="F7" s="38">
        <f ca="1">SUM(F8:OFFSET(F6,MATCH("PROYECTOS",$A$8:$A$50,0),0))</f>
        <v>2.7585786846494722</v>
      </c>
      <c r="G7" s="38">
        <f ca="1">SUM(G8:OFFSET(G6,MATCH("PROYECTOS",$A$8:$A$50,0),0))</f>
        <v>1.9162652346494724</v>
      </c>
      <c r="H7" s="38">
        <f ca="1">SUM(H8:OFFSET(H6,MATCH("PROYECTOS",$A$8:$A$50,0),0))</f>
        <v>0.30504022999999997</v>
      </c>
      <c r="I7" s="38">
        <f ca="1">SUM(I8:OFFSET(I6,MATCH("PROYECTOS",$A$8:$A$50,0),0))</f>
        <v>0.53727322000000011</v>
      </c>
      <c r="J7" s="39">
        <f ca="1">IFERROR(G7/E7,0)</f>
        <v>0.24498383019210704</v>
      </c>
      <c r="K7" s="39">
        <f ca="1">IFERROR(SUM(G7,H7)/E7,0)</f>
        <v>0.28398152349511735</v>
      </c>
      <c r="L7" s="40">
        <f ca="1">IFERROR(SUM(G7,H7,I7)/E7,0)</f>
        <v>0.35266891024892622</v>
      </c>
      <c r="M7" s="4"/>
    </row>
    <row r="8" spans="1:13">
      <c r="A8" s="17"/>
      <c r="B8" s="19">
        <v>3000001</v>
      </c>
      <c r="C8" s="19" t="s">
        <v>275</v>
      </c>
      <c r="D8" s="20">
        <v>2.9099999999999988</v>
      </c>
      <c r="E8" s="21">
        <v>2.9612779999999992</v>
      </c>
      <c r="F8" s="21">
        <f t="shared" ref="F8:F10" si="0">SUM(G8,H8,I8)</f>
        <v>1.0991407834697888</v>
      </c>
      <c r="G8" s="21">
        <v>0.7944157134697889</v>
      </c>
      <c r="H8" s="21">
        <v>0.15442925999999996</v>
      </c>
      <c r="I8" s="21">
        <v>0.15029581000000003</v>
      </c>
      <c r="J8" s="22">
        <f t="shared" ref="J8:J11" si="1">IFERROR(G8/E8,0)</f>
        <v>0.26826786052163598</v>
      </c>
      <c r="K8" s="22">
        <f t="shared" ref="K8:K11" si="2">IFERROR(SUM(G8,H8)/E8,0)</f>
        <v>0.32041739190639618</v>
      </c>
      <c r="L8" s="23">
        <f t="shared" ref="L8:L11" si="3">IFERROR(SUM(G8,H8,I8)/E8,0)</f>
        <v>0.37117109014073962</v>
      </c>
      <c r="M8" s="4"/>
    </row>
    <row r="9" spans="1:13" ht="25.5">
      <c r="A9" s="17"/>
      <c r="B9" s="19">
        <v>3000597</v>
      </c>
      <c r="C9" s="19" t="s">
        <v>948</v>
      </c>
      <c r="D9" s="20">
        <v>2.9865560000000002</v>
      </c>
      <c r="E9" s="21">
        <v>3.8167840000000002</v>
      </c>
      <c r="F9" s="21">
        <f t="shared" si="0"/>
        <v>1.3530144195516716</v>
      </c>
      <c r="G9" s="21">
        <v>0.88342937955167145</v>
      </c>
      <c r="H9" s="21">
        <v>0.11667405</v>
      </c>
      <c r="I9" s="21">
        <v>0.35291099000000004</v>
      </c>
      <c r="J9" s="22">
        <f t="shared" si="1"/>
        <v>0.23145909738451834</v>
      </c>
      <c r="K9" s="22">
        <f t="shared" si="2"/>
        <v>0.2620277777185378</v>
      </c>
      <c r="L9" s="23">
        <f t="shared" si="3"/>
        <v>0.35449069676242395</v>
      </c>
      <c r="M9" s="4"/>
    </row>
    <row r="10" spans="1:13" ht="38.25">
      <c r="A10" s="17"/>
      <c r="B10" s="19">
        <v>3000598</v>
      </c>
      <c r="C10" s="19" t="s">
        <v>949</v>
      </c>
      <c r="D10" s="20">
        <v>0.42085999999999996</v>
      </c>
      <c r="E10" s="21">
        <v>1.0439450000000001</v>
      </c>
      <c r="F10" s="21">
        <f t="shared" si="0"/>
        <v>0.30642348162801203</v>
      </c>
      <c r="G10" s="21">
        <v>0.23842014162801206</v>
      </c>
      <c r="H10" s="21">
        <v>3.3936920000000002E-2</v>
      </c>
      <c r="I10" s="21">
        <v>3.4066420000000007E-2</v>
      </c>
      <c r="J10" s="22">
        <f t="shared" si="1"/>
        <v>0.22838381488297949</v>
      </c>
      <c r="K10" s="22">
        <f t="shared" si="2"/>
        <v>0.26089215583963909</v>
      </c>
      <c r="L10" s="23">
        <f t="shared" si="3"/>
        <v>0.29352454547702417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0.43938499999999969</v>
      </c>
      <c r="E11" s="45">
        <f t="shared" ref="E11:I11" ca="1" si="4">OFFSET(E11,-MATCH("PROYECTOS",$A$8:$A$50,0)-1,0)-(OFFSET(E11,-MATCH("PROYECTOS",$A$8:$A$50,0),0))</f>
        <v>8.1976529999999954</v>
      </c>
      <c r="F11" s="45">
        <f t="shared" ca="1" si="4"/>
        <v>4.5334483763686162</v>
      </c>
      <c r="G11" s="45">
        <f t="shared" ca="1" si="4"/>
        <v>4.1846197163686156</v>
      </c>
      <c r="H11" s="45">
        <f t="shared" ca="1" si="4"/>
        <v>9.863770999999999E-2</v>
      </c>
      <c r="I11" s="45">
        <f t="shared" ca="1" si="4"/>
        <v>0.25019094999999991</v>
      </c>
      <c r="J11" s="46">
        <f t="shared" ca="1" si="1"/>
        <v>0.51046558281603505</v>
      </c>
      <c r="K11" s="46">
        <f t="shared" ca="1" si="2"/>
        <v>0.52249801575751231</v>
      </c>
      <c r="L11" s="47">
        <f t="shared" ca="1" si="3"/>
        <v>0.5530178425908755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959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>
      <c r="A17" s="17"/>
      <c r="B17" s="19">
        <v>3000001</v>
      </c>
      <c r="C17" s="19" t="s">
        <v>275</v>
      </c>
      <c r="D17" s="23">
        <v>0.37117109014073962</v>
      </c>
    </row>
    <row r="18" spans="1:4" ht="25.5">
      <c r="A18" s="17"/>
      <c r="B18" s="19">
        <v>3000597</v>
      </c>
      <c r="C18" s="19" t="s">
        <v>948</v>
      </c>
      <c r="D18" s="23">
        <v>0.35449069676242395</v>
      </c>
    </row>
    <row r="19" spans="1:4" ht="39" thickBot="1">
      <c r="A19" s="24"/>
      <c r="B19" s="26">
        <v>3000598</v>
      </c>
      <c r="C19" s="26" t="s">
        <v>949</v>
      </c>
      <c r="D19" s="30">
        <v>0.29352454547702417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60</v>
      </c>
      <c r="B1" s="49" t="s">
        <v>37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947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6.7568009999999985</v>
      </c>
      <c r="I6" s="14">
        <v>16.019659999999995</v>
      </c>
      <c r="J6" s="14">
        <v>7.2920270610180884</v>
      </c>
      <c r="K6" s="14">
        <v>6.100884951018088</v>
      </c>
      <c r="L6" s="14">
        <v>0.40367793999999996</v>
      </c>
      <c r="M6" s="14">
        <v>0.78746417000000002</v>
      </c>
      <c r="N6" s="15">
        <v>0.38083735553801329</v>
      </c>
      <c r="O6" s="15">
        <v>0.40603626362969564</v>
      </c>
      <c r="P6" s="16">
        <v>0.45519237368446586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SUM(H8:H15)</f>
        <v>6.3174159999999997</v>
      </c>
      <c r="I7" s="37">
        <f t="shared" si="0"/>
        <v>7.8220069999999993</v>
      </c>
      <c r="J7" s="37">
        <f t="shared" si="0"/>
        <v>2.7585786846494722</v>
      </c>
      <c r="K7" s="37">
        <f t="shared" si="0"/>
        <v>1.9162652346494724</v>
      </c>
      <c r="L7" s="37">
        <f t="shared" si="0"/>
        <v>0.30504022999999991</v>
      </c>
      <c r="M7" s="37">
        <f t="shared" si="0"/>
        <v>0.53727322000000011</v>
      </c>
      <c r="N7" s="39">
        <f>IFERROR(K7/I7,0)</f>
        <v>0.24498383019210704</v>
      </c>
      <c r="O7" s="39">
        <f>IFERROR(SUM(K7,L7)/I7,0)</f>
        <v>0.28398152349511735</v>
      </c>
      <c r="P7" s="40">
        <f>IFERROR(SUM(K7,L7,M7)/I7,0)</f>
        <v>0.35266891024892622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2.9099999999999988</v>
      </c>
      <c r="I8" s="21">
        <v>2.9612779999999992</v>
      </c>
      <c r="J8" s="21">
        <f t="shared" ref="J8:J15" si="1">SUM(K8,L8,M8)</f>
        <v>1.0991407834697888</v>
      </c>
      <c r="K8" s="21">
        <v>0.7944157134697889</v>
      </c>
      <c r="L8" s="21">
        <v>0.15442925999999996</v>
      </c>
      <c r="M8" s="21">
        <v>0.15029581000000003</v>
      </c>
      <c r="N8" s="22">
        <f t="shared" ref="N8:N16" si="2">IFERROR(K8/I8,0)</f>
        <v>0.26826786052163598</v>
      </c>
      <c r="O8" s="22">
        <f t="shared" ref="O8:O16" si="3">IFERROR(SUM(K8,L8)/I8,0)</f>
        <v>0.32041739190639618</v>
      </c>
      <c r="P8" s="23">
        <f t="shared" ref="P8:P16" si="4">IFERROR(SUM(K8,L8,M8)/I8,0)</f>
        <v>0.37117109014073962</v>
      </c>
      <c r="Q8" s="70">
        <v>3</v>
      </c>
      <c r="R8" s="21">
        <v>3</v>
      </c>
      <c r="S8" s="23">
        <f>IFERROR(R8/Q8,0)</f>
        <v>1</v>
      </c>
    </row>
    <row r="9" spans="1:19" ht="25.5">
      <c r="A9" s="17"/>
      <c r="B9" s="19">
        <v>5005053</v>
      </c>
      <c r="C9" s="19" t="s">
        <v>950</v>
      </c>
      <c r="D9" s="68">
        <v>3000597</v>
      </c>
      <c r="E9" s="19" t="s">
        <v>948</v>
      </c>
      <c r="F9" s="69">
        <v>59</v>
      </c>
      <c r="G9" s="19" t="s">
        <v>577</v>
      </c>
      <c r="H9" s="20">
        <v>2.3008359999999999</v>
      </c>
      <c r="I9" s="21">
        <v>1.3302839999999998</v>
      </c>
      <c r="J9" s="21">
        <f t="shared" si="1"/>
        <v>0.83307612608149439</v>
      </c>
      <c r="K9" s="21">
        <v>0.57226088608149439</v>
      </c>
      <c r="L9" s="21">
        <v>9.2516100000000004E-2</v>
      </c>
      <c r="M9" s="21">
        <v>0.16829913999999999</v>
      </c>
      <c r="N9" s="22">
        <f t="shared" si="2"/>
        <v>0.43017948504341513</v>
      </c>
      <c r="O9" s="22">
        <f t="shared" si="3"/>
        <v>0.49972561203584687</v>
      </c>
      <c r="P9" s="23">
        <f t="shared" si="4"/>
        <v>0.6262393038490236</v>
      </c>
      <c r="Q9" s="70">
        <v>89</v>
      </c>
      <c r="R9" s="21">
        <v>65.490000000000009</v>
      </c>
      <c r="S9" s="23">
        <f t="shared" ref="S9:S15" si="5">IFERROR(R9/Q9,0)</f>
        <v>0.73584269662921353</v>
      </c>
    </row>
    <row r="10" spans="1:19" ht="25.5">
      <c r="A10" s="17"/>
      <c r="B10" s="19">
        <v>5005054</v>
      </c>
      <c r="C10" s="19" t="s">
        <v>951</v>
      </c>
      <c r="D10" s="68">
        <v>3000597</v>
      </c>
      <c r="E10" s="19" t="s">
        <v>948</v>
      </c>
      <c r="F10" s="69">
        <v>59</v>
      </c>
      <c r="G10" s="19" t="s">
        <v>577</v>
      </c>
      <c r="H10" s="20">
        <v>0.35199999999999998</v>
      </c>
      <c r="I10" s="21">
        <v>0.35200000000000004</v>
      </c>
      <c r="J10" s="21">
        <f t="shared" si="1"/>
        <v>3.95E-2</v>
      </c>
      <c r="K10" s="21">
        <v>0</v>
      </c>
      <c r="L10" s="21">
        <v>0</v>
      </c>
      <c r="M10" s="21">
        <v>3.95E-2</v>
      </c>
      <c r="N10" s="22">
        <f t="shared" si="2"/>
        <v>0</v>
      </c>
      <c r="O10" s="22">
        <f t="shared" si="3"/>
        <v>0</v>
      </c>
      <c r="P10" s="23">
        <f t="shared" si="4"/>
        <v>0.11221590909090907</v>
      </c>
      <c r="Q10" s="70">
        <v>5</v>
      </c>
      <c r="R10" s="21">
        <v>5</v>
      </c>
      <c r="S10" s="23">
        <f t="shared" si="5"/>
        <v>1</v>
      </c>
    </row>
    <row r="11" spans="1:19" ht="25.5">
      <c r="A11" s="17"/>
      <c r="B11" s="19">
        <v>5005055</v>
      </c>
      <c r="C11" s="19" t="s">
        <v>952</v>
      </c>
      <c r="D11" s="68">
        <v>3000597</v>
      </c>
      <c r="E11" s="19" t="s">
        <v>948</v>
      </c>
      <c r="F11" s="69">
        <v>46</v>
      </c>
      <c r="G11" s="19" t="s">
        <v>736</v>
      </c>
      <c r="H11" s="20">
        <v>4.1251999999999997E-2</v>
      </c>
      <c r="I11" s="21">
        <v>1.8420319999999999</v>
      </c>
      <c r="J11" s="21">
        <f t="shared" si="1"/>
        <v>0.48043829347017702</v>
      </c>
      <c r="K11" s="21">
        <v>0.31116849347017705</v>
      </c>
      <c r="L11" s="21">
        <v>2.4157949999999997E-2</v>
      </c>
      <c r="M11" s="21">
        <v>0.14511184999999999</v>
      </c>
      <c r="N11" s="22">
        <f t="shared" si="2"/>
        <v>0.16892675777086233</v>
      </c>
      <c r="O11" s="22">
        <f t="shared" si="3"/>
        <v>0.18204159508096335</v>
      </c>
      <c r="P11" s="23">
        <f t="shared" si="4"/>
        <v>0.26081973248574242</v>
      </c>
      <c r="Q11" s="70">
        <v>6</v>
      </c>
      <c r="R11" s="21">
        <v>7</v>
      </c>
      <c r="S11" s="23">
        <f t="shared" si="5"/>
        <v>1.1666666666666667</v>
      </c>
    </row>
    <row r="12" spans="1:19" ht="38.25">
      <c r="A12" s="17"/>
      <c r="B12" s="19">
        <v>5005056</v>
      </c>
      <c r="C12" s="19" t="s">
        <v>953</v>
      </c>
      <c r="D12" s="68">
        <v>3000597</v>
      </c>
      <c r="E12" s="19" t="s">
        <v>948</v>
      </c>
      <c r="F12" s="69">
        <v>59</v>
      </c>
      <c r="G12" s="19" t="s">
        <v>577</v>
      </c>
      <c r="H12" s="20">
        <v>0.29246800000000001</v>
      </c>
      <c r="I12" s="21">
        <v>0.29246800000000001</v>
      </c>
      <c r="J12" s="21">
        <f t="shared" si="1"/>
        <v>0</v>
      </c>
      <c r="K12" s="21">
        <v>0</v>
      </c>
      <c r="L12" s="21">
        <v>0</v>
      </c>
      <c r="M12" s="21">
        <v>0</v>
      </c>
      <c r="N12" s="22">
        <f t="shared" si="2"/>
        <v>0</v>
      </c>
      <c r="O12" s="22">
        <f t="shared" si="3"/>
        <v>0</v>
      </c>
      <c r="P12" s="23">
        <f t="shared" si="4"/>
        <v>0</v>
      </c>
      <c r="Q12" s="70">
        <v>20</v>
      </c>
      <c r="R12" s="21">
        <v>30</v>
      </c>
      <c r="S12" s="23">
        <f t="shared" si="5"/>
        <v>1.5</v>
      </c>
    </row>
    <row r="13" spans="1:19" ht="38.25">
      <c r="A13" s="17"/>
      <c r="B13" s="19">
        <v>5005057</v>
      </c>
      <c r="C13" s="19" t="s">
        <v>954</v>
      </c>
      <c r="D13" s="68">
        <v>3000598</v>
      </c>
      <c r="E13" s="19" t="s">
        <v>949</v>
      </c>
      <c r="F13" s="69">
        <v>59</v>
      </c>
      <c r="G13" s="19" t="s">
        <v>577</v>
      </c>
      <c r="H13" s="20">
        <v>0.14035999999999998</v>
      </c>
      <c r="I13" s="21">
        <v>0.76344500000000004</v>
      </c>
      <c r="J13" s="21">
        <f t="shared" si="1"/>
        <v>0.30642348162801203</v>
      </c>
      <c r="K13" s="21">
        <v>0.23842014162801206</v>
      </c>
      <c r="L13" s="21">
        <v>3.3936920000000002E-2</v>
      </c>
      <c r="M13" s="21">
        <v>3.4066420000000007E-2</v>
      </c>
      <c r="N13" s="22">
        <f t="shared" si="2"/>
        <v>0.312295111799818</v>
      </c>
      <c r="O13" s="22">
        <f t="shared" si="3"/>
        <v>0.35674745610752839</v>
      </c>
      <c r="P13" s="23">
        <f t="shared" si="4"/>
        <v>0.40136942625600014</v>
      </c>
      <c r="Q13" s="70">
        <v>0</v>
      </c>
      <c r="R13" s="21">
        <v>0</v>
      </c>
      <c r="S13" s="23">
        <f t="shared" si="5"/>
        <v>0</v>
      </c>
    </row>
    <row r="14" spans="1:19" ht="51">
      <c r="A14" s="17"/>
      <c r="B14" s="19">
        <v>5005058</v>
      </c>
      <c r="C14" s="19" t="s">
        <v>955</v>
      </c>
      <c r="D14" s="68">
        <v>3000598</v>
      </c>
      <c r="E14" s="19" t="s">
        <v>949</v>
      </c>
      <c r="F14" s="69">
        <v>36</v>
      </c>
      <c r="G14" s="19" t="s">
        <v>533</v>
      </c>
      <c r="H14" s="20">
        <v>4.3999999999999997E-2</v>
      </c>
      <c r="I14" s="21">
        <v>4.3999999999999997E-2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0</v>
      </c>
      <c r="R14" s="21">
        <v>0</v>
      </c>
      <c r="S14" s="23">
        <f t="shared" si="5"/>
        <v>0</v>
      </c>
    </row>
    <row r="15" spans="1:19" ht="38.25">
      <c r="A15" s="17"/>
      <c r="B15" s="19">
        <v>5005059</v>
      </c>
      <c r="C15" s="19" t="s">
        <v>956</v>
      </c>
      <c r="D15" s="68">
        <v>3000598</v>
      </c>
      <c r="E15" s="19" t="s">
        <v>949</v>
      </c>
      <c r="F15" s="69">
        <v>487</v>
      </c>
      <c r="G15" s="19" t="s">
        <v>957</v>
      </c>
      <c r="H15" s="20">
        <v>0.23649999999999999</v>
      </c>
      <c r="I15" s="21">
        <v>0.23649999999999999</v>
      </c>
      <c r="J15" s="21">
        <f t="shared" si="1"/>
        <v>0</v>
      </c>
      <c r="K15" s="21">
        <v>0</v>
      </c>
      <c r="L15" s="21">
        <v>0</v>
      </c>
      <c r="M15" s="21">
        <v>0</v>
      </c>
      <c r="N15" s="22">
        <f t="shared" si="2"/>
        <v>0</v>
      </c>
      <c r="O15" s="22">
        <f t="shared" si="3"/>
        <v>0</v>
      </c>
      <c r="P15" s="23">
        <f t="shared" si="4"/>
        <v>0</v>
      </c>
      <c r="Q15" s="70">
        <v>0</v>
      </c>
      <c r="R15" s="21">
        <v>0</v>
      </c>
      <c r="S15" s="23">
        <f t="shared" si="5"/>
        <v>0</v>
      </c>
    </row>
    <row r="16" spans="1:19" ht="15.75" thickBot="1">
      <c r="A16" s="41" t="s">
        <v>293</v>
      </c>
      <c r="B16" s="43"/>
      <c r="C16" s="43"/>
      <c r="D16" s="65"/>
      <c r="E16" s="43"/>
      <c r="F16" s="66"/>
      <c r="G16" s="43"/>
      <c r="H16" s="44">
        <f>H6-H7</f>
        <v>0.4393849999999988</v>
      </c>
      <c r="I16" s="44">
        <f t="shared" ref="I16:J16" si="6">I6-I7</f>
        <v>8.1976529999999954</v>
      </c>
      <c r="J16" s="44">
        <f t="shared" si="6"/>
        <v>4.5334483763686162</v>
      </c>
      <c r="K16" s="45">
        <f ca="1">OFFSET(K16,-MATCH("PROYECTOS",$A$8:$A$35,0)-1,0)-(OFFSET(K16,-MATCH("PROYECTOS",$A$8:$A$35,0),0))</f>
        <v>4.1846197163686156</v>
      </c>
      <c r="L16" s="45">
        <f ca="1">OFFSET(L16,-MATCH("PROYECTOS",$A$8:$A$35,0)-1,0)-(OFFSET(L16,-MATCH("PROYECTOS",$A$8:$A$35,0),0))</f>
        <v>9.8637710000000045E-2</v>
      </c>
      <c r="M16" s="45">
        <f ca="1">OFFSET(M16,-MATCH("PROYECTOS",$A$8:$A$35,0)-1,0)-(OFFSET(M16,-MATCH("PROYECTOS",$A$8:$A$35,0),0))</f>
        <v>0.25019094999999991</v>
      </c>
      <c r="N16" s="46">
        <f t="shared" ca="1" si="2"/>
        <v>0.51046558281603505</v>
      </c>
      <c r="O16" s="46">
        <f t="shared" ca="1" si="3"/>
        <v>0.52249801575751231</v>
      </c>
      <c r="P16" s="47">
        <f t="shared" ca="1" si="4"/>
        <v>0.5530178425908755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M37"/>
  <sheetViews>
    <sheetView topLeftCell="A10" workbookViewId="0">
      <selection activeCell="A35" sqref="A35:L35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61</v>
      </c>
      <c r="B1" s="50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960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8533.6599669999996</v>
      </c>
      <c r="E6" s="14">
        <v>10286.705162999997</v>
      </c>
      <c r="F6" s="14">
        <v>4891.2072840221563</v>
      </c>
      <c r="G6" s="14">
        <v>3479.3378990921551</v>
      </c>
      <c r="H6" s="14">
        <v>715.21618935999993</v>
      </c>
      <c r="I6" s="14">
        <v>696.65319556999998</v>
      </c>
      <c r="J6" s="15">
        <v>0.33823637831158049</v>
      </c>
      <c r="K6" s="15">
        <v>0.4077645875901495</v>
      </c>
      <c r="L6" s="16">
        <v>0.47548823520433164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6566.8053720000025</v>
      </c>
      <c r="E7" s="38">
        <f ca="1">SUM(E8:OFFSET(E6,MATCH("GOBIERNOS REGIONALES",$A$8:$A$50,0),0))</f>
        <v>6947.5748249999979</v>
      </c>
      <c r="F7" s="38">
        <f ca="1">SUM(F8:OFFSET(F6,MATCH("GOBIERNOS REGIONALES",$A$8:$A$50,0),0))</f>
        <v>3728.862588662545</v>
      </c>
      <c r="G7" s="38">
        <f ca="1">SUM(G8:OFFSET(G6,MATCH("GOBIERNOS REGIONALES",$A$8:$A$50,0),0))</f>
        <v>2794.7565103625452</v>
      </c>
      <c r="H7" s="38">
        <f ca="1">SUM(H8:OFFSET(H6,MATCH("GOBIERNOS REGIONALES",$A$8:$A$50,0),0))</f>
        <v>428.68259317999957</v>
      </c>
      <c r="I7" s="38">
        <f ca="1">SUM(I8:OFFSET(I6,MATCH("GOBIERNOS REGIONALES",$A$8:$A$50,0),0))</f>
        <v>505.42348512000001</v>
      </c>
      <c r="J7" s="39">
        <f ca="1">IFERROR(G7/E7,0)</f>
        <v>0.40226360719512599</v>
      </c>
      <c r="K7" s="39">
        <f ca="1">IFERROR(SUM(G7,H7)/E7,0)</f>
        <v>0.46396608669019201</v>
      </c>
      <c r="L7" s="40">
        <f ca="1">IFERROR(SUM(G7,H7,I7)/E7,0)</f>
        <v>0.53671427549721218</v>
      </c>
      <c r="M7" s="4"/>
    </row>
    <row r="8" spans="1:13" ht="25.5">
      <c r="A8" s="17"/>
      <c r="B8" s="18">
        <v>36</v>
      </c>
      <c r="C8" s="19" t="s">
        <v>123</v>
      </c>
      <c r="D8" s="20">
        <v>6492.4721290000025</v>
      </c>
      <c r="E8" s="21">
        <v>6865.2211409999982</v>
      </c>
      <c r="F8" s="21">
        <f t="shared" ref="F8:F36" si="0">SUM(G8,H8,I8)</f>
        <v>3701.948859282239</v>
      </c>
      <c r="G8" s="21">
        <v>2774.1570713522392</v>
      </c>
      <c r="H8" s="21">
        <v>425.29886836999958</v>
      </c>
      <c r="I8" s="21">
        <v>502.49291956000002</v>
      </c>
      <c r="J8" s="22">
        <f t="shared" ref="J8:J36" si="1">IFERROR(G8/E8,0)</f>
        <v>0.40408852306076648</v>
      </c>
      <c r="K8" s="22">
        <f t="shared" ref="K8:K36" si="2">IFERROR(SUM(G8,H8)/E8,0)</f>
        <v>0.4660382927236924</v>
      </c>
      <c r="L8" s="23">
        <f t="shared" ref="L8:L36" si="3">IFERROR(SUM(G8,H8,I8)/E8,0)</f>
        <v>0.53923228156099978</v>
      </c>
      <c r="M8" s="4"/>
    </row>
    <row r="9" spans="1:13" ht="38.25">
      <c r="A9" s="17"/>
      <c r="B9" s="18">
        <v>202</v>
      </c>
      <c r="C9" s="19" t="s">
        <v>153</v>
      </c>
      <c r="D9" s="20">
        <v>74.33324300000001</v>
      </c>
      <c r="E9" s="21">
        <v>82.353684000000001</v>
      </c>
      <c r="F9" s="21">
        <f t="shared" si="0"/>
        <v>26.913729380306016</v>
      </c>
      <c r="G9" s="21">
        <v>20.599439010306014</v>
      </c>
      <c r="H9" s="21">
        <v>3.383724809999999</v>
      </c>
      <c r="I9" s="21">
        <v>2.9305655599999998</v>
      </c>
      <c r="J9" s="22">
        <f t="shared" si="1"/>
        <v>0.2501337889183684</v>
      </c>
      <c r="K9" s="22">
        <f t="shared" si="2"/>
        <v>0.2912215052857382</v>
      </c>
      <c r="L9" s="23">
        <f t="shared" si="3"/>
        <v>0.32680662325083132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915.02964899999995</v>
      </c>
      <c r="E10" s="38">
        <f ca="1">SUM(E11:OFFSET(E9,(MATCH("GOBIERNOS LOCALES",$A$8:$A$50,0)-MATCH("GOBIERNOS REGIONALES",$A$8:$A$50,0)),0))</f>
        <v>1625.284173</v>
      </c>
      <c r="F10" s="38">
        <f ca="1">SUM(F11:OFFSET(F9,(MATCH("GOBIERNOS LOCALES",$A$8:$A$50,0)-MATCH("GOBIERNOS REGIONALES",$A$8:$A$50,0)),0))</f>
        <v>577.47305937353121</v>
      </c>
      <c r="G10" s="38">
        <f ca="1">SUM(G11:OFFSET(G9,(MATCH("GOBIERNOS LOCALES",$A$8:$A$50,0)-MATCH("GOBIERNOS REGIONALES",$A$8:$A$50,0)),0))</f>
        <v>369.5706148635312</v>
      </c>
      <c r="H10" s="38">
        <f ca="1">SUM(H11:OFFSET(H9,(MATCH("GOBIERNOS LOCALES",$A$8:$A$50,0)-MATCH("GOBIERNOS REGIONALES",$A$8:$A$50,0)),0))</f>
        <v>98.654350249999993</v>
      </c>
      <c r="I10" s="38">
        <f ca="1">SUM(I11:OFFSET(I9,(MATCH("GOBIERNOS LOCALES",$A$8:$A$50,0)-MATCH("GOBIERNOS REGIONALES",$A$8:$A$50,0)),0))</f>
        <v>109.24809426000002</v>
      </c>
      <c r="J10" s="39">
        <f t="shared" ca="1" si="1"/>
        <v>0.22738830599781593</v>
      </c>
      <c r="K10" s="39">
        <f t="shared" ca="1" si="2"/>
        <v>0.28808806047084495</v>
      </c>
      <c r="L10" s="40">
        <f t="shared" ca="1" si="3"/>
        <v>0.35530590217193436</v>
      </c>
      <c r="M10" s="4"/>
    </row>
    <row r="11" spans="1:13">
      <c r="A11" s="17"/>
      <c r="B11" s="18">
        <v>440</v>
      </c>
      <c r="C11" s="19" t="s">
        <v>206</v>
      </c>
      <c r="D11" s="20">
        <v>25.666318000000004</v>
      </c>
      <c r="E11" s="21">
        <v>47.389071000000015</v>
      </c>
      <c r="F11" s="21">
        <f t="shared" si="0"/>
        <v>19.716336970520302</v>
      </c>
      <c r="G11" s="21">
        <v>15.448764400520304</v>
      </c>
      <c r="H11" s="21">
        <v>1.9234901499999999</v>
      </c>
      <c r="I11" s="21">
        <v>2.3440824199999999</v>
      </c>
      <c r="J11" s="22">
        <f t="shared" si="1"/>
        <v>0.32599846493129814</v>
      </c>
      <c r="K11" s="22">
        <f t="shared" si="2"/>
        <v>0.36658778456577673</v>
      </c>
      <c r="L11" s="23">
        <f t="shared" si="3"/>
        <v>0.41605240521639042</v>
      </c>
      <c r="M11" s="4"/>
    </row>
    <row r="12" spans="1:13">
      <c r="A12" s="17"/>
      <c r="B12" s="18">
        <v>441</v>
      </c>
      <c r="C12" s="19" t="s">
        <v>207</v>
      </c>
      <c r="D12" s="20">
        <v>7.0194640000000001</v>
      </c>
      <c r="E12" s="21">
        <v>19.843830999999994</v>
      </c>
      <c r="F12" s="21">
        <f t="shared" si="0"/>
        <v>1.2907884802379737</v>
      </c>
      <c r="G12" s="21">
        <v>0.99665399023797363</v>
      </c>
      <c r="H12" s="21">
        <v>0.16183323999999999</v>
      </c>
      <c r="I12" s="21">
        <v>0.13230125000000001</v>
      </c>
      <c r="J12" s="22">
        <f t="shared" si="1"/>
        <v>5.0224877960207075E-2</v>
      </c>
      <c r="K12" s="22">
        <f t="shared" si="2"/>
        <v>5.8380220545013406E-2</v>
      </c>
      <c r="L12" s="23">
        <f t="shared" si="3"/>
        <v>6.5047342936853977E-2</v>
      </c>
      <c r="M12" s="4"/>
    </row>
    <row r="13" spans="1:13">
      <c r="A13" s="17"/>
      <c r="B13" s="18">
        <v>442</v>
      </c>
      <c r="C13" s="19" t="s">
        <v>208</v>
      </c>
      <c r="D13" s="20">
        <v>15.732501000000001</v>
      </c>
      <c r="E13" s="21">
        <v>42.30510499999999</v>
      </c>
      <c r="F13" s="21">
        <f t="shared" si="0"/>
        <v>5.6769768995217884</v>
      </c>
      <c r="G13" s="21">
        <v>2.8800839295217884</v>
      </c>
      <c r="H13" s="21">
        <v>1.8868103199999995</v>
      </c>
      <c r="I13" s="21">
        <v>0.9100826500000001</v>
      </c>
      <c r="J13" s="22">
        <f t="shared" si="1"/>
        <v>6.8078874394042727E-2</v>
      </c>
      <c r="K13" s="22">
        <f t="shared" si="2"/>
        <v>0.11267893672694558</v>
      </c>
      <c r="L13" s="23">
        <f t="shared" si="3"/>
        <v>0.13419129676009053</v>
      </c>
      <c r="M13" s="4"/>
    </row>
    <row r="14" spans="1:13">
      <c r="A14" s="17"/>
      <c r="B14" s="18">
        <v>443</v>
      </c>
      <c r="C14" s="19" t="s">
        <v>209</v>
      </c>
      <c r="D14" s="20">
        <v>121.10658899999997</v>
      </c>
      <c r="E14" s="21">
        <v>111.871557</v>
      </c>
      <c r="F14" s="21">
        <f t="shared" si="0"/>
        <v>37.470208116368163</v>
      </c>
      <c r="G14" s="21">
        <v>33.361235906368165</v>
      </c>
      <c r="H14" s="21">
        <v>2.1396246099999998</v>
      </c>
      <c r="I14" s="21">
        <v>1.9693475999999999</v>
      </c>
      <c r="J14" s="22">
        <f t="shared" si="1"/>
        <v>0.29821016888473417</v>
      </c>
      <c r="K14" s="22">
        <f t="shared" si="2"/>
        <v>0.31733589366569881</v>
      </c>
      <c r="L14" s="23">
        <f t="shared" si="3"/>
        <v>0.33493954246447255</v>
      </c>
      <c r="M14" s="4"/>
    </row>
    <row r="15" spans="1:13">
      <c r="A15" s="17"/>
      <c r="B15" s="18">
        <v>444</v>
      </c>
      <c r="C15" s="19" t="s">
        <v>210</v>
      </c>
      <c r="D15" s="20">
        <v>34.659817000000004</v>
      </c>
      <c r="E15" s="21">
        <v>107.34544899999997</v>
      </c>
      <c r="F15" s="21">
        <f t="shared" si="0"/>
        <v>56.911306469264503</v>
      </c>
      <c r="G15" s="21">
        <v>15.78280830926451</v>
      </c>
      <c r="H15" s="21">
        <v>36.122360189999995</v>
      </c>
      <c r="I15" s="21">
        <v>5.0061379699999993</v>
      </c>
      <c r="J15" s="22">
        <f t="shared" si="1"/>
        <v>0.14702820153339258</v>
      </c>
      <c r="K15" s="22">
        <f t="shared" si="2"/>
        <v>0.48353394561947866</v>
      </c>
      <c r="L15" s="23">
        <f t="shared" si="3"/>
        <v>0.53016971841316274</v>
      </c>
      <c r="M15" s="4"/>
    </row>
    <row r="16" spans="1:13">
      <c r="A16" s="17"/>
      <c r="B16" s="18">
        <v>445</v>
      </c>
      <c r="C16" s="19" t="s">
        <v>211</v>
      </c>
      <c r="D16" s="20">
        <v>12.557455999999998</v>
      </c>
      <c r="E16" s="21">
        <v>58.716451999999997</v>
      </c>
      <c r="F16" s="21">
        <f t="shared" si="0"/>
        <v>10.957422119792145</v>
      </c>
      <c r="G16" s="21">
        <v>6.6386415197921451</v>
      </c>
      <c r="H16" s="21">
        <v>1.8015226499999999</v>
      </c>
      <c r="I16" s="21">
        <v>2.5172579500000003</v>
      </c>
      <c r="J16" s="22">
        <f t="shared" si="1"/>
        <v>0.11306271570687114</v>
      </c>
      <c r="K16" s="22">
        <f t="shared" si="2"/>
        <v>0.14374445121091692</v>
      </c>
      <c r="L16" s="23">
        <f t="shared" si="3"/>
        <v>0.1866158759012235</v>
      </c>
      <c r="M16" s="4"/>
    </row>
    <row r="17" spans="1:13">
      <c r="A17" s="17"/>
      <c r="B17" s="18">
        <v>446</v>
      </c>
      <c r="C17" s="19" t="s">
        <v>212</v>
      </c>
      <c r="D17" s="20">
        <v>116.050763</v>
      </c>
      <c r="E17" s="21">
        <v>171.72135499999999</v>
      </c>
      <c r="F17" s="21">
        <f t="shared" si="0"/>
        <v>62.463339755916174</v>
      </c>
      <c r="G17" s="21">
        <v>53.826463045916171</v>
      </c>
      <c r="H17" s="21">
        <v>3.2729436700000001</v>
      </c>
      <c r="I17" s="21">
        <v>5.3639330399999992</v>
      </c>
      <c r="J17" s="22">
        <f t="shared" si="1"/>
        <v>0.31345235451884346</v>
      </c>
      <c r="K17" s="22">
        <f t="shared" si="2"/>
        <v>0.33251197392378007</v>
      </c>
      <c r="L17" s="23">
        <f t="shared" si="3"/>
        <v>0.36374823478370633</v>
      </c>
      <c r="M17" s="4"/>
    </row>
    <row r="18" spans="1:13">
      <c r="A18" s="17"/>
      <c r="B18" s="18">
        <v>447</v>
      </c>
      <c r="C18" s="19" t="s">
        <v>213</v>
      </c>
      <c r="D18" s="20">
        <v>30.230563</v>
      </c>
      <c r="E18" s="21">
        <v>50.961167000000003</v>
      </c>
      <c r="F18" s="21">
        <f t="shared" si="0"/>
        <v>30.094087800678956</v>
      </c>
      <c r="G18" s="21">
        <v>19.865815740678954</v>
      </c>
      <c r="H18" s="21">
        <v>5.9171526699999983</v>
      </c>
      <c r="I18" s="21">
        <v>4.31111939</v>
      </c>
      <c r="J18" s="22">
        <f t="shared" si="1"/>
        <v>0.38982262201097068</v>
      </c>
      <c r="K18" s="22">
        <f t="shared" si="2"/>
        <v>0.50593363395070901</v>
      </c>
      <c r="L18" s="23">
        <f t="shared" si="3"/>
        <v>0.59052980087129781</v>
      </c>
      <c r="M18" s="4"/>
    </row>
    <row r="19" spans="1:13">
      <c r="A19" s="17"/>
      <c r="B19" s="18">
        <v>448</v>
      </c>
      <c r="C19" s="19" t="s">
        <v>214</v>
      </c>
      <c r="D19" s="20">
        <v>19.31841</v>
      </c>
      <c r="E19" s="21">
        <v>54.842175000000019</v>
      </c>
      <c r="F19" s="21">
        <f t="shared" si="0"/>
        <v>19.441713566791268</v>
      </c>
      <c r="G19" s="21">
        <v>15.340672436791268</v>
      </c>
      <c r="H19" s="21">
        <v>2.5845732899999998</v>
      </c>
      <c r="I19" s="21">
        <v>1.5164678399999996</v>
      </c>
      <c r="J19" s="22">
        <f t="shared" si="1"/>
        <v>0.27972399775886464</v>
      </c>
      <c r="K19" s="22">
        <f t="shared" si="2"/>
        <v>0.32685147382997232</v>
      </c>
      <c r="L19" s="23">
        <f t="shared" si="3"/>
        <v>0.35450296358215666</v>
      </c>
      <c r="M19" s="4"/>
    </row>
    <row r="20" spans="1:13">
      <c r="A20" s="17"/>
      <c r="B20" s="18">
        <v>449</v>
      </c>
      <c r="C20" s="19" t="s">
        <v>215</v>
      </c>
      <c r="D20" s="20">
        <v>3.834225</v>
      </c>
      <c r="E20" s="21">
        <v>16.249321000000002</v>
      </c>
      <c r="F20" s="21">
        <f t="shared" si="0"/>
        <v>4.5735127780604561</v>
      </c>
      <c r="G20" s="21">
        <v>3.003959788060456</v>
      </c>
      <c r="H20" s="21">
        <v>0.31456578000000002</v>
      </c>
      <c r="I20" s="21">
        <v>1.2549872100000001</v>
      </c>
      <c r="J20" s="22">
        <f t="shared" si="1"/>
        <v>0.18486678846829696</v>
      </c>
      <c r="K20" s="22">
        <f t="shared" si="2"/>
        <v>0.2042254915181044</v>
      </c>
      <c r="L20" s="23">
        <f t="shared" si="3"/>
        <v>0.28145870083189661</v>
      </c>
      <c r="M20" s="4"/>
    </row>
    <row r="21" spans="1:13">
      <c r="A21" s="17"/>
      <c r="B21" s="18">
        <v>450</v>
      </c>
      <c r="C21" s="19" t="s">
        <v>216</v>
      </c>
      <c r="D21" s="20">
        <v>18.304376999999999</v>
      </c>
      <c r="E21" s="21">
        <v>73.15767000000001</v>
      </c>
      <c r="F21" s="21">
        <f t="shared" si="0"/>
        <v>14.921505068597563</v>
      </c>
      <c r="G21" s="21">
        <v>10.799041448597563</v>
      </c>
      <c r="H21" s="21">
        <v>0.77909835999999999</v>
      </c>
      <c r="I21" s="21">
        <v>3.3433652599999992</v>
      </c>
      <c r="J21" s="22">
        <f t="shared" si="1"/>
        <v>0.14761325023880015</v>
      </c>
      <c r="K21" s="22">
        <f t="shared" si="2"/>
        <v>0.15826282888175036</v>
      </c>
      <c r="L21" s="23">
        <f t="shared" si="3"/>
        <v>0.20396364548785603</v>
      </c>
      <c r="M21" s="4"/>
    </row>
    <row r="22" spans="1:13">
      <c r="A22" s="17"/>
      <c r="B22" s="18">
        <v>451</v>
      </c>
      <c r="C22" s="19" t="s">
        <v>217</v>
      </c>
      <c r="D22" s="20">
        <v>38.921268000000012</v>
      </c>
      <c r="E22" s="21">
        <v>73.650252999999992</v>
      </c>
      <c r="F22" s="21">
        <f t="shared" si="0"/>
        <v>11.813829154478512</v>
      </c>
      <c r="G22" s="21">
        <v>7.9863153144785137</v>
      </c>
      <c r="H22" s="21">
        <v>0.94661097999999999</v>
      </c>
      <c r="I22" s="21">
        <v>2.8809028599999995</v>
      </c>
      <c r="J22" s="22">
        <f t="shared" si="1"/>
        <v>0.10843568065514336</v>
      </c>
      <c r="K22" s="22">
        <f t="shared" si="2"/>
        <v>0.12128846718935933</v>
      </c>
      <c r="L22" s="23">
        <f t="shared" si="3"/>
        <v>0.16040446126476324</v>
      </c>
      <c r="M22" s="4"/>
    </row>
    <row r="23" spans="1:13">
      <c r="A23" s="17"/>
      <c r="B23" s="18">
        <v>452</v>
      </c>
      <c r="C23" s="19" t="s">
        <v>218</v>
      </c>
      <c r="D23" s="20">
        <v>4.4454979999999997</v>
      </c>
      <c r="E23" s="21">
        <v>37.295157999999994</v>
      </c>
      <c r="F23" s="21">
        <f t="shared" si="0"/>
        <v>12.530789715844236</v>
      </c>
      <c r="G23" s="21">
        <v>7.6384227958442352</v>
      </c>
      <c r="H23" s="21">
        <v>3.7454650300000001</v>
      </c>
      <c r="I23" s="21">
        <v>1.1469018900000001</v>
      </c>
      <c r="J23" s="22">
        <f t="shared" si="1"/>
        <v>0.20481003984067414</v>
      </c>
      <c r="K23" s="22">
        <f t="shared" si="2"/>
        <v>0.30523768865235101</v>
      </c>
      <c r="L23" s="23">
        <f t="shared" si="3"/>
        <v>0.33598972059172499</v>
      </c>
      <c r="M23" s="4"/>
    </row>
    <row r="24" spans="1:13">
      <c r="A24" s="17"/>
      <c r="B24" s="18">
        <v>453</v>
      </c>
      <c r="C24" s="19" t="s">
        <v>219</v>
      </c>
      <c r="D24" s="20">
        <v>14.620632999999998</v>
      </c>
      <c r="E24" s="21">
        <v>23.791324000000003</v>
      </c>
      <c r="F24" s="21">
        <f t="shared" si="0"/>
        <v>17.972708798930132</v>
      </c>
      <c r="G24" s="21">
        <v>11.738232428930132</v>
      </c>
      <c r="H24" s="21">
        <v>5.8349994599999988</v>
      </c>
      <c r="I24" s="21">
        <v>0.39947690999999996</v>
      </c>
      <c r="J24" s="22">
        <f t="shared" si="1"/>
        <v>0.49338289995672924</v>
      </c>
      <c r="K24" s="22">
        <f t="shared" si="2"/>
        <v>0.73864035010956641</v>
      </c>
      <c r="L24" s="23">
        <f t="shared" si="3"/>
        <v>0.75543121513246292</v>
      </c>
      <c r="M24" s="4"/>
    </row>
    <row r="25" spans="1:13">
      <c r="A25" s="17"/>
      <c r="B25" s="18">
        <v>454</v>
      </c>
      <c r="C25" s="19" t="s">
        <v>220</v>
      </c>
      <c r="D25" s="20">
        <v>9.9275739999999999</v>
      </c>
      <c r="E25" s="21">
        <v>31.557167</v>
      </c>
      <c r="F25" s="21">
        <f t="shared" si="0"/>
        <v>7.5548673504161883</v>
      </c>
      <c r="G25" s="21">
        <v>3.3957681504161883</v>
      </c>
      <c r="H25" s="21">
        <v>1.9100059800000002</v>
      </c>
      <c r="I25" s="21">
        <v>2.2490932199999998</v>
      </c>
      <c r="J25" s="22">
        <f t="shared" si="1"/>
        <v>0.10760687581417522</v>
      </c>
      <c r="K25" s="22">
        <f t="shared" si="2"/>
        <v>0.16813214349742447</v>
      </c>
      <c r="L25" s="23">
        <f t="shared" si="3"/>
        <v>0.23940258485231544</v>
      </c>
      <c r="M25" s="4"/>
    </row>
    <row r="26" spans="1:13">
      <c r="A26" s="17"/>
      <c r="B26" s="18">
        <v>455</v>
      </c>
      <c r="C26" s="19" t="s">
        <v>221</v>
      </c>
      <c r="D26" s="20">
        <v>14.856515</v>
      </c>
      <c r="E26" s="21">
        <v>34.491797000000005</v>
      </c>
      <c r="F26" s="21">
        <f t="shared" si="0"/>
        <v>8.5323927053576334</v>
      </c>
      <c r="G26" s="21">
        <v>4.9766780753576345</v>
      </c>
      <c r="H26" s="21">
        <v>1.9200036599999997</v>
      </c>
      <c r="I26" s="21">
        <v>1.6357109699999999</v>
      </c>
      <c r="J26" s="22">
        <f t="shared" si="1"/>
        <v>0.14428584498968361</v>
      </c>
      <c r="K26" s="22">
        <f t="shared" si="2"/>
        <v>0.19995136047442333</v>
      </c>
      <c r="L26" s="23">
        <f t="shared" si="3"/>
        <v>0.24737454837037431</v>
      </c>
      <c r="M26" s="4"/>
    </row>
    <row r="27" spans="1:13">
      <c r="A27" s="17"/>
      <c r="B27" s="18">
        <v>456</v>
      </c>
      <c r="C27" s="19" t="s">
        <v>222</v>
      </c>
      <c r="D27" s="20">
        <v>32.448530999999996</v>
      </c>
      <c r="E27" s="21">
        <v>47.679178000000007</v>
      </c>
      <c r="F27" s="21">
        <f t="shared" si="0"/>
        <v>12.848243427375605</v>
      </c>
      <c r="G27" s="21">
        <v>7.8533504573756066</v>
      </c>
      <c r="H27" s="21">
        <v>2.4003236100000001</v>
      </c>
      <c r="I27" s="21">
        <v>2.5945693599999999</v>
      </c>
      <c r="J27" s="22">
        <f t="shared" si="1"/>
        <v>0.16471237103491182</v>
      </c>
      <c r="K27" s="22">
        <f t="shared" si="2"/>
        <v>0.21505559654102266</v>
      </c>
      <c r="L27" s="23">
        <f t="shared" si="3"/>
        <v>0.26947283838189501</v>
      </c>
      <c r="M27" s="4"/>
    </row>
    <row r="28" spans="1:13">
      <c r="A28" s="17"/>
      <c r="B28" s="18">
        <v>457</v>
      </c>
      <c r="C28" s="19" t="s">
        <v>223</v>
      </c>
      <c r="D28" s="20">
        <v>19.622557</v>
      </c>
      <c r="E28" s="21">
        <v>26.410732999999993</v>
      </c>
      <c r="F28" s="21">
        <f t="shared" si="0"/>
        <v>7.8119369064476336</v>
      </c>
      <c r="G28" s="21">
        <v>5.3330370164476335</v>
      </c>
      <c r="H28" s="21">
        <v>1.6869350800000003</v>
      </c>
      <c r="I28" s="21">
        <v>0.79196480999999996</v>
      </c>
      <c r="J28" s="22">
        <f t="shared" si="1"/>
        <v>0.20192688390919081</v>
      </c>
      <c r="K28" s="22">
        <f t="shared" si="2"/>
        <v>0.26579997217220874</v>
      </c>
      <c r="L28" s="23">
        <f t="shared" si="3"/>
        <v>0.2957864481249966</v>
      </c>
      <c r="M28" s="4"/>
    </row>
    <row r="29" spans="1:13">
      <c r="A29" s="17"/>
      <c r="B29" s="18">
        <v>458</v>
      </c>
      <c r="C29" s="19" t="s">
        <v>224</v>
      </c>
      <c r="D29" s="20">
        <v>105.37373500000001</v>
      </c>
      <c r="E29" s="21">
        <v>92.249728999999988</v>
      </c>
      <c r="F29" s="21">
        <f t="shared" si="0"/>
        <v>21.379123234427553</v>
      </c>
      <c r="G29" s="21">
        <v>11.592044334427555</v>
      </c>
      <c r="H29" s="21">
        <v>5.1525413699999989</v>
      </c>
      <c r="I29" s="21">
        <v>4.6345375300000011</v>
      </c>
      <c r="J29" s="22">
        <f t="shared" si="1"/>
        <v>0.12565938632109755</v>
      </c>
      <c r="K29" s="22">
        <f t="shared" si="2"/>
        <v>0.18151365739434916</v>
      </c>
      <c r="L29" s="23">
        <f t="shared" si="3"/>
        <v>0.23175269419412123</v>
      </c>
      <c r="M29" s="4"/>
    </row>
    <row r="30" spans="1:13">
      <c r="A30" s="17"/>
      <c r="B30" s="18">
        <v>459</v>
      </c>
      <c r="C30" s="19" t="s">
        <v>225</v>
      </c>
      <c r="D30" s="20">
        <v>85.039577999999992</v>
      </c>
      <c r="E30" s="21">
        <v>337.14064399999995</v>
      </c>
      <c r="F30" s="21">
        <f t="shared" si="0"/>
        <v>133.69182817450275</v>
      </c>
      <c r="G30" s="21">
        <v>66.450707344502732</v>
      </c>
      <c r="H30" s="21">
        <v>8.3802679799999975</v>
      </c>
      <c r="I30" s="21">
        <v>58.860852850000001</v>
      </c>
      <c r="J30" s="22">
        <f t="shared" si="1"/>
        <v>0.19710084953300006</v>
      </c>
      <c r="K30" s="22">
        <f t="shared" si="2"/>
        <v>0.22195773976306085</v>
      </c>
      <c r="L30" s="23">
        <f t="shared" si="3"/>
        <v>0.39654616123502084</v>
      </c>
      <c r="M30" s="4"/>
    </row>
    <row r="31" spans="1:13">
      <c r="A31" s="17"/>
      <c r="B31" s="18">
        <v>460</v>
      </c>
      <c r="C31" s="19" t="s">
        <v>226</v>
      </c>
      <c r="D31" s="20">
        <v>14.977710000000004</v>
      </c>
      <c r="E31" s="21">
        <v>29.348397999999996</v>
      </c>
      <c r="F31" s="21">
        <f t="shared" si="0"/>
        <v>11.455424789919475</v>
      </c>
      <c r="G31" s="21">
        <v>8.1340359099194757</v>
      </c>
      <c r="H31" s="21">
        <v>0.96172516999999991</v>
      </c>
      <c r="I31" s="21">
        <v>2.35966371</v>
      </c>
      <c r="J31" s="22">
        <f t="shared" si="1"/>
        <v>0.27715434109621512</v>
      </c>
      <c r="K31" s="22">
        <f t="shared" si="2"/>
        <v>0.30992359718985263</v>
      </c>
      <c r="L31" s="23">
        <f t="shared" si="3"/>
        <v>0.3903253864118742</v>
      </c>
      <c r="M31" s="4"/>
    </row>
    <row r="32" spans="1:13">
      <c r="A32" s="17"/>
      <c r="B32" s="18">
        <v>461</v>
      </c>
      <c r="C32" s="19" t="s">
        <v>227</v>
      </c>
      <c r="D32" s="20">
        <v>25.779995000000003</v>
      </c>
      <c r="E32" s="21">
        <v>40.920862999999997</v>
      </c>
      <c r="F32" s="21">
        <f t="shared" si="0"/>
        <v>12.42286050781556</v>
      </c>
      <c r="G32" s="21">
        <v>11.50423320781556</v>
      </c>
      <c r="H32" s="21">
        <v>0.73602875999999995</v>
      </c>
      <c r="I32" s="21">
        <v>0.18259854</v>
      </c>
      <c r="J32" s="22">
        <f t="shared" si="1"/>
        <v>0.28113368986904214</v>
      </c>
      <c r="K32" s="22">
        <f t="shared" si="2"/>
        <v>0.29912032812737993</v>
      </c>
      <c r="L32" s="23">
        <f t="shared" si="3"/>
        <v>0.30358256393115562</v>
      </c>
      <c r="M32" s="4"/>
    </row>
    <row r="33" spans="1:13">
      <c r="A33" s="17"/>
      <c r="B33" s="18">
        <v>462</v>
      </c>
      <c r="C33" s="19" t="s">
        <v>228</v>
      </c>
      <c r="D33" s="20">
        <v>44.046073</v>
      </c>
      <c r="E33" s="21">
        <v>45.286169000000001</v>
      </c>
      <c r="F33" s="21">
        <f t="shared" si="0"/>
        <v>31.135489340057571</v>
      </c>
      <c r="G33" s="21">
        <v>32.07299761005757</v>
      </c>
      <c r="H33" s="21">
        <v>-3.1039850199999997</v>
      </c>
      <c r="I33" s="21">
        <v>2.1664767499999997</v>
      </c>
      <c r="J33" s="22">
        <f t="shared" si="1"/>
        <v>0.70822942894678442</v>
      </c>
      <c r="K33" s="22">
        <f t="shared" si="2"/>
        <v>0.63968786121116961</v>
      </c>
      <c r="L33" s="23">
        <f t="shared" si="3"/>
        <v>0.68752756145165583</v>
      </c>
      <c r="M33" s="4"/>
    </row>
    <row r="34" spans="1:13">
      <c r="A34" s="17"/>
      <c r="B34" s="18">
        <v>463</v>
      </c>
      <c r="C34" s="19" t="s">
        <v>229</v>
      </c>
      <c r="D34" s="20">
        <v>10.427686000000001</v>
      </c>
      <c r="E34" s="21">
        <v>49.727793999999989</v>
      </c>
      <c r="F34" s="21">
        <f t="shared" si="0"/>
        <v>24.029135625069959</v>
      </c>
      <c r="G34" s="21">
        <v>12.498342725069961</v>
      </c>
      <c r="H34" s="21">
        <v>10.938264289999999</v>
      </c>
      <c r="I34" s="21">
        <v>0.59252861000000001</v>
      </c>
      <c r="J34" s="22">
        <f t="shared" si="1"/>
        <v>0.25133515323583355</v>
      </c>
      <c r="K34" s="22">
        <f t="shared" si="2"/>
        <v>0.47129794285807181</v>
      </c>
      <c r="L34" s="23">
        <f t="shared" si="3"/>
        <v>0.48321338415031972</v>
      </c>
      <c r="M34" s="4"/>
    </row>
    <row r="35" spans="1:13">
      <c r="A35" s="17"/>
      <c r="B35" s="18">
        <v>464</v>
      </c>
      <c r="C35" s="19" t="s">
        <v>230</v>
      </c>
      <c r="D35" s="20">
        <v>90.061813000000015</v>
      </c>
      <c r="E35" s="21">
        <v>1.3318130000000001</v>
      </c>
      <c r="F35" s="21">
        <f t="shared" si="0"/>
        <v>0.77723161713918243</v>
      </c>
      <c r="G35" s="21">
        <v>0.45230897713918239</v>
      </c>
      <c r="H35" s="21">
        <v>0.24118897000000006</v>
      </c>
      <c r="I35" s="21">
        <v>8.373367000000001E-2</v>
      </c>
      <c r="J35" s="22">
        <f t="shared" si="1"/>
        <v>0.33961898340020885</v>
      </c>
      <c r="K35" s="22">
        <f t="shared" si="2"/>
        <v>0.52071720815098099</v>
      </c>
      <c r="L35" s="23">
        <f t="shared" si="3"/>
        <v>0.5835891503831111</v>
      </c>
      <c r="M35" s="4"/>
    </row>
    <row r="36" spans="1:13" ht="15.75" thickBot="1">
      <c r="A36" s="41" t="s">
        <v>232</v>
      </c>
      <c r="B36" s="58"/>
      <c r="C36" s="43"/>
      <c r="D36" s="44">
        <v>1051.824945999997</v>
      </c>
      <c r="E36" s="45">
        <v>1713.8461650000004</v>
      </c>
      <c r="F36" s="45">
        <f t="shared" si="0"/>
        <v>584.87163598607913</v>
      </c>
      <c r="G36" s="45">
        <v>315.01077386607938</v>
      </c>
      <c r="H36" s="45">
        <v>187.87924592999983</v>
      </c>
      <c r="I36" s="45">
        <v>81.981616189999954</v>
      </c>
      <c r="J36" s="46">
        <f t="shared" si="1"/>
        <v>0.1838034126394765</v>
      </c>
      <c r="K36" s="46">
        <f t="shared" si="2"/>
        <v>0.29342774752253159</v>
      </c>
      <c r="L36" s="47">
        <f t="shared" si="3"/>
        <v>0.34126262200789709</v>
      </c>
      <c r="M36" s="4"/>
    </row>
    <row r="37" spans="1:13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61</v>
      </c>
      <c r="B1" s="51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961</v>
      </c>
      <c r="N2" s="72" t="s">
        <v>1018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8533.6599669999996</v>
      </c>
      <c r="E6" s="14">
        <f ca="1">SUM(E7:OFFSET(E7,50,0))</f>
        <v>10286.705162999997</v>
      </c>
      <c r="F6" s="14">
        <f ca="1">SUM(F7:OFFSET(F7,50,0))</f>
        <v>4891.2072840221563</v>
      </c>
      <c r="G6" s="14">
        <f ca="1">SUM(G7:OFFSET(G7,50,0))</f>
        <v>3479.3378990921551</v>
      </c>
      <c r="H6" s="14">
        <f ca="1">SUM(H7:OFFSET(H7,50,0))</f>
        <v>715.21618935999993</v>
      </c>
      <c r="I6" s="14">
        <f ca="1">SUM(I7:OFFSET(I7,50,0))</f>
        <v>696.65319556999998</v>
      </c>
      <c r="J6" s="15">
        <f ca="1">IFERROR(G6/E6,0)</f>
        <v>0.33823637831158049</v>
      </c>
      <c r="K6" s="15">
        <f ca="1">IFERROR(SUM(G6,H6)/E6,0)</f>
        <v>0.4077645875901495</v>
      </c>
      <c r="L6" s="16">
        <f ca="1">IFERROR(SUM(G6,H6,I6)/E6,0)</f>
        <v>0.47548823520433164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392.94763499999982</v>
      </c>
      <c r="E7" s="21">
        <v>340.63009299999987</v>
      </c>
      <c r="F7" s="21">
        <f t="shared" ref="F7:F31" si="0">SUM(G7,H7,I7)</f>
        <v>179.85096393183662</v>
      </c>
      <c r="G7" s="21">
        <v>156.00097395183661</v>
      </c>
      <c r="H7" s="21">
        <v>14.08843042</v>
      </c>
      <c r="I7" s="21">
        <v>9.7615595600000038</v>
      </c>
      <c r="J7" s="22">
        <f t="shared" ref="J7:J31" si="1">IFERROR(G7/E7,0)</f>
        <v>0.4579776630358865</v>
      </c>
      <c r="K7" s="22">
        <f t="shared" ref="K7:K31" si="2">IFERROR(SUM(G7,H7)/E7,0)</f>
        <v>0.49933757429892339</v>
      </c>
      <c r="L7" s="23">
        <f t="shared" ref="L7:L31" si="3">IFERROR(SUM(G7,H7,I7)/E7,0)</f>
        <v>0.52799493535010922</v>
      </c>
      <c r="M7" s="4"/>
      <c r="N7" t="s">
        <v>261</v>
      </c>
      <c r="O7" s="5">
        <v>211.5368739909847</v>
      </c>
      <c r="P7" s="71">
        <v>0.59715611613256547</v>
      </c>
    </row>
    <row r="8" spans="1:16">
      <c r="A8" s="17"/>
      <c r="B8" s="55">
        <v>2</v>
      </c>
      <c r="C8" s="19" t="s">
        <v>250</v>
      </c>
      <c r="D8" s="20">
        <v>213.27396999999999</v>
      </c>
      <c r="E8" s="21">
        <v>253.49065099999993</v>
      </c>
      <c r="F8" s="21">
        <f t="shared" si="0"/>
        <v>125.52365439736643</v>
      </c>
      <c r="G8" s="21">
        <v>69.392223467366421</v>
      </c>
      <c r="H8" s="21">
        <v>33.717888720000019</v>
      </c>
      <c r="I8" s="21">
        <v>22.413542209999992</v>
      </c>
      <c r="J8" s="22">
        <f t="shared" si="1"/>
        <v>0.27374667741638503</v>
      </c>
      <c r="K8" s="22">
        <f t="shared" si="2"/>
        <v>0.40676100590142267</v>
      </c>
      <c r="L8" s="23">
        <f t="shared" si="3"/>
        <v>0.49518060686729809</v>
      </c>
      <c r="M8" s="4"/>
      <c r="N8" t="s">
        <v>253</v>
      </c>
      <c r="O8" s="5">
        <v>343.49073376910411</v>
      </c>
      <c r="P8" s="71">
        <v>0.59689992913538781</v>
      </c>
    </row>
    <row r="9" spans="1:16">
      <c r="A9" s="17"/>
      <c r="B9" s="55">
        <v>3</v>
      </c>
      <c r="C9" s="19" t="s">
        <v>251</v>
      </c>
      <c r="D9" s="20">
        <v>202.234433</v>
      </c>
      <c r="E9" s="21">
        <v>293.13946599999991</v>
      </c>
      <c r="F9" s="21">
        <f t="shared" si="0"/>
        <v>118.05368558058888</v>
      </c>
      <c r="G9" s="21">
        <v>83.497758430588874</v>
      </c>
      <c r="H9" s="21">
        <v>15.147755069999995</v>
      </c>
      <c r="I9" s="21">
        <v>19.408172080000011</v>
      </c>
      <c r="J9" s="22">
        <f t="shared" si="1"/>
        <v>0.28483970299171146</v>
      </c>
      <c r="K9" s="22">
        <f t="shared" si="2"/>
        <v>0.33651392917727729</v>
      </c>
      <c r="L9" s="23">
        <f t="shared" si="3"/>
        <v>0.40272190978402378</v>
      </c>
      <c r="M9" s="4"/>
      <c r="N9" t="s">
        <v>256</v>
      </c>
      <c r="O9" s="5">
        <v>640.32309461621662</v>
      </c>
      <c r="P9" s="71">
        <v>0.55596799398253749</v>
      </c>
    </row>
    <row r="10" spans="1:16">
      <c r="A10" s="17"/>
      <c r="B10" s="55">
        <v>4</v>
      </c>
      <c r="C10" s="19" t="s">
        <v>252</v>
      </c>
      <c r="D10" s="20">
        <v>608.60581599999978</v>
      </c>
      <c r="E10" s="21">
        <v>543.76156800000058</v>
      </c>
      <c r="F10" s="21">
        <f t="shared" si="0"/>
        <v>263.49620262381467</v>
      </c>
      <c r="G10" s="21">
        <v>212.01929204381463</v>
      </c>
      <c r="H10" s="21">
        <v>23.306148820000011</v>
      </c>
      <c r="I10" s="21">
        <v>28.170761760000008</v>
      </c>
      <c r="J10" s="22">
        <f t="shared" si="1"/>
        <v>0.38991224191080454</v>
      </c>
      <c r="K10" s="22">
        <f t="shared" si="2"/>
        <v>0.43277321295317139</v>
      </c>
      <c r="L10" s="23">
        <f t="shared" si="3"/>
        <v>0.48458040827154297</v>
      </c>
      <c r="M10" s="4"/>
      <c r="N10" t="s">
        <v>257</v>
      </c>
      <c r="O10" s="5">
        <v>255.28090839602572</v>
      </c>
      <c r="P10" s="71">
        <v>0.53057827594100671</v>
      </c>
    </row>
    <row r="11" spans="1:16">
      <c r="A11" s="17"/>
      <c r="B11" s="55">
        <v>5</v>
      </c>
      <c r="C11" s="19" t="s">
        <v>253</v>
      </c>
      <c r="D11" s="20">
        <v>468.24198100000007</v>
      </c>
      <c r="E11" s="21">
        <v>575.45782299999928</v>
      </c>
      <c r="F11" s="21">
        <f t="shared" si="0"/>
        <v>343.49073376910411</v>
      </c>
      <c r="G11" s="21">
        <v>219.52580519910407</v>
      </c>
      <c r="H11" s="21">
        <v>78.287485390000029</v>
      </c>
      <c r="I11" s="21">
        <v>45.677443180000012</v>
      </c>
      <c r="J11" s="22">
        <f t="shared" si="1"/>
        <v>0.38148026914407651</v>
      </c>
      <c r="K11" s="22">
        <f t="shared" si="2"/>
        <v>0.51752409765937701</v>
      </c>
      <c r="L11" s="23">
        <f t="shared" si="3"/>
        <v>0.59689992913538781</v>
      </c>
      <c r="M11" s="4"/>
      <c r="N11" t="s">
        <v>249</v>
      </c>
      <c r="O11" s="5">
        <v>179.85096393183662</v>
      </c>
      <c r="P11" s="71">
        <v>0.52799493535010922</v>
      </c>
    </row>
    <row r="12" spans="1:16">
      <c r="A12" s="17"/>
      <c r="B12" s="55">
        <v>6</v>
      </c>
      <c r="C12" s="19" t="s">
        <v>254</v>
      </c>
      <c r="D12" s="20">
        <v>897.44205599999998</v>
      </c>
      <c r="E12" s="21">
        <v>763.1407039999998</v>
      </c>
      <c r="F12" s="21">
        <f t="shared" si="0"/>
        <v>378.36811116939282</v>
      </c>
      <c r="G12" s="21">
        <v>227.52042304939278</v>
      </c>
      <c r="H12" s="21">
        <v>51.306283450000002</v>
      </c>
      <c r="I12" s="21">
        <v>99.541404669999991</v>
      </c>
      <c r="J12" s="22">
        <f t="shared" si="1"/>
        <v>0.29813692528369296</v>
      </c>
      <c r="K12" s="22">
        <f t="shared" si="2"/>
        <v>0.36536736284399907</v>
      </c>
      <c r="L12" s="23">
        <f t="shared" si="3"/>
        <v>0.49580386576967717</v>
      </c>
      <c r="M12" s="4"/>
      <c r="N12" t="s">
        <v>265</v>
      </c>
      <c r="O12" s="5">
        <v>148.95389684470757</v>
      </c>
      <c r="P12" s="71">
        <v>0.49748934216571933</v>
      </c>
    </row>
    <row r="13" spans="1:16">
      <c r="A13" s="17"/>
      <c r="B13" s="55">
        <v>7</v>
      </c>
      <c r="C13" s="19" t="s">
        <v>255</v>
      </c>
      <c r="D13" s="20">
        <v>117.763204</v>
      </c>
      <c r="E13" s="21">
        <v>57.297948000000005</v>
      </c>
      <c r="F13" s="21">
        <f t="shared" si="0"/>
        <v>21.060224822742011</v>
      </c>
      <c r="G13" s="21">
        <v>13.530465942742012</v>
      </c>
      <c r="H13" s="21">
        <v>3.4428268399999995</v>
      </c>
      <c r="I13" s="21">
        <v>4.0869320399999998</v>
      </c>
      <c r="J13" s="22">
        <f t="shared" si="1"/>
        <v>0.23614224269849962</v>
      </c>
      <c r="K13" s="22">
        <f t="shared" si="2"/>
        <v>0.29622863252872528</v>
      </c>
      <c r="L13" s="23">
        <f t="shared" si="3"/>
        <v>0.36755635337485398</v>
      </c>
      <c r="M13" s="4"/>
      <c r="N13" t="s">
        <v>254</v>
      </c>
      <c r="O13" s="5">
        <v>378.36811116939282</v>
      </c>
      <c r="P13" s="71">
        <v>0.49580386576967717</v>
      </c>
    </row>
    <row r="14" spans="1:16">
      <c r="A14" s="17"/>
      <c r="B14" s="55">
        <v>8</v>
      </c>
      <c r="C14" s="19" t="s">
        <v>256</v>
      </c>
      <c r="D14" s="20">
        <v>844.815789</v>
      </c>
      <c r="E14" s="21">
        <v>1151.7265409999998</v>
      </c>
      <c r="F14" s="21">
        <f t="shared" si="0"/>
        <v>640.32309461621662</v>
      </c>
      <c r="G14" s="21">
        <v>496.46842867621672</v>
      </c>
      <c r="H14" s="21">
        <v>81.927569529999943</v>
      </c>
      <c r="I14" s="21">
        <v>61.927096409999997</v>
      </c>
      <c r="J14" s="22">
        <f t="shared" si="1"/>
        <v>0.43106450272922625</v>
      </c>
      <c r="K14" s="22">
        <f t="shared" si="2"/>
        <v>0.50219907036614586</v>
      </c>
      <c r="L14" s="23">
        <f t="shared" si="3"/>
        <v>0.55596799398253749</v>
      </c>
      <c r="M14" s="4"/>
      <c r="N14" t="s">
        <v>250</v>
      </c>
      <c r="O14" s="5">
        <v>125.52365439736643</v>
      </c>
      <c r="P14" s="71">
        <v>0.49518060686729809</v>
      </c>
    </row>
    <row r="15" spans="1:16">
      <c r="A15" s="17"/>
      <c r="B15" s="55">
        <v>9</v>
      </c>
      <c r="C15" s="19" t="s">
        <v>257</v>
      </c>
      <c r="D15" s="20">
        <v>360.33294599999999</v>
      </c>
      <c r="E15" s="21">
        <v>481.13712900000002</v>
      </c>
      <c r="F15" s="21">
        <f t="shared" si="0"/>
        <v>255.28090839602572</v>
      </c>
      <c r="G15" s="21">
        <v>185.74127560602574</v>
      </c>
      <c r="H15" s="21">
        <v>35.326964779999997</v>
      </c>
      <c r="I15" s="21">
        <v>34.212668009999994</v>
      </c>
      <c r="J15" s="22">
        <f t="shared" si="1"/>
        <v>0.38604643959212248</v>
      </c>
      <c r="K15" s="22">
        <f t="shared" si="2"/>
        <v>0.45947034028634637</v>
      </c>
      <c r="L15" s="23">
        <f t="shared" si="3"/>
        <v>0.53057827594100671</v>
      </c>
      <c r="M15" s="4"/>
      <c r="N15" t="s">
        <v>258</v>
      </c>
      <c r="O15" s="5">
        <v>170.62346745947806</v>
      </c>
      <c r="P15" s="71">
        <v>0.48466920223672411</v>
      </c>
    </row>
    <row r="16" spans="1:16">
      <c r="A16" s="17"/>
      <c r="B16" s="55">
        <v>10</v>
      </c>
      <c r="C16" s="19" t="s">
        <v>258</v>
      </c>
      <c r="D16" s="20">
        <v>200.71596599999995</v>
      </c>
      <c r="E16" s="21">
        <v>352.0410760000002</v>
      </c>
      <c r="F16" s="21">
        <f t="shared" si="0"/>
        <v>170.62346745947806</v>
      </c>
      <c r="G16" s="21">
        <v>115.45232111947806</v>
      </c>
      <c r="H16" s="21">
        <v>32.90926292000001</v>
      </c>
      <c r="I16" s="21">
        <v>22.261883420000004</v>
      </c>
      <c r="J16" s="22">
        <f t="shared" si="1"/>
        <v>0.32795127895665788</v>
      </c>
      <c r="K16" s="22">
        <f t="shared" si="2"/>
        <v>0.42143259452904858</v>
      </c>
      <c r="L16" s="23">
        <f t="shared" si="3"/>
        <v>0.48466920223672411</v>
      </c>
      <c r="M16" s="4"/>
      <c r="N16" t="s">
        <v>252</v>
      </c>
      <c r="O16" s="5">
        <v>263.49620262381467</v>
      </c>
      <c r="P16" s="71">
        <v>0.48458040827154297</v>
      </c>
    </row>
    <row r="17" spans="1:16">
      <c r="A17" s="17"/>
      <c r="B17" s="55">
        <v>11</v>
      </c>
      <c r="C17" s="19" t="s">
        <v>259</v>
      </c>
      <c r="D17" s="20">
        <v>62.982686999999991</v>
      </c>
      <c r="E17" s="21">
        <v>86.127093000000059</v>
      </c>
      <c r="F17" s="21">
        <f t="shared" si="0"/>
        <v>36.072096064424215</v>
      </c>
      <c r="G17" s="21">
        <v>22.255432214424218</v>
      </c>
      <c r="H17" s="21">
        <v>6.1926867899999998</v>
      </c>
      <c r="I17" s="21">
        <v>7.6239770599999996</v>
      </c>
      <c r="J17" s="22">
        <f t="shared" si="1"/>
        <v>0.25840222210244812</v>
      </c>
      <c r="K17" s="22">
        <f t="shared" si="2"/>
        <v>0.33030394982011291</v>
      </c>
      <c r="L17" s="23">
        <f t="shared" si="3"/>
        <v>0.41882402862969254</v>
      </c>
      <c r="M17" s="4"/>
      <c r="N17" t="s">
        <v>270</v>
      </c>
      <c r="O17" s="5">
        <v>265.35576133761822</v>
      </c>
      <c r="P17" s="71">
        <v>0.47732571195234574</v>
      </c>
    </row>
    <row r="18" spans="1:16">
      <c r="A18" s="17"/>
      <c r="B18" s="55">
        <v>12</v>
      </c>
      <c r="C18" s="19" t="s">
        <v>260</v>
      </c>
      <c r="D18" s="20">
        <v>363.16075499999988</v>
      </c>
      <c r="E18" s="21">
        <v>372.10411199999993</v>
      </c>
      <c r="F18" s="21">
        <f t="shared" si="0"/>
        <v>155.78908473715711</v>
      </c>
      <c r="G18" s="21">
        <v>116.00168777715709</v>
      </c>
      <c r="H18" s="21">
        <v>22.554897170000004</v>
      </c>
      <c r="I18" s="21">
        <v>17.232499790000013</v>
      </c>
      <c r="J18" s="22">
        <f t="shared" si="1"/>
        <v>0.31174524558104616</v>
      </c>
      <c r="K18" s="22">
        <f t="shared" si="2"/>
        <v>0.37235972535330952</v>
      </c>
      <c r="L18" s="23">
        <f t="shared" si="3"/>
        <v>0.41867068842592403</v>
      </c>
      <c r="M18" s="4"/>
      <c r="N18" t="s">
        <v>263</v>
      </c>
      <c r="O18" s="5">
        <v>722.30852716917389</v>
      </c>
      <c r="P18" s="71">
        <v>0.46942113221264592</v>
      </c>
    </row>
    <row r="19" spans="1:16">
      <c r="A19" s="17"/>
      <c r="B19" s="55">
        <v>13</v>
      </c>
      <c r="C19" s="19" t="s">
        <v>261</v>
      </c>
      <c r="D19" s="20">
        <v>330.26508500000011</v>
      </c>
      <c r="E19" s="21">
        <v>354.24048800000008</v>
      </c>
      <c r="F19" s="21">
        <f t="shared" si="0"/>
        <v>211.5368739909847</v>
      </c>
      <c r="G19" s="21">
        <v>185.80306814098472</v>
      </c>
      <c r="H19" s="21">
        <v>10.08753885</v>
      </c>
      <c r="I19" s="21">
        <v>15.646266999999996</v>
      </c>
      <c r="J19" s="22">
        <f t="shared" si="1"/>
        <v>0.52451110032624126</v>
      </c>
      <c r="K19" s="22">
        <f t="shared" si="2"/>
        <v>0.55298762740803542</v>
      </c>
      <c r="L19" s="23">
        <f t="shared" si="3"/>
        <v>0.59715611613256547</v>
      </c>
      <c r="M19" s="4"/>
      <c r="N19" t="s">
        <v>268</v>
      </c>
      <c r="O19" s="5">
        <v>236.59074180206647</v>
      </c>
      <c r="P19" s="71">
        <v>0.43893441914386339</v>
      </c>
    </row>
    <row r="20" spans="1:16">
      <c r="A20" s="17"/>
      <c r="B20" s="55">
        <v>14</v>
      </c>
      <c r="C20" s="19" t="s">
        <v>262</v>
      </c>
      <c r="D20" s="20">
        <v>132.63741100000004</v>
      </c>
      <c r="E20" s="21">
        <v>142.108407</v>
      </c>
      <c r="F20" s="21">
        <f t="shared" si="0"/>
        <v>35.310159095604327</v>
      </c>
      <c r="G20" s="21">
        <v>24.028799845604333</v>
      </c>
      <c r="H20" s="21">
        <v>8.2134372699999965</v>
      </c>
      <c r="I20" s="21">
        <v>3.0679219800000008</v>
      </c>
      <c r="J20" s="22">
        <f t="shared" si="1"/>
        <v>0.16908781368300282</v>
      </c>
      <c r="K20" s="22">
        <f t="shared" si="2"/>
        <v>0.22688479729143909</v>
      </c>
      <c r="L20" s="23">
        <f t="shared" si="3"/>
        <v>0.24847340027957901</v>
      </c>
      <c r="M20" s="4"/>
      <c r="N20" t="s">
        <v>269</v>
      </c>
      <c r="O20" s="5">
        <v>340.36614759497849</v>
      </c>
      <c r="P20" s="71">
        <v>0.42273547517398569</v>
      </c>
    </row>
    <row r="21" spans="1:16">
      <c r="A21" s="17"/>
      <c r="B21" s="55">
        <v>15</v>
      </c>
      <c r="C21" s="19" t="s">
        <v>263</v>
      </c>
      <c r="D21" s="20">
        <v>1064.8689159999994</v>
      </c>
      <c r="E21" s="21">
        <v>1538.7217949999979</v>
      </c>
      <c r="F21" s="21">
        <f t="shared" si="0"/>
        <v>722.30852716917389</v>
      </c>
      <c r="G21" s="21">
        <v>497.9200657091738</v>
      </c>
      <c r="H21" s="21">
        <v>123.90219314000005</v>
      </c>
      <c r="I21" s="21">
        <v>100.48626832000002</v>
      </c>
      <c r="J21" s="22">
        <f t="shared" si="1"/>
        <v>0.32359330148382964</v>
      </c>
      <c r="K21" s="22">
        <f t="shared" si="2"/>
        <v>0.4041161052438168</v>
      </c>
      <c r="L21" s="23">
        <f t="shared" si="3"/>
        <v>0.46942113221264592</v>
      </c>
      <c r="M21" s="4"/>
      <c r="N21" t="s">
        <v>259</v>
      </c>
      <c r="O21" s="5">
        <v>36.072096064424215</v>
      </c>
      <c r="P21" s="71">
        <v>0.41882402862969254</v>
      </c>
    </row>
    <row r="22" spans="1:16">
      <c r="A22" s="17"/>
      <c r="B22" s="55">
        <v>16</v>
      </c>
      <c r="C22" s="19" t="s">
        <v>264</v>
      </c>
      <c r="D22" s="20">
        <v>90.818895000000026</v>
      </c>
      <c r="E22" s="21">
        <v>156.79453099999995</v>
      </c>
      <c r="F22" s="21">
        <f t="shared" si="0"/>
        <v>53.751237106225815</v>
      </c>
      <c r="G22" s="21">
        <v>41.873634366225815</v>
      </c>
      <c r="H22" s="21">
        <v>9.5408890500000005</v>
      </c>
      <c r="I22" s="21">
        <v>2.3367136899999994</v>
      </c>
      <c r="J22" s="22">
        <f t="shared" si="1"/>
        <v>0.26706055433926984</v>
      </c>
      <c r="K22" s="22">
        <f t="shared" si="2"/>
        <v>0.3279101833993549</v>
      </c>
      <c r="L22" s="23">
        <f t="shared" si="3"/>
        <v>0.34281321397763442</v>
      </c>
      <c r="M22" s="4"/>
      <c r="N22" t="s">
        <v>260</v>
      </c>
      <c r="O22" s="5">
        <v>155.78908473715711</v>
      </c>
      <c r="P22" s="71">
        <v>0.41867068842592403</v>
      </c>
    </row>
    <row r="23" spans="1:16">
      <c r="A23" s="17"/>
      <c r="B23" s="55">
        <v>17</v>
      </c>
      <c r="C23" s="19" t="s">
        <v>265</v>
      </c>
      <c r="D23" s="20">
        <v>224.37277000000009</v>
      </c>
      <c r="E23" s="21">
        <v>299.41123199999998</v>
      </c>
      <c r="F23" s="21">
        <f t="shared" si="0"/>
        <v>148.95389684470757</v>
      </c>
      <c r="G23" s="21">
        <v>132.95619968470757</v>
      </c>
      <c r="H23" s="21">
        <v>13.626299119999999</v>
      </c>
      <c r="I23" s="21">
        <v>2.371398039999999</v>
      </c>
      <c r="J23" s="22">
        <f t="shared" si="1"/>
        <v>0.44405882436871164</v>
      </c>
      <c r="K23" s="22">
        <f t="shared" si="2"/>
        <v>0.4895691381568063</v>
      </c>
      <c r="L23" s="23">
        <f t="shared" si="3"/>
        <v>0.49748934216571933</v>
      </c>
      <c r="M23" s="4"/>
      <c r="N23" t="s">
        <v>251</v>
      </c>
      <c r="O23" s="5">
        <v>118.05368558058888</v>
      </c>
      <c r="P23" s="71">
        <v>0.40272190978402378</v>
      </c>
    </row>
    <row r="24" spans="1:16">
      <c r="A24" s="17"/>
      <c r="B24" s="55">
        <v>18</v>
      </c>
      <c r="C24" s="19" t="s">
        <v>266</v>
      </c>
      <c r="D24" s="20">
        <v>31.299949000000002</v>
      </c>
      <c r="E24" s="21">
        <v>59.842572000000011</v>
      </c>
      <c r="F24" s="21">
        <f t="shared" si="0"/>
        <v>14.270787374027238</v>
      </c>
      <c r="G24" s="21">
        <v>7.6720329540272392</v>
      </c>
      <c r="H24" s="21">
        <v>3.3050051499999995</v>
      </c>
      <c r="I24" s="21">
        <v>3.2937492699999993</v>
      </c>
      <c r="J24" s="22">
        <f t="shared" si="1"/>
        <v>0.12820359649694263</v>
      </c>
      <c r="K24" s="22">
        <f t="shared" si="2"/>
        <v>0.18343192374865233</v>
      </c>
      <c r="L24" s="23">
        <f t="shared" si="3"/>
        <v>0.23847215948584621</v>
      </c>
      <c r="M24" s="4"/>
      <c r="N24" t="s">
        <v>255</v>
      </c>
      <c r="O24" s="5">
        <v>21.060224822742011</v>
      </c>
      <c r="P24" s="71">
        <v>0.36755635337485398</v>
      </c>
    </row>
    <row r="25" spans="1:16">
      <c r="A25" s="17"/>
      <c r="B25" s="55">
        <v>19</v>
      </c>
      <c r="C25" s="19" t="s">
        <v>267</v>
      </c>
      <c r="D25" s="20">
        <v>76.141455000000008</v>
      </c>
      <c r="E25" s="21">
        <v>188.75853000000015</v>
      </c>
      <c r="F25" s="21">
        <f t="shared" si="0"/>
        <v>43.537686937197051</v>
      </c>
      <c r="G25" s="21">
        <v>26.430152317197049</v>
      </c>
      <c r="H25" s="21">
        <v>9.7629563100000016</v>
      </c>
      <c r="I25" s="21">
        <v>7.3445783099999993</v>
      </c>
      <c r="J25" s="22">
        <f t="shared" si="1"/>
        <v>0.14002096920969362</v>
      </c>
      <c r="K25" s="22">
        <f t="shared" si="2"/>
        <v>0.1917429036303526</v>
      </c>
      <c r="L25" s="23">
        <f t="shared" si="3"/>
        <v>0.23065281837698681</v>
      </c>
      <c r="M25" s="4"/>
      <c r="N25" t="s">
        <v>273</v>
      </c>
      <c r="O25" s="5">
        <v>67.624752184476932</v>
      </c>
      <c r="P25" s="71">
        <v>0.35855576540551132</v>
      </c>
    </row>
    <row r="26" spans="1:16">
      <c r="A26" s="17"/>
      <c r="B26" s="55">
        <v>20</v>
      </c>
      <c r="C26" s="19" t="s">
        <v>268</v>
      </c>
      <c r="D26" s="20">
        <v>248.92877499999997</v>
      </c>
      <c r="E26" s="21">
        <v>539.01159599999937</v>
      </c>
      <c r="F26" s="21">
        <f t="shared" si="0"/>
        <v>236.59074180206647</v>
      </c>
      <c r="G26" s="21">
        <v>144.46977856206649</v>
      </c>
      <c r="H26" s="21">
        <v>31.14431544</v>
      </c>
      <c r="I26" s="21">
        <v>60.976647799999981</v>
      </c>
      <c r="J26" s="22">
        <f t="shared" si="1"/>
        <v>0.26802721803051277</v>
      </c>
      <c r="K26" s="22">
        <f t="shared" si="2"/>
        <v>0.32580763624622783</v>
      </c>
      <c r="L26" s="23">
        <f t="shared" si="3"/>
        <v>0.43893441914386339</v>
      </c>
      <c r="M26" s="4"/>
      <c r="N26" t="s">
        <v>272</v>
      </c>
      <c r="O26" s="5">
        <v>24.08192044587004</v>
      </c>
      <c r="P26" s="71">
        <v>0.35462186968438236</v>
      </c>
    </row>
    <row r="27" spans="1:16">
      <c r="A27" s="17"/>
      <c r="B27" s="55">
        <v>21</v>
      </c>
      <c r="C27" s="19" t="s">
        <v>269</v>
      </c>
      <c r="D27" s="20">
        <v>920.25146899999925</v>
      </c>
      <c r="E27" s="21">
        <v>805.15160799999956</v>
      </c>
      <c r="F27" s="21">
        <f t="shared" si="0"/>
        <v>340.36614759497849</v>
      </c>
      <c r="G27" s="21">
        <v>264.78218527497847</v>
      </c>
      <c r="H27" s="21">
        <v>40.535579270000007</v>
      </c>
      <c r="I27" s="21">
        <v>35.048383049999991</v>
      </c>
      <c r="J27" s="22">
        <f t="shared" si="1"/>
        <v>0.32886003411543657</v>
      </c>
      <c r="K27" s="22">
        <f t="shared" si="2"/>
        <v>0.37920530929993335</v>
      </c>
      <c r="L27" s="23">
        <f t="shared" si="3"/>
        <v>0.42273547517398569</v>
      </c>
      <c r="M27" s="4"/>
      <c r="N27" t="s">
        <v>264</v>
      </c>
      <c r="O27" s="5">
        <v>53.751237106225815</v>
      </c>
      <c r="P27" s="71">
        <v>0.34281321397763442</v>
      </c>
    </row>
    <row r="28" spans="1:16">
      <c r="A28" s="17"/>
      <c r="B28" s="55">
        <v>22</v>
      </c>
      <c r="C28" s="19" t="s">
        <v>270</v>
      </c>
      <c r="D28" s="20">
        <v>244.40264799999991</v>
      </c>
      <c r="E28" s="21">
        <v>555.92178400000012</v>
      </c>
      <c r="F28" s="21">
        <f t="shared" si="0"/>
        <v>265.35576133761822</v>
      </c>
      <c r="G28" s="21">
        <v>137.36389130761819</v>
      </c>
      <c r="H28" s="21">
        <v>46.472465349999993</v>
      </c>
      <c r="I28" s="21">
        <v>81.519404680000008</v>
      </c>
      <c r="J28" s="22">
        <f t="shared" si="1"/>
        <v>0.24709211846179094</v>
      </c>
      <c r="K28" s="22">
        <f t="shared" si="2"/>
        <v>0.33068744911355757</v>
      </c>
      <c r="L28" s="23">
        <f t="shared" si="3"/>
        <v>0.47732571195234574</v>
      </c>
      <c r="M28" s="4"/>
      <c r="N28" t="s">
        <v>271</v>
      </c>
      <c r="O28" s="5">
        <v>39.586564571077844</v>
      </c>
      <c r="P28" s="71">
        <v>0.3294034800830552</v>
      </c>
    </row>
    <row r="29" spans="1:16">
      <c r="A29" s="17"/>
      <c r="B29" s="55">
        <v>23</v>
      </c>
      <c r="C29" s="19" t="s">
        <v>271</v>
      </c>
      <c r="D29" s="20">
        <v>85.581299000000001</v>
      </c>
      <c r="E29" s="21">
        <v>120.17652199999999</v>
      </c>
      <c r="F29" s="21">
        <f t="shared" si="0"/>
        <v>39.586564571077844</v>
      </c>
      <c r="G29" s="21">
        <v>18.593260131077841</v>
      </c>
      <c r="H29" s="21">
        <v>16.565135120000001</v>
      </c>
      <c r="I29" s="21">
        <v>4.4281693200000003</v>
      </c>
      <c r="J29" s="22">
        <f t="shared" si="1"/>
        <v>0.15471624425175029</v>
      </c>
      <c r="K29" s="22">
        <f t="shared" si="2"/>
        <v>0.29255627194035322</v>
      </c>
      <c r="L29" s="23">
        <f t="shared" si="3"/>
        <v>0.3294034800830552</v>
      </c>
      <c r="M29" s="4"/>
      <c r="N29" t="s">
        <v>262</v>
      </c>
      <c r="O29" s="5">
        <v>35.310159095604327</v>
      </c>
      <c r="P29" s="71">
        <v>0.24847340027957901</v>
      </c>
    </row>
    <row r="30" spans="1:16">
      <c r="A30" s="17"/>
      <c r="B30" s="55">
        <v>24</v>
      </c>
      <c r="C30" s="19" t="s">
        <v>272</v>
      </c>
      <c r="D30" s="20">
        <v>67.111421999999976</v>
      </c>
      <c r="E30" s="21">
        <v>67.908729000000008</v>
      </c>
      <c r="F30" s="21">
        <f t="shared" si="0"/>
        <v>24.08192044587004</v>
      </c>
      <c r="G30" s="21">
        <v>21.266973055870039</v>
      </c>
      <c r="H30" s="21">
        <v>2.3732198799999997</v>
      </c>
      <c r="I30" s="21">
        <v>0.44172750999999988</v>
      </c>
      <c r="J30" s="22">
        <f t="shared" si="1"/>
        <v>0.31316994691315808</v>
      </c>
      <c r="K30" s="22">
        <f t="shared" si="2"/>
        <v>0.34811714611637096</v>
      </c>
      <c r="L30" s="23">
        <f t="shared" si="3"/>
        <v>0.35462186968438236</v>
      </c>
      <c r="M30" s="4"/>
      <c r="N30" t="s">
        <v>266</v>
      </c>
      <c r="O30" s="5">
        <v>14.270787374027238</v>
      </c>
      <c r="P30" s="71">
        <v>0.23847215948584621</v>
      </c>
    </row>
    <row r="31" spans="1:16" ht="15.75" thickBot="1">
      <c r="A31" s="24"/>
      <c r="B31" s="56">
        <v>25</v>
      </c>
      <c r="C31" s="26" t="s">
        <v>273</v>
      </c>
      <c r="D31" s="27">
        <v>284.46263500000003</v>
      </c>
      <c r="E31" s="28">
        <v>188.60316499999996</v>
      </c>
      <c r="F31" s="28">
        <f t="shared" si="0"/>
        <v>67.624752184476932</v>
      </c>
      <c r="G31" s="28">
        <v>58.771770264476942</v>
      </c>
      <c r="H31" s="28">
        <v>1.4789555099999998</v>
      </c>
      <c r="I31" s="28">
        <v>7.374026409999999</v>
      </c>
      <c r="J31" s="29">
        <f t="shared" si="1"/>
        <v>0.31161603393281845</v>
      </c>
      <c r="K31" s="29">
        <f t="shared" si="2"/>
        <v>0.31945766007944221</v>
      </c>
      <c r="L31" s="30">
        <f t="shared" si="3"/>
        <v>0.35855576540551132</v>
      </c>
      <c r="M31" s="4"/>
      <c r="N31" t="s">
        <v>267</v>
      </c>
      <c r="O31" s="5">
        <v>43.537686937197051</v>
      </c>
      <c r="P31" s="71">
        <v>0.23065281837698681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M34"/>
  <sheetViews>
    <sheetView topLeftCell="A17" workbookViewId="0">
      <selection activeCell="A34" sqref="A34:D34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>
      <c r="A1" s="50">
        <v>61</v>
      </c>
      <c r="B1" s="49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962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8533.6599669999996</v>
      </c>
      <c r="E6" s="14">
        <v>10286.705162999997</v>
      </c>
      <c r="F6" s="14">
        <v>4891.2072840221563</v>
      </c>
      <c r="G6" s="14">
        <v>3479.3378990921551</v>
      </c>
      <c r="H6" s="14">
        <v>715.21618935999993</v>
      </c>
      <c r="I6" s="14">
        <v>696.65319556999998</v>
      </c>
      <c r="J6" s="15">
        <v>0.33823637831158049</v>
      </c>
      <c r="K6" s="15">
        <v>0.4077645875901495</v>
      </c>
      <c r="L6" s="16">
        <v>0.47548823520433164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2300.0230639999991</v>
      </c>
      <c r="E7" s="38">
        <f ca="1">SUM(E8:OFFSET(E6,MATCH("PROYECTOS",$A$8:$A$50,0),0))</f>
        <v>2907.4313060000004</v>
      </c>
      <c r="F7" s="38">
        <f ca="1">SUM(F8:OFFSET(F6,MATCH("PROYECTOS",$A$8:$A$50,0),0))</f>
        <v>1352.5664618444234</v>
      </c>
      <c r="G7" s="38">
        <f ca="1">SUM(G8:OFFSET(G6,MATCH("PROYECTOS",$A$8:$A$50,0),0))</f>
        <v>876.64933583442325</v>
      </c>
      <c r="H7" s="38">
        <f ca="1">SUM(H8:OFFSET(H6,MATCH("PROYECTOS",$A$8:$A$50,0),0))</f>
        <v>208.54955848</v>
      </c>
      <c r="I7" s="38">
        <f ca="1">SUM(I8:OFFSET(I6,MATCH("PROYECTOS",$A$8:$A$50,0),0))</f>
        <v>267.36756752999992</v>
      </c>
      <c r="J7" s="39">
        <f ca="1">IFERROR(G7/E7,0)</f>
        <v>0.30152022303168496</v>
      </c>
      <c r="K7" s="39">
        <f ca="1">IFERROR(SUM(G7,H7)/E7,0)</f>
        <v>0.37325005480780332</v>
      </c>
      <c r="L7" s="40">
        <f ca="1">IFERROR(SUM(G7,H7,I7)/E7,0)</f>
        <v>0.46521011831067594</v>
      </c>
      <c r="M7" s="4"/>
    </row>
    <row r="8" spans="1:13">
      <c r="A8" s="17"/>
      <c r="B8" s="19">
        <v>3000001</v>
      </c>
      <c r="C8" s="19" t="s">
        <v>275</v>
      </c>
      <c r="D8" s="20">
        <v>159.01878399999995</v>
      </c>
      <c r="E8" s="21">
        <v>177.71253699999994</v>
      </c>
      <c r="F8" s="21">
        <f t="shared" ref="F8:F19" si="0">SUM(G8,H8,I8)</f>
        <v>86.961159531134101</v>
      </c>
      <c r="G8" s="21">
        <v>63.569845831134089</v>
      </c>
      <c r="H8" s="21">
        <v>12.351970250000001</v>
      </c>
      <c r="I8" s="21">
        <v>11.039343450000002</v>
      </c>
      <c r="J8" s="22">
        <f t="shared" ref="J8:J20" si="1">IFERROR(G8/E8,0)</f>
        <v>0.35771165559993162</v>
      </c>
      <c r="K8" s="22">
        <f t="shared" ref="K8:K20" si="2">IFERROR(SUM(G8,H8)/E8,0)</f>
        <v>0.42721699528229751</v>
      </c>
      <c r="L8" s="23">
        <f t="shared" ref="L8:L20" si="3">IFERROR(SUM(G8,H8,I8)/E8,0)</f>
        <v>0.48933609861826532</v>
      </c>
      <c r="M8" s="4"/>
    </row>
    <row r="9" spans="1:13" ht="25.5">
      <c r="A9" s="17"/>
      <c r="B9" s="19">
        <v>3000131</v>
      </c>
      <c r="C9" s="19" t="s">
        <v>964</v>
      </c>
      <c r="D9" s="20">
        <v>1649.5931289999996</v>
      </c>
      <c r="E9" s="21">
        <v>1649.064224</v>
      </c>
      <c r="F9" s="21">
        <f t="shared" si="0"/>
        <v>921.67281121434735</v>
      </c>
      <c r="G9" s="21">
        <v>595.63959521434731</v>
      </c>
      <c r="H9" s="21">
        <v>136.68724742000003</v>
      </c>
      <c r="I9" s="21">
        <v>189.34596857999995</v>
      </c>
      <c r="J9" s="22">
        <f t="shared" si="1"/>
        <v>0.36119854311650346</v>
      </c>
      <c r="K9" s="22">
        <f t="shared" si="2"/>
        <v>0.44408630784433739</v>
      </c>
      <c r="L9" s="23">
        <f t="shared" si="3"/>
        <v>0.55890655912643661</v>
      </c>
      <c r="M9" s="4"/>
    </row>
    <row r="10" spans="1:13" ht="25.5">
      <c r="A10" s="17"/>
      <c r="B10" s="19">
        <v>3000132</v>
      </c>
      <c r="C10" s="19" t="s">
        <v>965</v>
      </c>
      <c r="D10" s="20">
        <v>128.32744599999995</v>
      </c>
      <c r="E10" s="21">
        <v>500.87255399999964</v>
      </c>
      <c r="F10" s="21">
        <f t="shared" si="0"/>
        <v>116.85653410741142</v>
      </c>
      <c r="G10" s="21">
        <v>80.508252617411429</v>
      </c>
      <c r="H10" s="21">
        <v>6.0932748000000005</v>
      </c>
      <c r="I10" s="21">
        <v>30.255006689999995</v>
      </c>
      <c r="J10" s="22">
        <f t="shared" si="1"/>
        <v>0.16073600354914133</v>
      </c>
      <c r="K10" s="22">
        <f t="shared" si="2"/>
        <v>0.17290132335223043</v>
      </c>
      <c r="L10" s="23">
        <f t="shared" si="3"/>
        <v>0.23330592418008894</v>
      </c>
      <c r="M10" s="4"/>
    </row>
    <row r="11" spans="1:13" ht="25.5">
      <c r="A11" s="17"/>
      <c r="B11" s="19">
        <v>3000133</v>
      </c>
      <c r="C11" s="19" t="s">
        <v>966</v>
      </c>
      <c r="D11" s="20">
        <v>173.65909200000007</v>
      </c>
      <c r="E11" s="21">
        <v>352.47974900000008</v>
      </c>
      <c r="F11" s="21">
        <f t="shared" si="0"/>
        <v>116.04783592089468</v>
      </c>
      <c r="G11" s="21">
        <v>57.405158400894699</v>
      </c>
      <c r="H11" s="21">
        <v>36.211100609999988</v>
      </c>
      <c r="I11" s="21">
        <v>22.431576910000008</v>
      </c>
      <c r="J11" s="22">
        <f t="shared" si="1"/>
        <v>0.16286086949322778</v>
      </c>
      <c r="K11" s="22">
        <f t="shared" si="2"/>
        <v>0.26559329798800629</v>
      </c>
      <c r="L11" s="23">
        <f t="shared" si="3"/>
        <v>0.32923263322255331</v>
      </c>
      <c r="M11" s="4"/>
    </row>
    <row r="12" spans="1:13" ht="25.5">
      <c r="A12" s="17"/>
      <c r="B12" s="19">
        <v>3000134</v>
      </c>
      <c r="C12" s="19" t="s">
        <v>967</v>
      </c>
      <c r="D12" s="20">
        <v>4.7273679999999985</v>
      </c>
      <c r="E12" s="21">
        <v>10.620277000000002</v>
      </c>
      <c r="F12" s="21">
        <f t="shared" si="0"/>
        <v>7.238591506148075</v>
      </c>
      <c r="G12" s="21">
        <v>5.7810373361480742</v>
      </c>
      <c r="H12" s="21">
        <v>1.0754518100000003</v>
      </c>
      <c r="I12" s="21">
        <v>0.38210236000000003</v>
      </c>
      <c r="J12" s="22">
        <f t="shared" si="1"/>
        <v>0.54433960019574568</v>
      </c>
      <c r="K12" s="22">
        <f t="shared" si="2"/>
        <v>0.64560360771645353</v>
      </c>
      <c r="L12" s="23">
        <f t="shared" si="3"/>
        <v>0.68158217588374337</v>
      </c>
      <c r="M12" s="4"/>
    </row>
    <row r="13" spans="1:13" ht="25.5">
      <c r="A13" s="17"/>
      <c r="B13" s="19">
        <v>3000143</v>
      </c>
      <c r="C13" s="19" t="s">
        <v>968</v>
      </c>
      <c r="D13" s="20">
        <v>7.3123449999999979</v>
      </c>
      <c r="E13" s="21">
        <v>7.0838689999999973</v>
      </c>
      <c r="F13" s="21">
        <f t="shared" si="0"/>
        <v>4.8263054433774926</v>
      </c>
      <c r="G13" s="21">
        <v>4.4105559733774919</v>
      </c>
      <c r="H13" s="21">
        <v>0.16880389000000004</v>
      </c>
      <c r="I13" s="21">
        <v>0.24694558000000003</v>
      </c>
      <c r="J13" s="22">
        <f t="shared" si="1"/>
        <v>0.62261964095856281</v>
      </c>
      <c r="K13" s="22">
        <f t="shared" si="2"/>
        <v>0.64644897631188469</v>
      </c>
      <c r="L13" s="23">
        <f t="shared" si="3"/>
        <v>0.68130924546705962</v>
      </c>
      <c r="M13" s="4"/>
    </row>
    <row r="14" spans="1:13" ht="38.25">
      <c r="A14" s="17"/>
      <c r="B14" s="19">
        <v>3000476</v>
      </c>
      <c r="C14" s="19" t="s">
        <v>969</v>
      </c>
      <c r="D14" s="20">
        <v>4.9111199999999995</v>
      </c>
      <c r="E14" s="21">
        <v>5.5557249999999989</v>
      </c>
      <c r="F14" s="21">
        <f t="shared" si="0"/>
        <v>2.2578895423690799</v>
      </c>
      <c r="G14" s="21">
        <v>1.5517959923690796</v>
      </c>
      <c r="H14" s="21">
        <v>0.39279524999999998</v>
      </c>
      <c r="I14" s="21">
        <v>0.31329830000000003</v>
      </c>
      <c r="J14" s="22">
        <f t="shared" si="1"/>
        <v>0.27931475952626883</v>
      </c>
      <c r="K14" s="22">
        <f t="shared" si="2"/>
        <v>0.35001574814611597</v>
      </c>
      <c r="L14" s="23">
        <f t="shared" si="3"/>
        <v>0.40640772219090765</v>
      </c>
      <c r="M14" s="4"/>
    </row>
    <row r="15" spans="1:13" ht="38.25">
      <c r="A15" s="17"/>
      <c r="B15" s="19">
        <v>3000477</v>
      </c>
      <c r="C15" s="19" t="s">
        <v>970</v>
      </c>
      <c r="D15" s="20">
        <v>6.0959600000000007</v>
      </c>
      <c r="E15" s="21">
        <v>6.5643589999999987</v>
      </c>
      <c r="F15" s="21">
        <f t="shared" si="0"/>
        <v>2.6323667138259133</v>
      </c>
      <c r="G15" s="21">
        <v>1.4482117138259127</v>
      </c>
      <c r="H15" s="21">
        <v>0.54024021000000011</v>
      </c>
      <c r="I15" s="21">
        <v>0.64391479000000018</v>
      </c>
      <c r="J15" s="22">
        <f t="shared" si="1"/>
        <v>0.22061738454979579</v>
      </c>
      <c r="K15" s="22">
        <f t="shared" si="2"/>
        <v>0.30291638891564482</v>
      </c>
      <c r="L15" s="23">
        <f t="shared" si="3"/>
        <v>0.40100895058084329</v>
      </c>
      <c r="M15" s="4"/>
    </row>
    <row r="16" spans="1:13" ht="25.5">
      <c r="A16" s="17"/>
      <c r="B16" s="19">
        <v>3000478</v>
      </c>
      <c r="C16" s="19" t="s">
        <v>971</v>
      </c>
      <c r="D16" s="20">
        <v>141.65922800000001</v>
      </c>
      <c r="E16" s="21">
        <v>168.54046800000003</v>
      </c>
      <c r="F16" s="21">
        <f t="shared" si="0"/>
        <v>81.517881639515608</v>
      </c>
      <c r="G16" s="21">
        <v>57.2264973895156</v>
      </c>
      <c r="H16" s="21">
        <v>13.319917130000006</v>
      </c>
      <c r="I16" s="21">
        <v>10.971467119999994</v>
      </c>
      <c r="J16" s="22">
        <f t="shared" si="1"/>
        <v>0.33954158350572272</v>
      </c>
      <c r="K16" s="22">
        <f t="shared" si="2"/>
        <v>0.41857255623329342</v>
      </c>
      <c r="L16" s="23">
        <f t="shared" si="3"/>
        <v>0.48366948666308196</v>
      </c>
      <c r="M16" s="4"/>
    </row>
    <row r="17" spans="1:13" ht="25.5">
      <c r="A17" s="17"/>
      <c r="B17" s="19">
        <v>3000479</v>
      </c>
      <c r="C17" s="19" t="s">
        <v>972</v>
      </c>
      <c r="D17" s="20">
        <v>21.161913999999996</v>
      </c>
      <c r="E17" s="21">
        <v>22.605303999999997</v>
      </c>
      <c r="F17" s="21">
        <f t="shared" si="0"/>
        <v>10.973645039024307</v>
      </c>
      <c r="G17" s="21">
        <v>7.9335284990243053</v>
      </c>
      <c r="H17" s="21">
        <v>1.4936036300000002</v>
      </c>
      <c r="I17" s="21">
        <v>1.5465129100000004</v>
      </c>
      <c r="J17" s="22">
        <f t="shared" si="1"/>
        <v>0.35095871743305496</v>
      </c>
      <c r="K17" s="22">
        <f t="shared" si="2"/>
        <v>0.41703186690275468</v>
      </c>
      <c r="L17" s="23">
        <f t="shared" si="3"/>
        <v>0.48544558564770057</v>
      </c>
      <c r="M17" s="4"/>
    </row>
    <row r="18" spans="1:13" ht="25.5">
      <c r="A18" s="17"/>
      <c r="B18" s="19">
        <v>3000480</v>
      </c>
      <c r="C18" s="19" t="s">
        <v>973</v>
      </c>
      <c r="D18" s="20">
        <v>3.5016779999999996</v>
      </c>
      <c r="E18" s="21">
        <v>3.698385</v>
      </c>
      <c r="F18" s="21">
        <f t="shared" si="0"/>
        <v>1.0808862075276904</v>
      </c>
      <c r="G18" s="21">
        <v>0.67430188752769027</v>
      </c>
      <c r="H18" s="21">
        <v>0.21515347999999998</v>
      </c>
      <c r="I18" s="21">
        <v>0.19143084000000002</v>
      </c>
      <c r="J18" s="22">
        <f t="shared" si="1"/>
        <v>0.18232333505778611</v>
      </c>
      <c r="K18" s="22">
        <f t="shared" si="2"/>
        <v>0.24049831684037498</v>
      </c>
      <c r="L18" s="23">
        <f t="shared" si="3"/>
        <v>0.29225897453285432</v>
      </c>
      <c r="M18" s="4"/>
    </row>
    <row r="19" spans="1:13">
      <c r="A19" s="17"/>
      <c r="B19" s="19">
        <v>3000599</v>
      </c>
      <c r="C19" s="19" t="s">
        <v>974</v>
      </c>
      <c r="D19" s="20">
        <v>5.5E-2</v>
      </c>
      <c r="E19" s="21">
        <v>2.6338550000000001</v>
      </c>
      <c r="F19" s="21">
        <f t="shared" si="0"/>
        <v>0.50055497884750366</v>
      </c>
      <c r="G19" s="21">
        <v>0.50055497884750366</v>
      </c>
      <c r="H19" s="21">
        <v>0</v>
      </c>
      <c r="I19" s="21">
        <v>0</v>
      </c>
      <c r="J19" s="22">
        <f t="shared" si="1"/>
        <v>0.19004652072627523</v>
      </c>
      <c r="K19" s="22">
        <f t="shared" si="2"/>
        <v>0.19004652072627523</v>
      </c>
      <c r="L19" s="23">
        <f t="shared" si="3"/>
        <v>0.19004652072627523</v>
      </c>
      <c r="M19" s="4"/>
    </row>
    <row r="20" spans="1:13" ht="15.75" thickBot="1">
      <c r="A20" s="41" t="s">
        <v>293</v>
      </c>
      <c r="B20" s="43"/>
      <c r="C20" s="43"/>
      <c r="D20" s="44">
        <f ca="1">OFFSET(D20,-MATCH("PROYECTOS",$A$8:$A$50,0)-1,0)-(OFFSET(D20,-MATCH("PROYECTOS",$A$8:$A$50,0),0))</f>
        <v>6233.6369030000005</v>
      </c>
      <c r="E20" s="45">
        <f t="shared" ref="E20:I20" ca="1" si="4">OFFSET(E20,-MATCH("PROYECTOS",$A$8:$A$50,0)-1,0)-(OFFSET(E20,-MATCH("PROYECTOS",$A$8:$A$50,0),0))</f>
        <v>7379.2738569999965</v>
      </c>
      <c r="F20" s="45">
        <f t="shared" ca="1" si="4"/>
        <v>3538.6408221777328</v>
      </c>
      <c r="G20" s="45">
        <f t="shared" ca="1" si="4"/>
        <v>2602.6885632577319</v>
      </c>
      <c r="H20" s="45">
        <f t="shared" ca="1" si="4"/>
        <v>506.66663087999996</v>
      </c>
      <c r="I20" s="45">
        <f t="shared" ca="1" si="4"/>
        <v>429.28562804000006</v>
      </c>
      <c r="J20" s="46">
        <f t="shared" ca="1" si="1"/>
        <v>0.3527025305869107</v>
      </c>
      <c r="K20" s="46">
        <f t="shared" ca="1" si="2"/>
        <v>0.42136330137526884</v>
      </c>
      <c r="L20" s="47">
        <f t="shared" ca="1" si="3"/>
        <v>0.47953780964789222</v>
      </c>
      <c r="M20" s="4"/>
    </row>
    <row r="21" spans="1:13" ht="15.75" thickBot="1"/>
    <row r="22" spans="1:13" ht="15.75" thickBot="1">
      <c r="A22" s="91" t="s">
        <v>315</v>
      </c>
      <c r="B22" s="92"/>
      <c r="C22" s="92"/>
      <c r="D22" s="93"/>
    </row>
    <row r="23" spans="1:13" ht="15.75" thickBot="1">
      <c r="A23" s="1" t="s">
        <v>1019</v>
      </c>
    </row>
    <row r="24" spans="1:13" ht="45" customHeight="1">
      <c r="A24" s="84" t="s">
        <v>317</v>
      </c>
      <c r="B24" s="85"/>
      <c r="C24" s="85"/>
      <c r="D24" s="96" t="s">
        <v>318</v>
      </c>
    </row>
    <row r="25" spans="1:13" ht="15.75" thickBot="1">
      <c r="A25" s="94"/>
      <c r="B25" s="95"/>
      <c r="C25" s="95"/>
      <c r="D25" s="97"/>
    </row>
    <row r="26" spans="1:13">
      <c r="A26" s="17"/>
      <c r="B26" s="19">
        <v>3000001</v>
      </c>
      <c r="C26" s="19" t="s">
        <v>275</v>
      </c>
      <c r="D26" s="23">
        <v>0.48933609861826532</v>
      </c>
    </row>
    <row r="27" spans="1:13" ht="25.5">
      <c r="A27" s="17"/>
      <c r="B27" s="19">
        <v>3000132</v>
      </c>
      <c r="C27" s="19" t="s">
        <v>965</v>
      </c>
      <c r="D27" s="23">
        <v>0.23330592418008894</v>
      </c>
    </row>
    <row r="28" spans="1:13" ht="25.5">
      <c r="A28" s="17"/>
      <c r="B28" s="19">
        <v>3000133</v>
      </c>
      <c r="C28" s="19" t="s">
        <v>966</v>
      </c>
      <c r="D28" s="23">
        <v>0.32923263322255331</v>
      </c>
    </row>
    <row r="29" spans="1:13" ht="38.25">
      <c r="A29" s="17"/>
      <c r="B29" s="19">
        <v>3000476</v>
      </c>
      <c r="C29" s="19" t="s">
        <v>969</v>
      </c>
      <c r="D29" s="23">
        <v>0.40640772219090765</v>
      </c>
    </row>
    <row r="30" spans="1:13" ht="38.25">
      <c r="A30" s="17"/>
      <c r="B30" s="19">
        <v>3000477</v>
      </c>
      <c r="C30" s="19" t="s">
        <v>970</v>
      </c>
      <c r="D30" s="23">
        <v>0.40100895058084329</v>
      </c>
    </row>
    <row r="31" spans="1:13" ht="25.5">
      <c r="A31" s="17"/>
      <c r="B31" s="19">
        <v>3000478</v>
      </c>
      <c r="C31" s="19" t="s">
        <v>971</v>
      </c>
      <c r="D31" s="23">
        <v>0.48366948666308196</v>
      </c>
    </row>
    <row r="32" spans="1:13" ht="25.5">
      <c r="A32" s="17"/>
      <c r="B32" s="19">
        <v>3000479</v>
      </c>
      <c r="C32" s="19" t="s">
        <v>972</v>
      </c>
      <c r="D32" s="23">
        <v>0.48544558564770057</v>
      </c>
    </row>
    <row r="33" spans="1:4" ht="25.5">
      <c r="A33" s="17"/>
      <c r="B33" s="19">
        <v>3000480</v>
      </c>
      <c r="C33" s="19" t="s">
        <v>973</v>
      </c>
      <c r="D33" s="23">
        <v>0.29225897453285432</v>
      </c>
    </row>
    <row r="34" spans="1:4" ht="15.75" thickBot="1">
      <c r="A34" s="24"/>
      <c r="B34" s="26">
        <v>3000599</v>
      </c>
      <c r="C34" s="26" t="s">
        <v>974</v>
      </c>
      <c r="D34" s="30">
        <v>0.19004652072627523</v>
      </c>
    </row>
  </sheetData>
  <mergeCells count="10">
    <mergeCell ref="A22:D22"/>
    <mergeCell ref="A24:C25"/>
    <mergeCell ref="D24:D2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selection activeCell="U4" sqref="U4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61</v>
      </c>
      <c r="B1" s="49" t="s">
        <v>38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963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8533.6599669999996</v>
      </c>
      <c r="I6" s="14">
        <v>10286.705162999997</v>
      </c>
      <c r="J6" s="14">
        <v>4891.2072840221563</v>
      </c>
      <c r="K6" s="14">
        <v>3479.3378990921551</v>
      </c>
      <c r="L6" s="14">
        <v>715.21618935999993</v>
      </c>
      <c r="M6" s="14">
        <v>696.65319556999998</v>
      </c>
      <c r="N6" s="15">
        <v>0.33823637831158049</v>
      </c>
      <c r="O6" s="15">
        <v>0.4077645875901495</v>
      </c>
      <c r="P6" s="16">
        <v>0.47548823520433164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SUM(H8:H50)</f>
        <v>2300.0230639999986</v>
      </c>
      <c r="I7" s="37">
        <f t="shared" ref="I7:J7" si="0">SUM(I8:I50)</f>
        <v>2907.4313059999981</v>
      </c>
      <c r="J7" s="37">
        <f t="shared" si="0"/>
        <v>1352.5664618444234</v>
      </c>
      <c r="K7" s="37">
        <f t="shared" ref="K7" si="1">SUM(K8:K50)</f>
        <v>876.64933583442325</v>
      </c>
      <c r="L7" s="37">
        <f t="shared" ref="L7" si="2">SUM(L8:L50)</f>
        <v>208.54955848000009</v>
      </c>
      <c r="M7" s="37">
        <f t="shared" ref="M7" si="3">SUM(M8:M50)</f>
        <v>267.36756752999997</v>
      </c>
      <c r="N7" s="39">
        <f>IFERROR(K7/I7,0)</f>
        <v>0.30152022303168519</v>
      </c>
      <c r="O7" s="39">
        <f>IFERROR(SUM(K7,L7)/I7,0)</f>
        <v>0.3732500548078036</v>
      </c>
      <c r="P7" s="40">
        <f>IFERROR(SUM(K7,L7,M7)/I7,0)</f>
        <v>0.46521011831067638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125.59280499999996</v>
      </c>
      <c r="I8" s="21">
        <v>140.32737699999998</v>
      </c>
      <c r="J8" s="21">
        <f t="shared" ref="J8:J50" si="4">SUM(K8,L8,M8)</f>
        <v>69.761789531412333</v>
      </c>
      <c r="K8" s="21">
        <v>53.75880178141233</v>
      </c>
      <c r="L8" s="21">
        <v>8.0862917600000017</v>
      </c>
      <c r="M8" s="21">
        <v>7.9166959900000018</v>
      </c>
      <c r="N8" s="22">
        <f t="shared" ref="N8:N51" si="5">IFERROR(K8/I8,0)</f>
        <v>0.38309560779014873</v>
      </c>
      <c r="O8" s="22">
        <f t="shared" ref="O8:O51" si="6">IFERROR(SUM(K8,L8)/I8,0)</f>
        <v>0.44072008515781164</v>
      </c>
      <c r="P8" s="23">
        <f t="shared" ref="P8:P51" si="7">IFERROR(SUM(K8,L8,M8)/I8,0)</f>
        <v>0.49713599030225114</v>
      </c>
      <c r="Q8" s="70">
        <v>63.5</v>
      </c>
      <c r="R8" s="21">
        <v>53.5</v>
      </c>
      <c r="S8" s="23">
        <f>IFERROR(R8/Q8,0)</f>
        <v>0.84251968503937003</v>
      </c>
    </row>
    <row r="9" spans="1:19" ht="38.25">
      <c r="A9" s="17"/>
      <c r="B9" s="19">
        <v>5001433</v>
      </c>
      <c r="C9" s="19" t="s">
        <v>975</v>
      </c>
      <c r="D9" s="68">
        <v>3000131</v>
      </c>
      <c r="E9" s="19" t="s">
        <v>964</v>
      </c>
      <c r="F9" s="69">
        <v>67</v>
      </c>
      <c r="G9" s="19" t="s">
        <v>1011</v>
      </c>
      <c r="H9" s="20">
        <v>960.30697099999986</v>
      </c>
      <c r="I9" s="21">
        <v>975.02166999999974</v>
      </c>
      <c r="J9" s="21">
        <f t="shared" si="4"/>
        <v>494.92767385423349</v>
      </c>
      <c r="K9" s="21">
        <v>369.43149902423352</v>
      </c>
      <c r="L9" s="21">
        <v>66.14646402000001</v>
      </c>
      <c r="M9" s="21">
        <v>59.349710809999998</v>
      </c>
      <c r="N9" s="22">
        <f t="shared" si="5"/>
        <v>0.37889568036393861</v>
      </c>
      <c r="O9" s="22">
        <f t="shared" si="6"/>
        <v>0.44673669975379482</v>
      </c>
      <c r="P9" s="23">
        <f t="shared" si="7"/>
        <v>0.50760684514246091</v>
      </c>
      <c r="Q9" s="70">
        <v>13457.764999999999</v>
      </c>
      <c r="R9" s="21">
        <v>12680.148999999996</v>
      </c>
      <c r="S9" s="23">
        <f t="shared" ref="S9:S50" si="8">IFERROR(R9/Q9,0)</f>
        <v>0.94221804289196587</v>
      </c>
    </row>
    <row r="10" spans="1:19" ht="38.25">
      <c r="A10" s="17"/>
      <c r="B10" s="19">
        <v>5001433</v>
      </c>
      <c r="C10" s="19" t="s">
        <v>975</v>
      </c>
      <c r="D10" s="68">
        <v>3000132</v>
      </c>
      <c r="E10" s="19" t="s">
        <v>965</v>
      </c>
      <c r="F10" s="69">
        <v>67</v>
      </c>
      <c r="G10" s="19" t="s">
        <v>1011</v>
      </c>
      <c r="H10" s="20">
        <v>14.67765</v>
      </c>
      <c r="I10" s="21">
        <v>53.374870999999999</v>
      </c>
      <c r="J10" s="21">
        <f t="shared" si="4"/>
        <v>27.012662981098895</v>
      </c>
      <c r="K10" s="21">
        <v>3.2927686910988996</v>
      </c>
      <c r="L10" s="21">
        <v>0.1204771</v>
      </c>
      <c r="M10" s="21">
        <v>23.599417189999997</v>
      </c>
      <c r="N10" s="22">
        <f t="shared" si="5"/>
        <v>6.1691365794568374E-2</v>
      </c>
      <c r="O10" s="22">
        <f t="shared" si="6"/>
        <v>6.394855345128421E-2</v>
      </c>
      <c r="P10" s="23">
        <f t="shared" si="7"/>
        <v>0.50609326964179258</v>
      </c>
      <c r="Q10" s="70">
        <v>202.5</v>
      </c>
      <c r="R10" s="21">
        <v>161.58600000000001</v>
      </c>
      <c r="S10" s="23">
        <f t="shared" si="8"/>
        <v>0.79795555555555564</v>
      </c>
    </row>
    <row r="11" spans="1:19" ht="25.5">
      <c r="A11" s="17"/>
      <c r="B11" s="19">
        <v>5001434</v>
      </c>
      <c r="C11" s="19" t="s">
        <v>976</v>
      </c>
      <c r="D11" s="68">
        <v>3000131</v>
      </c>
      <c r="E11" s="19" t="s">
        <v>964</v>
      </c>
      <c r="F11" s="69">
        <v>67</v>
      </c>
      <c r="G11" s="19" t="s">
        <v>1011</v>
      </c>
      <c r="H11" s="20">
        <v>20.392873999999999</v>
      </c>
      <c r="I11" s="21">
        <v>12.751954</v>
      </c>
      <c r="J11" s="21">
        <f t="shared" si="4"/>
        <v>5.8379145381727318</v>
      </c>
      <c r="K11" s="21">
        <v>3.8999587781727314</v>
      </c>
      <c r="L11" s="21">
        <v>0.46038140999999999</v>
      </c>
      <c r="M11" s="21">
        <v>1.47757435</v>
      </c>
      <c r="N11" s="22">
        <f t="shared" si="5"/>
        <v>0.30583224956526128</v>
      </c>
      <c r="O11" s="22">
        <f t="shared" si="6"/>
        <v>0.34193506251455513</v>
      </c>
      <c r="P11" s="23">
        <f t="shared" si="7"/>
        <v>0.45780548911741148</v>
      </c>
      <c r="Q11" s="70">
        <v>12.171999999999999</v>
      </c>
      <c r="R11" s="21">
        <v>0</v>
      </c>
      <c r="S11" s="23">
        <f t="shared" si="8"/>
        <v>0</v>
      </c>
    </row>
    <row r="12" spans="1:19" ht="25.5">
      <c r="A12" s="17"/>
      <c r="B12" s="19">
        <v>5001435</v>
      </c>
      <c r="C12" s="19" t="s">
        <v>977</v>
      </c>
      <c r="D12" s="68">
        <v>3000131</v>
      </c>
      <c r="E12" s="19" t="s">
        <v>964</v>
      </c>
      <c r="F12" s="69">
        <v>67</v>
      </c>
      <c r="G12" s="19" t="s">
        <v>1011</v>
      </c>
      <c r="H12" s="20">
        <v>8.7173429999999996</v>
      </c>
      <c r="I12" s="21">
        <v>17.323701000000003</v>
      </c>
      <c r="J12" s="21">
        <f t="shared" si="4"/>
        <v>6.9058013331698911</v>
      </c>
      <c r="K12" s="21">
        <v>4.7694005031698907</v>
      </c>
      <c r="L12" s="21">
        <v>1.0376239899999999</v>
      </c>
      <c r="M12" s="21">
        <v>1.0987768400000002</v>
      </c>
      <c r="N12" s="22">
        <f t="shared" si="5"/>
        <v>0.27531071467753282</v>
      </c>
      <c r="O12" s="22">
        <f t="shared" si="6"/>
        <v>0.33520692219115822</v>
      </c>
      <c r="P12" s="23">
        <f t="shared" si="7"/>
        <v>0.39863314041092546</v>
      </c>
      <c r="Q12" s="70">
        <v>2202.5130000000004</v>
      </c>
      <c r="R12" s="21">
        <v>2212.3700000000003</v>
      </c>
      <c r="S12" s="23">
        <f t="shared" si="8"/>
        <v>1.00447534248379</v>
      </c>
    </row>
    <row r="13" spans="1:19" ht="25.5">
      <c r="A13" s="17"/>
      <c r="B13" s="19">
        <v>5001436</v>
      </c>
      <c r="C13" s="19" t="s">
        <v>978</v>
      </c>
      <c r="D13" s="68">
        <v>3000131</v>
      </c>
      <c r="E13" s="19" t="s">
        <v>964</v>
      </c>
      <c r="F13" s="69">
        <v>67</v>
      </c>
      <c r="G13" s="19" t="s">
        <v>1011</v>
      </c>
      <c r="H13" s="20">
        <v>20.07685</v>
      </c>
      <c r="I13" s="21">
        <v>30.457316999999996</v>
      </c>
      <c r="J13" s="21">
        <f t="shared" si="4"/>
        <v>13.149372459909845</v>
      </c>
      <c r="K13" s="21">
        <v>9.4867771899098443</v>
      </c>
      <c r="L13" s="21">
        <v>1.8194128200000002</v>
      </c>
      <c r="M13" s="21">
        <v>1.84318245</v>
      </c>
      <c r="N13" s="22">
        <f t="shared" si="5"/>
        <v>0.31147777034693652</v>
      </c>
      <c r="O13" s="22">
        <f t="shared" si="6"/>
        <v>0.37121424746342058</v>
      </c>
      <c r="P13" s="23">
        <f t="shared" si="7"/>
        <v>0.4317311488700678</v>
      </c>
      <c r="Q13" s="70">
        <v>3556.3550000000009</v>
      </c>
      <c r="R13" s="21">
        <v>3602.56</v>
      </c>
      <c r="S13" s="23">
        <f t="shared" si="8"/>
        <v>1.0129922350271554</v>
      </c>
    </row>
    <row r="14" spans="1:19" ht="25.5">
      <c r="A14" s="17"/>
      <c r="B14" s="19">
        <v>5001437</v>
      </c>
      <c r="C14" s="19" t="s">
        <v>979</v>
      </c>
      <c r="D14" s="68">
        <v>3000131</v>
      </c>
      <c r="E14" s="19" t="s">
        <v>964</v>
      </c>
      <c r="F14" s="69">
        <v>65</v>
      </c>
      <c r="G14" s="19" t="s">
        <v>1012</v>
      </c>
      <c r="H14" s="20">
        <v>154.64393599999994</v>
      </c>
      <c r="I14" s="21">
        <v>134.10112499999997</v>
      </c>
      <c r="J14" s="21">
        <f t="shared" si="4"/>
        <v>38.558573013810104</v>
      </c>
      <c r="K14" s="21">
        <v>27.686452403810108</v>
      </c>
      <c r="L14" s="21">
        <v>6.6563599099999982</v>
      </c>
      <c r="M14" s="21">
        <v>4.2157606999999988</v>
      </c>
      <c r="N14" s="22">
        <f t="shared" si="5"/>
        <v>0.20645950885057909</v>
      </c>
      <c r="O14" s="22">
        <f t="shared" si="6"/>
        <v>0.25609637737051139</v>
      </c>
      <c r="P14" s="23">
        <f t="shared" si="7"/>
        <v>0.28753355360598287</v>
      </c>
      <c r="Q14" s="70">
        <v>152.00600000000003</v>
      </c>
      <c r="R14" s="21">
        <v>100</v>
      </c>
      <c r="S14" s="23">
        <f t="shared" si="8"/>
        <v>0.65786876833809182</v>
      </c>
    </row>
    <row r="15" spans="1:19" ht="25.5">
      <c r="A15" s="17"/>
      <c r="B15" s="19">
        <v>5001437</v>
      </c>
      <c r="C15" s="19" t="s">
        <v>979</v>
      </c>
      <c r="D15" s="68">
        <v>3000132</v>
      </c>
      <c r="E15" s="19" t="s">
        <v>965</v>
      </c>
      <c r="F15" s="69">
        <v>65</v>
      </c>
      <c r="G15" s="19" t="s">
        <v>1012</v>
      </c>
      <c r="H15" s="20">
        <v>6.1776979999999995</v>
      </c>
      <c r="I15" s="21">
        <v>4.3525029999999996</v>
      </c>
      <c r="J15" s="21">
        <f t="shared" si="4"/>
        <v>2.6933204334225889</v>
      </c>
      <c r="K15" s="21">
        <v>2.2469061034225888</v>
      </c>
      <c r="L15" s="21">
        <v>0.17866960999999998</v>
      </c>
      <c r="M15" s="21">
        <v>0.26774472000000005</v>
      </c>
      <c r="N15" s="22">
        <f t="shared" si="5"/>
        <v>0.51623309700707598</v>
      </c>
      <c r="O15" s="22">
        <f t="shared" si="6"/>
        <v>0.55728295039029019</v>
      </c>
      <c r="P15" s="23">
        <f t="shared" si="7"/>
        <v>0.61879806479687416</v>
      </c>
      <c r="Q15" s="70">
        <v>318</v>
      </c>
      <c r="R15" s="21">
        <v>278.42500000000001</v>
      </c>
      <c r="S15" s="23">
        <f t="shared" si="8"/>
        <v>0.87555031446540887</v>
      </c>
    </row>
    <row r="16" spans="1:19" ht="25.5">
      <c r="A16" s="17"/>
      <c r="B16" s="19">
        <v>5001437</v>
      </c>
      <c r="C16" s="19" t="s">
        <v>979</v>
      </c>
      <c r="D16" s="68">
        <v>3000133</v>
      </c>
      <c r="E16" s="19" t="s">
        <v>966</v>
      </c>
      <c r="F16" s="69">
        <v>65</v>
      </c>
      <c r="G16" s="19" t="s">
        <v>1012</v>
      </c>
      <c r="H16" s="20">
        <v>1.3464750000000003</v>
      </c>
      <c r="I16" s="21">
        <v>7.1593400000000011</v>
      </c>
      <c r="J16" s="21">
        <f t="shared" si="4"/>
        <v>4.1240959997104474</v>
      </c>
      <c r="K16" s="21">
        <v>2.1807940197104472</v>
      </c>
      <c r="L16" s="21">
        <v>1.7928297299999998</v>
      </c>
      <c r="M16" s="21">
        <v>0.15047225000000003</v>
      </c>
      <c r="N16" s="22">
        <f t="shared" si="5"/>
        <v>0.30460824876461334</v>
      </c>
      <c r="O16" s="22">
        <f t="shared" si="6"/>
        <v>0.55502654570259913</v>
      </c>
      <c r="P16" s="23">
        <f t="shared" si="7"/>
        <v>0.57604416045479701</v>
      </c>
      <c r="Q16" s="70">
        <v>250</v>
      </c>
      <c r="R16" s="21">
        <v>181</v>
      </c>
      <c r="S16" s="23">
        <f t="shared" si="8"/>
        <v>0.72399999999999998</v>
      </c>
    </row>
    <row r="17" spans="1:19" ht="25.5">
      <c r="A17" s="17"/>
      <c r="B17" s="19">
        <v>5001439</v>
      </c>
      <c r="C17" s="19" t="s">
        <v>980</v>
      </c>
      <c r="D17" s="68">
        <v>3000131</v>
      </c>
      <c r="E17" s="19" t="s">
        <v>964</v>
      </c>
      <c r="F17" s="69">
        <v>67</v>
      </c>
      <c r="G17" s="19" t="s">
        <v>1011</v>
      </c>
      <c r="H17" s="20">
        <v>453.50028500000002</v>
      </c>
      <c r="I17" s="21">
        <v>453.50028499999996</v>
      </c>
      <c r="J17" s="21">
        <f t="shared" si="4"/>
        <v>350.56347189352186</v>
      </c>
      <c r="K17" s="21">
        <v>171.12056404352188</v>
      </c>
      <c r="L17" s="21">
        <v>59.379870629999992</v>
      </c>
      <c r="M17" s="21">
        <v>120.06303721999998</v>
      </c>
      <c r="N17" s="22">
        <f t="shared" si="5"/>
        <v>0.37733286990882903</v>
      </c>
      <c r="O17" s="22">
        <f t="shared" si="6"/>
        <v>0.50826965780963484</v>
      </c>
      <c r="P17" s="23">
        <f t="shared" si="7"/>
        <v>0.77301709279746511</v>
      </c>
      <c r="Q17" s="70">
        <v>4653.0419999999995</v>
      </c>
      <c r="R17" s="21">
        <v>4653.0419999999995</v>
      </c>
      <c r="S17" s="23">
        <f t="shared" si="8"/>
        <v>1</v>
      </c>
    </row>
    <row r="18" spans="1:19" ht="25.5">
      <c r="A18" s="17"/>
      <c r="B18" s="19">
        <v>5001441</v>
      </c>
      <c r="C18" s="19" t="s">
        <v>981</v>
      </c>
      <c r="D18" s="68">
        <v>3000131</v>
      </c>
      <c r="E18" s="19" t="s">
        <v>964</v>
      </c>
      <c r="F18" s="69">
        <v>46</v>
      </c>
      <c r="G18" s="19" t="s">
        <v>736</v>
      </c>
      <c r="H18" s="20">
        <v>0.32943699999999998</v>
      </c>
      <c r="I18" s="21">
        <v>1.1794849999999999</v>
      </c>
      <c r="J18" s="21">
        <f t="shared" si="4"/>
        <v>0</v>
      </c>
      <c r="K18" s="21">
        <v>0</v>
      </c>
      <c r="L18" s="21">
        <v>0</v>
      </c>
      <c r="M18" s="21">
        <v>0</v>
      </c>
      <c r="N18" s="22">
        <f t="shared" si="5"/>
        <v>0</v>
      </c>
      <c r="O18" s="22">
        <f t="shared" si="6"/>
        <v>0</v>
      </c>
      <c r="P18" s="23">
        <f t="shared" si="7"/>
        <v>0</v>
      </c>
      <c r="Q18" s="70">
        <v>0</v>
      </c>
      <c r="R18" s="21">
        <v>0</v>
      </c>
      <c r="S18" s="23">
        <f t="shared" si="8"/>
        <v>0</v>
      </c>
    </row>
    <row r="19" spans="1:19" ht="25.5">
      <c r="A19" s="17"/>
      <c r="B19" s="19">
        <v>5001442</v>
      </c>
      <c r="C19" s="19" t="s">
        <v>982</v>
      </c>
      <c r="D19" s="68">
        <v>3000132</v>
      </c>
      <c r="E19" s="19" t="s">
        <v>965</v>
      </c>
      <c r="F19" s="69">
        <v>67</v>
      </c>
      <c r="G19" s="19" t="s">
        <v>1011</v>
      </c>
      <c r="H19" s="20">
        <v>1.6259849999999993</v>
      </c>
      <c r="I19" s="21">
        <v>1.7376579999999997</v>
      </c>
      <c r="J19" s="21">
        <f t="shared" si="4"/>
        <v>1.0933491216925741</v>
      </c>
      <c r="K19" s="21">
        <v>0.67066875169257401</v>
      </c>
      <c r="L19" s="21">
        <v>0.22692368000000002</v>
      </c>
      <c r="M19" s="21">
        <v>0.19575668999999996</v>
      </c>
      <c r="N19" s="22">
        <f t="shared" si="5"/>
        <v>0.38596130636326259</v>
      </c>
      <c r="O19" s="22">
        <f t="shared" si="6"/>
        <v>0.51655298781035985</v>
      </c>
      <c r="P19" s="23">
        <f t="shared" si="7"/>
        <v>0.62920846431954636</v>
      </c>
      <c r="Q19" s="70">
        <v>285</v>
      </c>
      <c r="R19" s="21">
        <v>0</v>
      </c>
      <c r="S19" s="23">
        <f t="shared" si="8"/>
        <v>0</v>
      </c>
    </row>
    <row r="20" spans="1:19" ht="25.5">
      <c r="A20" s="17"/>
      <c r="B20" s="19">
        <v>5001442</v>
      </c>
      <c r="C20" s="19" t="s">
        <v>982</v>
      </c>
      <c r="D20" s="68">
        <v>3000133</v>
      </c>
      <c r="E20" s="19" t="s">
        <v>966</v>
      </c>
      <c r="F20" s="69">
        <v>67</v>
      </c>
      <c r="G20" s="19" t="s">
        <v>1011</v>
      </c>
      <c r="H20" s="20">
        <v>0</v>
      </c>
      <c r="I20" s="21">
        <v>3.9899999999999998E-2</v>
      </c>
      <c r="J20" s="21">
        <f t="shared" si="4"/>
        <v>0</v>
      </c>
      <c r="K20" s="21">
        <v>0</v>
      </c>
      <c r="L20" s="21">
        <v>0</v>
      </c>
      <c r="M20" s="21">
        <v>0</v>
      </c>
      <c r="N20" s="22">
        <f t="shared" si="5"/>
        <v>0</v>
      </c>
      <c r="O20" s="22">
        <f t="shared" si="6"/>
        <v>0</v>
      </c>
      <c r="P20" s="23">
        <f t="shared" si="7"/>
        <v>0</v>
      </c>
      <c r="Q20" s="70">
        <v>10</v>
      </c>
      <c r="R20" s="21">
        <v>0</v>
      </c>
      <c r="S20" s="23">
        <f t="shared" si="8"/>
        <v>0</v>
      </c>
    </row>
    <row r="21" spans="1:19" ht="38.25">
      <c r="A21" s="17"/>
      <c r="B21" s="19">
        <v>5001443</v>
      </c>
      <c r="C21" s="19" t="s">
        <v>983</v>
      </c>
      <c r="D21" s="68">
        <v>3000131</v>
      </c>
      <c r="E21" s="19" t="s">
        <v>964</v>
      </c>
      <c r="F21" s="69">
        <v>63</v>
      </c>
      <c r="G21" s="19" t="s">
        <v>738</v>
      </c>
      <c r="H21" s="20">
        <v>0.45</v>
      </c>
      <c r="I21" s="21">
        <v>0.40749999999999997</v>
      </c>
      <c r="J21" s="21">
        <f t="shared" si="4"/>
        <v>0.24152451851856901</v>
      </c>
      <c r="K21" s="21">
        <v>0.17248309851856902</v>
      </c>
      <c r="L21" s="21">
        <v>3.2435479999999996E-2</v>
      </c>
      <c r="M21" s="21">
        <v>3.6605940000000003E-2</v>
      </c>
      <c r="N21" s="22">
        <f t="shared" si="5"/>
        <v>0.42327140740753139</v>
      </c>
      <c r="O21" s="22">
        <f t="shared" si="6"/>
        <v>0.50286767734618165</v>
      </c>
      <c r="P21" s="23">
        <f t="shared" si="7"/>
        <v>0.59269820495354364</v>
      </c>
      <c r="Q21" s="70">
        <v>19</v>
      </c>
      <c r="R21" s="21">
        <v>19</v>
      </c>
      <c r="S21" s="23">
        <f t="shared" si="8"/>
        <v>1</v>
      </c>
    </row>
    <row r="22" spans="1:19" ht="25.5">
      <c r="A22" s="17"/>
      <c r="B22" s="19">
        <v>5001444</v>
      </c>
      <c r="C22" s="19" t="s">
        <v>984</v>
      </c>
      <c r="D22" s="68">
        <v>3000131</v>
      </c>
      <c r="E22" s="19" t="s">
        <v>964</v>
      </c>
      <c r="F22" s="69">
        <v>46</v>
      </c>
      <c r="G22" s="19" t="s">
        <v>736</v>
      </c>
      <c r="H22" s="20">
        <v>1.1070999999999998</v>
      </c>
      <c r="I22" s="21">
        <v>1.3986060000000005</v>
      </c>
      <c r="J22" s="21">
        <f t="shared" si="4"/>
        <v>0.73731155749734212</v>
      </c>
      <c r="K22" s="21">
        <v>0.57365687749734207</v>
      </c>
      <c r="L22" s="21">
        <v>6.101116999999999E-2</v>
      </c>
      <c r="M22" s="21">
        <v>0.10264351000000001</v>
      </c>
      <c r="N22" s="22">
        <f t="shared" si="5"/>
        <v>0.41016331797328331</v>
      </c>
      <c r="O22" s="22">
        <f t="shared" si="6"/>
        <v>0.45378616100412972</v>
      </c>
      <c r="P22" s="23">
        <f t="shared" si="7"/>
        <v>0.52717602920146334</v>
      </c>
      <c r="Q22" s="70">
        <v>13</v>
      </c>
      <c r="R22" s="21">
        <v>13</v>
      </c>
      <c r="S22" s="23">
        <f t="shared" si="8"/>
        <v>1</v>
      </c>
    </row>
    <row r="23" spans="1:19" ht="25.5">
      <c r="A23" s="17"/>
      <c r="B23" s="19">
        <v>5001447</v>
      </c>
      <c r="C23" s="19" t="s">
        <v>985</v>
      </c>
      <c r="D23" s="68">
        <v>3000132</v>
      </c>
      <c r="E23" s="19" t="s">
        <v>965</v>
      </c>
      <c r="F23" s="69">
        <v>67</v>
      </c>
      <c r="G23" s="19" t="s">
        <v>1011</v>
      </c>
      <c r="H23" s="20">
        <v>10.019366999999999</v>
      </c>
      <c r="I23" s="21">
        <v>41.681466999999991</v>
      </c>
      <c r="J23" s="21">
        <f t="shared" si="4"/>
        <v>6.2851107961457746</v>
      </c>
      <c r="K23" s="21">
        <v>4.8015012261457741</v>
      </c>
      <c r="L23" s="21">
        <v>0.80837040999999998</v>
      </c>
      <c r="M23" s="21">
        <v>0.67523915999999995</v>
      </c>
      <c r="N23" s="22">
        <f t="shared" si="5"/>
        <v>0.11519511120243861</v>
      </c>
      <c r="O23" s="22">
        <f t="shared" si="6"/>
        <v>0.13458911213815425</v>
      </c>
      <c r="P23" s="23">
        <f t="shared" si="7"/>
        <v>0.15078909761371345</v>
      </c>
      <c r="Q23" s="70">
        <v>92.125</v>
      </c>
      <c r="R23" s="21">
        <v>25.307000000000002</v>
      </c>
      <c r="S23" s="23">
        <f t="shared" si="8"/>
        <v>0.27470284938941658</v>
      </c>
    </row>
    <row r="24" spans="1:19" ht="25.5">
      <c r="A24" s="17"/>
      <c r="B24" s="19">
        <v>5001448</v>
      </c>
      <c r="C24" s="19" t="s">
        <v>986</v>
      </c>
      <c r="D24" s="68">
        <v>3000132</v>
      </c>
      <c r="E24" s="19" t="s">
        <v>965</v>
      </c>
      <c r="F24" s="69">
        <v>67</v>
      </c>
      <c r="G24" s="19" t="s">
        <v>1011</v>
      </c>
      <c r="H24" s="20">
        <v>14.014387000000001</v>
      </c>
      <c r="I24" s="21">
        <v>27.351164000000001</v>
      </c>
      <c r="J24" s="21">
        <f t="shared" si="4"/>
        <v>5.6309317550624565</v>
      </c>
      <c r="K24" s="21">
        <v>4.2054579050624561</v>
      </c>
      <c r="L24" s="21">
        <v>0.57767297000000006</v>
      </c>
      <c r="M24" s="21">
        <v>0.84780088000000031</v>
      </c>
      <c r="N24" s="22">
        <f t="shared" si="5"/>
        <v>0.15375791337664663</v>
      </c>
      <c r="O24" s="22">
        <f t="shared" si="6"/>
        <v>0.1748785124853354</v>
      </c>
      <c r="P24" s="23">
        <f t="shared" si="7"/>
        <v>0.20587539729798909</v>
      </c>
      <c r="Q24" s="70">
        <v>246.74</v>
      </c>
      <c r="R24" s="21">
        <v>246.74</v>
      </c>
      <c r="S24" s="23">
        <f t="shared" si="8"/>
        <v>1</v>
      </c>
    </row>
    <row r="25" spans="1:19" ht="25.5">
      <c r="A25" s="17"/>
      <c r="B25" s="19">
        <v>5001449</v>
      </c>
      <c r="C25" s="19" t="s">
        <v>987</v>
      </c>
      <c r="D25" s="68">
        <v>3000132</v>
      </c>
      <c r="E25" s="19" t="s">
        <v>965</v>
      </c>
      <c r="F25" s="69">
        <v>67</v>
      </c>
      <c r="G25" s="19" t="s">
        <v>1011</v>
      </c>
      <c r="H25" s="20">
        <v>19.813018999999997</v>
      </c>
      <c r="I25" s="21">
        <v>102.92576699999996</v>
      </c>
      <c r="J25" s="21">
        <f t="shared" si="4"/>
        <v>29.050236627939519</v>
      </c>
      <c r="K25" s="21">
        <v>22.335991207939514</v>
      </c>
      <c r="L25" s="21">
        <v>3.8734445100000023</v>
      </c>
      <c r="M25" s="21">
        <v>2.8408009100000005</v>
      </c>
      <c r="N25" s="22">
        <f t="shared" si="5"/>
        <v>0.2170106850691676</v>
      </c>
      <c r="O25" s="22">
        <f t="shared" si="6"/>
        <v>0.25464406515367066</v>
      </c>
      <c r="P25" s="23">
        <f t="shared" si="7"/>
        <v>0.28224454842235502</v>
      </c>
      <c r="Q25" s="70">
        <v>31947.765000000007</v>
      </c>
      <c r="R25" s="21">
        <v>14768.630999999999</v>
      </c>
      <c r="S25" s="23">
        <f t="shared" si="8"/>
        <v>0.46227430932961966</v>
      </c>
    </row>
    <row r="26" spans="1:19" ht="25.5">
      <c r="A26" s="17"/>
      <c r="B26" s="19">
        <v>5001452</v>
      </c>
      <c r="C26" s="19" t="s">
        <v>988</v>
      </c>
      <c r="D26" s="68">
        <v>3000133</v>
      </c>
      <c r="E26" s="19" t="s">
        <v>966</v>
      </c>
      <c r="F26" s="69">
        <v>67</v>
      </c>
      <c r="G26" s="19" t="s">
        <v>1011</v>
      </c>
      <c r="H26" s="20">
        <v>72.320283999999987</v>
      </c>
      <c r="I26" s="21">
        <v>214.3860389999999</v>
      </c>
      <c r="J26" s="21">
        <f t="shared" si="4"/>
        <v>78.926838335787068</v>
      </c>
      <c r="K26" s="21">
        <v>30.164109935787099</v>
      </c>
      <c r="L26" s="21">
        <v>28.685804479999984</v>
      </c>
      <c r="M26" s="21">
        <v>20.076923919999992</v>
      </c>
      <c r="N26" s="22">
        <f t="shared" si="5"/>
        <v>0.14069997317216684</v>
      </c>
      <c r="O26" s="22">
        <f t="shared" si="6"/>
        <v>0.27450441591388847</v>
      </c>
      <c r="P26" s="23">
        <f t="shared" si="7"/>
        <v>0.36815288301393129</v>
      </c>
      <c r="Q26" s="70">
        <v>412202.13899999985</v>
      </c>
      <c r="R26" s="21">
        <v>66</v>
      </c>
      <c r="S26" s="23">
        <f t="shared" si="8"/>
        <v>1.6011561744952522E-4</v>
      </c>
    </row>
    <row r="27" spans="1:19" ht="25.5">
      <c r="A27" s="17"/>
      <c r="B27" s="19">
        <v>5001453</v>
      </c>
      <c r="C27" s="19" t="s">
        <v>989</v>
      </c>
      <c r="D27" s="68">
        <v>3000133</v>
      </c>
      <c r="E27" s="19" t="s">
        <v>966</v>
      </c>
      <c r="F27" s="69">
        <v>67</v>
      </c>
      <c r="G27" s="19" t="s">
        <v>1011</v>
      </c>
      <c r="H27" s="20">
        <v>94.158603999999983</v>
      </c>
      <c r="I27" s="21">
        <v>40.357630999999991</v>
      </c>
      <c r="J27" s="21">
        <f t="shared" si="4"/>
        <v>19.717556508074104</v>
      </c>
      <c r="K27" s="21">
        <v>13.473228318074103</v>
      </c>
      <c r="L27" s="21">
        <v>4.5667741099999999</v>
      </c>
      <c r="M27" s="21">
        <v>1.6775540799999997</v>
      </c>
      <c r="N27" s="22">
        <f t="shared" si="5"/>
        <v>0.33384586716881637</v>
      </c>
      <c r="O27" s="22">
        <f t="shared" si="6"/>
        <v>0.44700350295769609</v>
      </c>
      <c r="P27" s="23">
        <f t="shared" si="7"/>
        <v>0.48857071189520784</v>
      </c>
      <c r="Q27" s="70">
        <v>1398.5360000000003</v>
      </c>
      <c r="R27" s="21">
        <v>160.88399999999999</v>
      </c>
      <c r="S27" s="23">
        <f t="shared" si="8"/>
        <v>0.11503743915065465</v>
      </c>
    </row>
    <row r="28" spans="1:19" ht="25.5">
      <c r="A28" s="17"/>
      <c r="B28" s="19">
        <v>5001454</v>
      </c>
      <c r="C28" s="19" t="s">
        <v>990</v>
      </c>
      <c r="D28" s="68">
        <v>3000133</v>
      </c>
      <c r="E28" s="19" t="s">
        <v>966</v>
      </c>
      <c r="F28" s="69">
        <v>67</v>
      </c>
      <c r="G28" s="19" t="s">
        <v>1011</v>
      </c>
      <c r="H28" s="20">
        <v>4.0297879999999999</v>
      </c>
      <c r="I28" s="21">
        <v>4.7627499999999987</v>
      </c>
      <c r="J28" s="21">
        <f t="shared" si="4"/>
        <v>1.3429411697196583</v>
      </c>
      <c r="K28" s="21">
        <v>0.75847360971965827</v>
      </c>
      <c r="L28" s="21">
        <v>0.41400995000000002</v>
      </c>
      <c r="M28" s="21">
        <v>0.17045761000000001</v>
      </c>
      <c r="N28" s="22">
        <f t="shared" si="5"/>
        <v>0.15925119095473381</v>
      </c>
      <c r="O28" s="22">
        <f t="shared" si="6"/>
        <v>0.24617785097258069</v>
      </c>
      <c r="P28" s="23">
        <f t="shared" si="7"/>
        <v>0.28196759639276858</v>
      </c>
      <c r="Q28" s="70">
        <v>1035.9120000000003</v>
      </c>
      <c r="R28" s="21">
        <v>17</v>
      </c>
      <c r="S28" s="23">
        <f t="shared" si="8"/>
        <v>1.6410660364973084E-2</v>
      </c>
    </row>
    <row r="29" spans="1:19" ht="38.25">
      <c r="A29" s="17"/>
      <c r="B29" s="19">
        <v>5001495</v>
      </c>
      <c r="C29" s="19" t="s">
        <v>991</v>
      </c>
      <c r="D29" s="68">
        <v>3000001</v>
      </c>
      <c r="E29" s="19" t="s">
        <v>275</v>
      </c>
      <c r="F29" s="69">
        <v>80</v>
      </c>
      <c r="G29" s="19" t="s">
        <v>310</v>
      </c>
      <c r="H29" s="20">
        <v>1.4629999999999999</v>
      </c>
      <c r="I29" s="21">
        <v>0.75366700000000009</v>
      </c>
      <c r="J29" s="21">
        <f t="shared" si="4"/>
        <v>0.14341282963734248</v>
      </c>
      <c r="K29" s="21">
        <v>0.11752743963734247</v>
      </c>
      <c r="L29" s="21">
        <v>1.0521510000000001E-2</v>
      </c>
      <c r="M29" s="21">
        <v>1.536388E-2</v>
      </c>
      <c r="N29" s="22">
        <f t="shared" si="5"/>
        <v>0.15594080626767851</v>
      </c>
      <c r="O29" s="22">
        <f t="shared" si="6"/>
        <v>0.16990122910694308</v>
      </c>
      <c r="P29" s="23">
        <f t="shared" si="7"/>
        <v>0.19028673092671228</v>
      </c>
      <c r="Q29" s="70">
        <v>1</v>
      </c>
      <c r="R29" s="21">
        <v>0</v>
      </c>
      <c r="S29" s="23">
        <f t="shared" si="8"/>
        <v>0</v>
      </c>
    </row>
    <row r="30" spans="1:19" ht="25.5">
      <c r="A30" s="17"/>
      <c r="B30" s="19">
        <v>5002376</v>
      </c>
      <c r="C30" s="19" t="s">
        <v>992</v>
      </c>
      <c r="D30" s="68">
        <v>3000132</v>
      </c>
      <c r="E30" s="19" t="s">
        <v>965</v>
      </c>
      <c r="F30" s="69">
        <v>67</v>
      </c>
      <c r="G30" s="19" t="s">
        <v>1011</v>
      </c>
      <c r="H30" s="20">
        <v>13.492714000000003</v>
      </c>
      <c r="I30" s="21">
        <v>235.23182399999999</v>
      </c>
      <c r="J30" s="21">
        <f t="shared" si="4"/>
        <v>45.083832391904949</v>
      </c>
      <c r="K30" s="21">
        <v>42.947868731904947</v>
      </c>
      <c r="L30" s="21">
        <v>0.30771651999999999</v>
      </c>
      <c r="M30" s="21">
        <v>1.82824714</v>
      </c>
      <c r="N30" s="22">
        <f t="shared" si="5"/>
        <v>0.18257677894766888</v>
      </c>
      <c r="O30" s="22">
        <f t="shared" si="6"/>
        <v>0.18388492048552474</v>
      </c>
      <c r="P30" s="23">
        <f t="shared" si="7"/>
        <v>0.19165702848057223</v>
      </c>
      <c r="Q30" s="70">
        <v>649.80999999999983</v>
      </c>
      <c r="R30" s="21">
        <v>83.73</v>
      </c>
      <c r="S30" s="23">
        <f t="shared" si="8"/>
        <v>0.1288530493528878</v>
      </c>
    </row>
    <row r="31" spans="1:19" ht="25.5">
      <c r="A31" s="17"/>
      <c r="B31" s="19">
        <v>5002377</v>
      </c>
      <c r="C31" s="19" t="s">
        <v>993</v>
      </c>
      <c r="D31" s="68">
        <v>3000133</v>
      </c>
      <c r="E31" s="19" t="s">
        <v>966</v>
      </c>
      <c r="F31" s="69">
        <v>67</v>
      </c>
      <c r="G31" s="19" t="s">
        <v>1011</v>
      </c>
      <c r="H31" s="20">
        <v>1.1479410000000001</v>
      </c>
      <c r="I31" s="21">
        <v>2.5268069999999998</v>
      </c>
      <c r="J31" s="21">
        <f t="shared" si="4"/>
        <v>0.77849772720458232</v>
      </c>
      <c r="K31" s="21">
        <v>0.32340978720458224</v>
      </c>
      <c r="L31" s="21">
        <v>0.24480911000000002</v>
      </c>
      <c r="M31" s="21">
        <v>0.21027883</v>
      </c>
      <c r="N31" s="22">
        <f t="shared" si="5"/>
        <v>0.12799148775691307</v>
      </c>
      <c r="O31" s="22">
        <f t="shared" si="6"/>
        <v>0.22487625576649992</v>
      </c>
      <c r="P31" s="23">
        <f t="shared" si="7"/>
        <v>0.30809544504371816</v>
      </c>
      <c r="Q31" s="70">
        <v>26</v>
      </c>
      <c r="R31" s="21">
        <v>0</v>
      </c>
      <c r="S31" s="23">
        <f t="shared" si="8"/>
        <v>0</v>
      </c>
    </row>
    <row r="32" spans="1:19" ht="25.5">
      <c r="A32" s="17"/>
      <c r="B32" s="19">
        <v>5003240</v>
      </c>
      <c r="C32" s="19" t="s">
        <v>994</v>
      </c>
      <c r="D32" s="68">
        <v>3000131</v>
      </c>
      <c r="E32" s="19" t="s">
        <v>964</v>
      </c>
      <c r="F32" s="69">
        <v>281</v>
      </c>
      <c r="G32" s="19" t="s">
        <v>1013</v>
      </c>
      <c r="H32" s="20">
        <v>30.068332999999999</v>
      </c>
      <c r="I32" s="21">
        <v>22.922581000000001</v>
      </c>
      <c r="J32" s="21">
        <f t="shared" si="4"/>
        <v>10.751168045513426</v>
      </c>
      <c r="K32" s="21">
        <v>8.4988032955134258</v>
      </c>
      <c r="L32" s="21">
        <v>1.0936879899999998</v>
      </c>
      <c r="M32" s="21">
        <v>1.1586767600000001</v>
      </c>
      <c r="N32" s="22">
        <f t="shared" si="5"/>
        <v>0.37076118503031685</v>
      </c>
      <c r="O32" s="22">
        <f t="shared" si="6"/>
        <v>0.41847343828835964</v>
      </c>
      <c r="P32" s="23">
        <f t="shared" si="7"/>
        <v>0.46902083345297918</v>
      </c>
      <c r="Q32" s="70">
        <v>3157231.3000000003</v>
      </c>
      <c r="R32" s="21">
        <v>2995638</v>
      </c>
      <c r="S32" s="23">
        <f t="shared" si="8"/>
        <v>0.94881803559973565</v>
      </c>
    </row>
    <row r="33" spans="1:19" ht="25.5">
      <c r="A33" s="17"/>
      <c r="B33" s="19">
        <v>5003241</v>
      </c>
      <c r="C33" s="19" t="s">
        <v>995</v>
      </c>
      <c r="D33" s="68">
        <v>3000132</v>
      </c>
      <c r="E33" s="19" t="s">
        <v>965</v>
      </c>
      <c r="F33" s="69">
        <v>98</v>
      </c>
      <c r="G33" s="19" t="s">
        <v>1014</v>
      </c>
      <c r="H33" s="20">
        <v>48.506625999999997</v>
      </c>
      <c r="I33" s="21">
        <v>34.217299999999994</v>
      </c>
      <c r="J33" s="21">
        <f t="shared" si="4"/>
        <v>7.0900001446716487E-3</v>
      </c>
      <c r="K33" s="21">
        <v>7.0900001446716487E-3</v>
      </c>
      <c r="L33" s="21">
        <v>0</v>
      </c>
      <c r="M33" s="21">
        <v>0</v>
      </c>
      <c r="N33" s="22">
        <f t="shared" si="5"/>
        <v>2.0720513145898857E-4</v>
      </c>
      <c r="O33" s="22">
        <f t="shared" si="6"/>
        <v>2.0720513145898857E-4</v>
      </c>
      <c r="P33" s="23">
        <f t="shared" si="7"/>
        <v>2.0720513145898857E-4</v>
      </c>
      <c r="Q33" s="70">
        <v>2</v>
      </c>
      <c r="R33" s="21">
        <v>0</v>
      </c>
      <c r="S33" s="23">
        <f t="shared" si="8"/>
        <v>0</v>
      </c>
    </row>
    <row r="34" spans="1:19" ht="25.5">
      <c r="A34" s="17"/>
      <c r="B34" s="19">
        <v>5003241</v>
      </c>
      <c r="C34" s="19" t="s">
        <v>995</v>
      </c>
      <c r="D34" s="68">
        <v>3000133</v>
      </c>
      <c r="E34" s="19" t="s">
        <v>966</v>
      </c>
      <c r="F34" s="69">
        <v>98</v>
      </c>
      <c r="G34" s="19" t="s">
        <v>1014</v>
      </c>
      <c r="H34" s="20">
        <v>0.65600000000000014</v>
      </c>
      <c r="I34" s="21">
        <v>83.247282000000013</v>
      </c>
      <c r="J34" s="21">
        <f t="shared" si="4"/>
        <v>11.157906180398802</v>
      </c>
      <c r="K34" s="21">
        <v>10.505142730398802</v>
      </c>
      <c r="L34" s="21">
        <v>0.50687322999999995</v>
      </c>
      <c r="M34" s="21">
        <v>0.14589022000000001</v>
      </c>
      <c r="N34" s="22">
        <f t="shared" si="5"/>
        <v>0.126192020664396</v>
      </c>
      <c r="O34" s="22">
        <f t="shared" si="6"/>
        <v>0.13228078678170899</v>
      </c>
      <c r="P34" s="23">
        <f t="shared" si="7"/>
        <v>0.13403327907328916</v>
      </c>
      <c r="Q34" s="70">
        <v>26</v>
      </c>
      <c r="R34" s="21">
        <v>22</v>
      </c>
      <c r="S34" s="23">
        <f t="shared" si="8"/>
        <v>0.84615384615384615</v>
      </c>
    </row>
    <row r="35" spans="1:19" ht="51">
      <c r="A35" s="17"/>
      <c r="B35" s="19">
        <v>5003247</v>
      </c>
      <c r="C35" s="19" t="s">
        <v>996</v>
      </c>
      <c r="D35" s="68">
        <v>3000001</v>
      </c>
      <c r="E35" s="19" t="s">
        <v>275</v>
      </c>
      <c r="F35" s="69">
        <v>80</v>
      </c>
      <c r="G35" s="19" t="s">
        <v>310</v>
      </c>
      <c r="H35" s="20">
        <v>3.446197999999999</v>
      </c>
      <c r="I35" s="21">
        <v>3.4461979999999994</v>
      </c>
      <c r="J35" s="21">
        <f t="shared" si="4"/>
        <v>2.3356367238836642</v>
      </c>
      <c r="K35" s="21">
        <v>1.6615353538836644</v>
      </c>
      <c r="L35" s="21">
        <v>0.40392219000000001</v>
      </c>
      <c r="M35" s="21">
        <v>0.27017918000000002</v>
      </c>
      <c r="N35" s="22">
        <f t="shared" si="5"/>
        <v>0.48213577800337204</v>
      </c>
      <c r="O35" s="22">
        <f t="shared" si="6"/>
        <v>0.59934384033757337</v>
      </c>
      <c r="P35" s="23">
        <f t="shared" si="7"/>
        <v>0.67774304432991506</v>
      </c>
      <c r="Q35" s="70">
        <v>3</v>
      </c>
      <c r="R35" s="21">
        <v>3</v>
      </c>
      <c r="S35" s="23">
        <f t="shared" si="8"/>
        <v>1</v>
      </c>
    </row>
    <row r="36" spans="1:19" ht="25.5">
      <c r="A36" s="17"/>
      <c r="B36" s="19">
        <v>5003252</v>
      </c>
      <c r="C36" s="19" t="s">
        <v>997</v>
      </c>
      <c r="D36" s="68">
        <v>3000001</v>
      </c>
      <c r="E36" s="19" t="s">
        <v>275</v>
      </c>
      <c r="F36" s="69">
        <v>177</v>
      </c>
      <c r="G36" s="19" t="s">
        <v>880</v>
      </c>
      <c r="H36" s="20">
        <v>18.796480999999993</v>
      </c>
      <c r="I36" s="21">
        <v>17.052106999999996</v>
      </c>
      <c r="J36" s="21">
        <f t="shared" si="4"/>
        <v>5.8681995474281976</v>
      </c>
      <c r="K36" s="21">
        <v>1.7900787474281969</v>
      </c>
      <c r="L36" s="21">
        <v>2.1961132999999999</v>
      </c>
      <c r="M36" s="21">
        <v>1.8820075000000007</v>
      </c>
      <c r="N36" s="22">
        <f t="shared" si="5"/>
        <v>0.10497698304544989</v>
      </c>
      <c r="O36" s="22">
        <f t="shared" si="6"/>
        <v>0.2337653667918104</v>
      </c>
      <c r="P36" s="23">
        <f t="shared" si="7"/>
        <v>0.34413339931705794</v>
      </c>
      <c r="Q36" s="70">
        <v>282.10000000000002</v>
      </c>
      <c r="R36" s="21">
        <v>0</v>
      </c>
      <c r="S36" s="23">
        <f t="shared" si="8"/>
        <v>0</v>
      </c>
    </row>
    <row r="37" spans="1:19" ht="51">
      <c r="A37" s="17"/>
      <c r="B37" s="19">
        <v>5003254</v>
      </c>
      <c r="C37" s="19" t="s">
        <v>998</v>
      </c>
      <c r="D37" s="68">
        <v>3000001</v>
      </c>
      <c r="E37" s="19" t="s">
        <v>275</v>
      </c>
      <c r="F37" s="69">
        <v>177</v>
      </c>
      <c r="G37" s="19" t="s">
        <v>880</v>
      </c>
      <c r="H37" s="20">
        <v>0</v>
      </c>
      <c r="I37" s="21">
        <v>0.47901500000000008</v>
      </c>
      <c r="J37" s="21">
        <f t="shared" si="4"/>
        <v>0.46401499919593336</v>
      </c>
      <c r="K37" s="21">
        <v>6.4014999195933342E-2</v>
      </c>
      <c r="L37" s="21">
        <v>0.4</v>
      </c>
      <c r="M37" s="21">
        <v>0</v>
      </c>
      <c r="N37" s="22">
        <f t="shared" si="5"/>
        <v>0.13363881965269006</v>
      </c>
      <c r="O37" s="22">
        <f t="shared" si="6"/>
        <v>0.96868573885146247</v>
      </c>
      <c r="P37" s="23">
        <f t="shared" si="7"/>
        <v>0.96868573885146247</v>
      </c>
      <c r="Q37" s="70">
        <v>1</v>
      </c>
      <c r="R37" s="21">
        <v>0</v>
      </c>
      <c r="S37" s="23">
        <f t="shared" si="8"/>
        <v>0</v>
      </c>
    </row>
    <row r="38" spans="1:19" ht="25.5">
      <c r="A38" s="17"/>
      <c r="B38" s="19">
        <v>5003255</v>
      </c>
      <c r="C38" s="19" t="s">
        <v>999</v>
      </c>
      <c r="D38" s="68">
        <v>3000001</v>
      </c>
      <c r="E38" s="19" t="s">
        <v>275</v>
      </c>
      <c r="F38" s="69">
        <v>547</v>
      </c>
      <c r="G38" s="19" t="s">
        <v>1015</v>
      </c>
      <c r="H38" s="20">
        <v>7.1887289999999995</v>
      </c>
      <c r="I38" s="21">
        <v>11.931173999999999</v>
      </c>
      <c r="J38" s="21">
        <f t="shared" si="4"/>
        <v>6.2493262989958884</v>
      </c>
      <c r="K38" s="21">
        <v>4.4985162789958881</v>
      </c>
      <c r="L38" s="21">
        <v>0.95075816999999996</v>
      </c>
      <c r="M38" s="21">
        <v>0.80005185000000001</v>
      </c>
      <c r="N38" s="22">
        <f t="shared" si="5"/>
        <v>0.37703886298162181</v>
      </c>
      <c r="O38" s="22">
        <f t="shared" si="6"/>
        <v>0.45672575464877885</v>
      </c>
      <c r="P38" s="23">
        <f t="shared" si="7"/>
        <v>0.52378133945543748</v>
      </c>
      <c r="Q38" s="70">
        <v>190</v>
      </c>
      <c r="R38" s="21">
        <v>159</v>
      </c>
      <c r="S38" s="23">
        <f t="shared" si="8"/>
        <v>0.83684210526315794</v>
      </c>
    </row>
    <row r="39" spans="1:19" ht="25.5">
      <c r="A39" s="17"/>
      <c r="B39" s="19">
        <v>5003418</v>
      </c>
      <c r="C39" s="19" t="s">
        <v>1000</v>
      </c>
      <c r="D39" s="68">
        <v>3000478</v>
      </c>
      <c r="E39" s="19" t="s">
        <v>971</v>
      </c>
      <c r="F39" s="69">
        <v>65</v>
      </c>
      <c r="G39" s="19" t="s">
        <v>1012</v>
      </c>
      <c r="H39" s="20">
        <v>111.83688000000004</v>
      </c>
      <c r="I39" s="21">
        <v>128.21135100000001</v>
      </c>
      <c r="J39" s="21">
        <f t="shared" si="4"/>
        <v>63.191613503402458</v>
      </c>
      <c r="K39" s="21">
        <v>43.075353473402458</v>
      </c>
      <c r="L39" s="21">
        <v>11.079559820000004</v>
      </c>
      <c r="M39" s="21">
        <v>9.0367002099999993</v>
      </c>
      <c r="N39" s="22">
        <f t="shared" si="5"/>
        <v>0.33597144977750415</v>
      </c>
      <c r="O39" s="22">
        <f t="shared" si="6"/>
        <v>0.42238782191291668</v>
      </c>
      <c r="P39" s="23">
        <f t="shared" si="7"/>
        <v>0.49287066246889838</v>
      </c>
      <c r="Q39" s="70">
        <v>1174560.5</v>
      </c>
      <c r="R39" s="21">
        <v>799924</v>
      </c>
      <c r="S39" s="23">
        <f t="shared" si="8"/>
        <v>0.6810411213385773</v>
      </c>
    </row>
    <row r="40" spans="1:19" ht="25.5">
      <c r="A40" s="17"/>
      <c r="B40" s="19">
        <v>5003419</v>
      </c>
      <c r="C40" s="19" t="s">
        <v>1001</v>
      </c>
      <c r="D40" s="68">
        <v>3000478</v>
      </c>
      <c r="E40" s="19" t="s">
        <v>971</v>
      </c>
      <c r="F40" s="69">
        <v>65</v>
      </c>
      <c r="G40" s="19" t="s">
        <v>1012</v>
      </c>
      <c r="H40" s="20">
        <v>10.758272999999999</v>
      </c>
      <c r="I40" s="21">
        <v>11.979257000000002</v>
      </c>
      <c r="J40" s="21">
        <f t="shared" si="4"/>
        <v>4.0634740038848989</v>
      </c>
      <c r="K40" s="21">
        <v>3.1413606138848991</v>
      </c>
      <c r="L40" s="21">
        <v>0.4621429600000001</v>
      </c>
      <c r="M40" s="21">
        <v>0.45997042999999987</v>
      </c>
      <c r="N40" s="22">
        <f t="shared" si="5"/>
        <v>0.26223334334382331</v>
      </c>
      <c r="O40" s="22">
        <f t="shared" si="6"/>
        <v>0.30081194300154829</v>
      </c>
      <c r="P40" s="23">
        <f t="shared" si="7"/>
        <v>0.33920918500078079</v>
      </c>
      <c r="Q40" s="70">
        <v>365303</v>
      </c>
      <c r="R40" s="21">
        <v>299128</v>
      </c>
      <c r="S40" s="23">
        <f t="shared" si="8"/>
        <v>0.81884901027366319</v>
      </c>
    </row>
    <row r="41" spans="1:19" ht="51">
      <c r="A41" s="17"/>
      <c r="B41" s="19">
        <v>5003421</v>
      </c>
      <c r="C41" s="19" t="s">
        <v>1002</v>
      </c>
      <c r="D41" s="68">
        <v>3000478</v>
      </c>
      <c r="E41" s="19" t="s">
        <v>971</v>
      </c>
      <c r="F41" s="69">
        <v>65</v>
      </c>
      <c r="G41" s="19" t="s">
        <v>1012</v>
      </c>
      <c r="H41" s="20">
        <v>4.6903159999999993</v>
      </c>
      <c r="I41" s="21">
        <v>6.3565889999999987</v>
      </c>
      <c r="J41" s="21">
        <f t="shared" si="4"/>
        <v>4.095452654707918</v>
      </c>
      <c r="K41" s="21">
        <v>3.3667772447079187</v>
      </c>
      <c r="L41" s="21">
        <v>0.41386495999999995</v>
      </c>
      <c r="M41" s="21">
        <v>0.31481044999999996</v>
      </c>
      <c r="N41" s="22">
        <f t="shared" si="5"/>
        <v>0.5296515544276843</v>
      </c>
      <c r="O41" s="22">
        <f t="shared" si="6"/>
        <v>0.59475958013140684</v>
      </c>
      <c r="P41" s="23">
        <f t="shared" si="7"/>
        <v>0.64428463987649964</v>
      </c>
      <c r="Q41" s="70">
        <v>3036670</v>
      </c>
      <c r="R41" s="21">
        <v>2933840</v>
      </c>
      <c r="S41" s="23">
        <f t="shared" si="8"/>
        <v>0.96613724902607134</v>
      </c>
    </row>
    <row r="42" spans="1:19" ht="38.25">
      <c r="A42" s="17"/>
      <c r="B42" s="19">
        <v>5003422</v>
      </c>
      <c r="C42" s="19" t="s">
        <v>1003</v>
      </c>
      <c r="D42" s="68">
        <v>3000478</v>
      </c>
      <c r="E42" s="19" t="s">
        <v>971</v>
      </c>
      <c r="F42" s="69">
        <v>65</v>
      </c>
      <c r="G42" s="19" t="s">
        <v>1012</v>
      </c>
      <c r="H42" s="20">
        <v>1.2230349999999999</v>
      </c>
      <c r="I42" s="21">
        <v>0.71721999999999997</v>
      </c>
      <c r="J42" s="21">
        <f t="shared" si="4"/>
        <v>0.19678707449876845</v>
      </c>
      <c r="K42" s="21">
        <v>0.14937384449876845</v>
      </c>
      <c r="L42" s="21">
        <v>2.5110110000000001E-2</v>
      </c>
      <c r="M42" s="21">
        <v>2.2303119999999999E-2</v>
      </c>
      <c r="N42" s="22">
        <f t="shared" si="5"/>
        <v>0.20826781810151482</v>
      </c>
      <c r="O42" s="22">
        <f t="shared" si="6"/>
        <v>0.2432781496594747</v>
      </c>
      <c r="P42" s="23">
        <f t="shared" si="7"/>
        <v>0.2743747727318932</v>
      </c>
      <c r="Q42" s="70">
        <v>1997</v>
      </c>
      <c r="R42" s="21">
        <v>2328</v>
      </c>
      <c r="S42" s="23">
        <f t="shared" si="8"/>
        <v>1.1657486229344016</v>
      </c>
    </row>
    <row r="43" spans="1:19" ht="38.25">
      <c r="A43" s="17"/>
      <c r="B43" s="19">
        <v>5003423</v>
      </c>
      <c r="C43" s="19" t="s">
        <v>1004</v>
      </c>
      <c r="D43" s="68">
        <v>3000478</v>
      </c>
      <c r="E43" s="19" t="s">
        <v>971</v>
      </c>
      <c r="F43" s="69">
        <v>65</v>
      </c>
      <c r="G43" s="19" t="s">
        <v>1012</v>
      </c>
      <c r="H43" s="20">
        <v>0.88861799999999991</v>
      </c>
      <c r="I43" s="21">
        <v>0.95108800000000004</v>
      </c>
      <c r="J43" s="21">
        <f t="shared" si="4"/>
        <v>0.48072953964318216</v>
      </c>
      <c r="K43" s="21">
        <v>0.39488800964318216</v>
      </c>
      <c r="L43" s="21">
        <v>5.316578000000001E-2</v>
      </c>
      <c r="M43" s="21">
        <v>3.2675750000000003E-2</v>
      </c>
      <c r="N43" s="22">
        <f t="shared" si="5"/>
        <v>0.41519608032398908</v>
      </c>
      <c r="O43" s="22">
        <f t="shared" si="6"/>
        <v>0.47109603910803433</v>
      </c>
      <c r="P43" s="23">
        <f t="shared" si="7"/>
        <v>0.50545221855725453</v>
      </c>
      <c r="Q43" s="70">
        <v>1671</v>
      </c>
      <c r="R43" s="21">
        <v>1674</v>
      </c>
      <c r="S43" s="23">
        <f t="shared" si="8"/>
        <v>1.0017953321364452</v>
      </c>
    </row>
    <row r="44" spans="1:19" ht="51">
      <c r="A44" s="17"/>
      <c r="B44" s="19">
        <v>5003424</v>
      </c>
      <c r="C44" s="19" t="s">
        <v>1005</v>
      </c>
      <c r="D44" s="68">
        <v>3000478</v>
      </c>
      <c r="E44" s="19" t="s">
        <v>971</v>
      </c>
      <c r="F44" s="69">
        <v>492</v>
      </c>
      <c r="G44" s="19" t="s">
        <v>1016</v>
      </c>
      <c r="H44" s="20">
        <v>6.6614590000000016</v>
      </c>
      <c r="I44" s="21">
        <v>11.486353000000003</v>
      </c>
      <c r="J44" s="21">
        <f t="shared" si="4"/>
        <v>5.0402128875165495</v>
      </c>
      <c r="K44" s="21">
        <v>3.6656468575165491</v>
      </c>
      <c r="L44" s="21">
        <v>0.80613769000000002</v>
      </c>
      <c r="M44" s="21">
        <v>0.56842834000000009</v>
      </c>
      <c r="N44" s="22">
        <f t="shared" si="5"/>
        <v>0.31913061156283007</v>
      </c>
      <c r="O44" s="22">
        <f t="shared" si="6"/>
        <v>0.38931282605684747</v>
      </c>
      <c r="P44" s="23">
        <f t="shared" si="7"/>
        <v>0.43880010369841049</v>
      </c>
      <c r="Q44" s="70">
        <v>72058</v>
      </c>
      <c r="R44" s="21">
        <v>103766</v>
      </c>
      <c r="S44" s="23">
        <f t="shared" si="8"/>
        <v>1.4400344167198647</v>
      </c>
    </row>
    <row r="45" spans="1:19" ht="51">
      <c r="A45" s="17"/>
      <c r="B45" s="19">
        <v>5003425</v>
      </c>
      <c r="C45" s="19" t="s">
        <v>1006</v>
      </c>
      <c r="D45" s="68">
        <v>3000478</v>
      </c>
      <c r="E45" s="19" t="s">
        <v>971</v>
      </c>
      <c r="F45" s="69">
        <v>86</v>
      </c>
      <c r="G45" s="19" t="s">
        <v>500</v>
      </c>
      <c r="H45" s="20">
        <v>1.4945770000000003</v>
      </c>
      <c r="I45" s="21">
        <v>7.2664110000000024</v>
      </c>
      <c r="J45" s="21">
        <f t="shared" si="4"/>
        <v>3.7027112318696189</v>
      </c>
      <c r="K45" s="21">
        <v>2.8866673518696189</v>
      </c>
      <c r="L45" s="21">
        <v>0.37761714000000002</v>
      </c>
      <c r="M45" s="21">
        <v>0.43842673999999998</v>
      </c>
      <c r="N45" s="22">
        <f t="shared" si="5"/>
        <v>0.39726177777029376</v>
      </c>
      <c r="O45" s="22">
        <f t="shared" si="6"/>
        <v>0.44922926763564813</v>
      </c>
      <c r="P45" s="23">
        <f t="shared" si="7"/>
        <v>0.50956534551508548</v>
      </c>
      <c r="Q45" s="70">
        <v>1660</v>
      </c>
      <c r="R45" s="21">
        <v>346</v>
      </c>
      <c r="S45" s="23">
        <f t="shared" si="8"/>
        <v>0.20843373493975903</v>
      </c>
    </row>
    <row r="46" spans="1:19" ht="25.5">
      <c r="A46" s="17"/>
      <c r="B46" s="19">
        <v>5003427</v>
      </c>
      <c r="C46" s="19" t="s">
        <v>1007</v>
      </c>
      <c r="D46" s="68">
        <v>3000479</v>
      </c>
      <c r="E46" s="19" t="s">
        <v>972</v>
      </c>
      <c r="F46" s="69">
        <v>302</v>
      </c>
      <c r="G46" s="19" t="s">
        <v>1017</v>
      </c>
      <c r="H46" s="20">
        <v>19.930676999999999</v>
      </c>
      <c r="I46" s="21">
        <v>20.727963999999993</v>
      </c>
      <c r="J46" s="21">
        <f t="shared" si="4"/>
        <v>9.7627491524511871</v>
      </c>
      <c r="K46" s="21">
        <v>7.157159582451186</v>
      </c>
      <c r="L46" s="21">
        <v>1.1624002200000001</v>
      </c>
      <c r="M46" s="21">
        <v>1.4431893500000001</v>
      </c>
      <c r="N46" s="22">
        <f t="shared" si="5"/>
        <v>0.34529004307664701</v>
      </c>
      <c r="O46" s="22">
        <f t="shared" si="6"/>
        <v>0.40136888516649244</v>
      </c>
      <c r="P46" s="23">
        <f t="shared" si="7"/>
        <v>0.47099411946350306</v>
      </c>
      <c r="Q46" s="70">
        <v>328377</v>
      </c>
      <c r="R46" s="21">
        <v>305956.09999999998</v>
      </c>
      <c r="S46" s="23">
        <f t="shared" si="8"/>
        <v>0.93172207554122233</v>
      </c>
    </row>
    <row r="47" spans="1:19" ht="25.5">
      <c r="A47" s="17"/>
      <c r="B47" s="19">
        <v>5003428</v>
      </c>
      <c r="C47" s="19" t="s">
        <v>1008</v>
      </c>
      <c r="D47" s="68">
        <v>3000479</v>
      </c>
      <c r="E47" s="19" t="s">
        <v>972</v>
      </c>
      <c r="F47" s="69">
        <v>302</v>
      </c>
      <c r="G47" s="19" t="s">
        <v>1017</v>
      </c>
      <c r="H47" s="20">
        <v>1.2312369999999999</v>
      </c>
      <c r="I47" s="21">
        <v>1.87734</v>
      </c>
      <c r="J47" s="21">
        <f t="shared" si="4"/>
        <v>1.2108958865731194</v>
      </c>
      <c r="K47" s="21">
        <v>0.77636891657311935</v>
      </c>
      <c r="L47" s="21">
        <v>0.33120341000000003</v>
      </c>
      <c r="M47" s="21">
        <v>0.10332355999999999</v>
      </c>
      <c r="N47" s="22">
        <f t="shared" si="5"/>
        <v>0.41354731512305676</v>
      </c>
      <c r="O47" s="22">
        <f t="shared" si="6"/>
        <v>0.58996895957744433</v>
      </c>
      <c r="P47" s="23">
        <f t="shared" si="7"/>
        <v>0.64500617180325326</v>
      </c>
      <c r="Q47" s="70">
        <v>22234</v>
      </c>
      <c r="R47" s="21">
        <v>17222</v>
      </c>
      <c r="S47" s="23">
        <f t="shared" si="8"/>
        <v>0.7745794728793739</v>
      </c>
    </row>
    <row r="48" spans="1:19" ht="25.5">
      <c r="A48" s="17"/>
      <c r="B48" s="19">
        <v>5004390</v>
      </c>
      <c r="C48" s="19" t="s">
        <v>1009</v>
      </c>
      <c r="D48" s="68">
        <v>3000478</v>
      </c>
      <c r="E48" s="19" t="s">
        <v>971</v>
      </c>
      <c r="F48" s="69">
        <v>65</v>
      </c>
      <c r="G48" s="19" t="s">
        <v>1012</v>
      </c>
      <c r="H48" s="20">
        <v>4.1060699999999999</v>
      </c>
      <c r="I48" s="21">
        <v>1.5721989999999999</v>
      </c>
      <c r="J48" s="21">
        <f t="shared" si="4"/>
        <v>0.74690074399220574</v>
      </c>
      <c r="K48" s="21">
        <v>0.54642999399220571</v>
      </c>
      <c r="L48" s="21">
        <v>0.10231867</v>
      </c>
      <c r="M48" s="21">
        <v>9.8152080000000003E-2</v>
      </c>
      <c r="N48" s="22">
        <f t="shared" si="5"/>
        <v>0.34755777989440634</v>
      </c>
      <c r="O48" s="22">
        <f t="shared" si="6"/>
        <v>0.41263775386716683</v>
      </c>
      <c r="P48" s="23">
        <f t="shared" si="7"/>
        <v>0.47506756078092266</v>
      </c>
      <c r="Q48" s="70">
        <v>70014</v>
      </c>
      <c r="R48" s="21">
        <v>44552.705000000002</v>
      </c>
      <c r="S48" s="23">
        <f t="shared" si="8"/>
        <v>0.63633994629645507</v>
      </c>
    </row>
    <row r="49" spans="1:19" ht="25.5">
      <c r="A49" s="17"/>
      <c r="B49" s="19">
        <v>5004392</v>
      </c>
      <c r="C49" s="19" t="s">
        <v>1010</v>
      </c>
      <c r="D49" s="68">
        <v>3000001</v>
      </c>
      <c r="E49" s="19" t="s">
        <v>275</v>
      </c>
      <c r="F49" s="69">
        <v>86</v>
      </c>
      <c r="G49" s="19" t="s">
        <v>500</v>
      </c>
      <c r="H49" s="20">
        <v>2.531571</v>
      </c>
      <c r="I49" s="21">
        <v>3.7229989999999997</v>
      </c>
      <c r="J49" s="21">
        <f t="shared" si="4"/>
        <v>2.1387796005807274</v>
      </c>
      <c r="K49" s="21">
        <v>1.6793712305807276</v>
      </c>
      <c r="L49" s="21">
        <v>0.30436331999999999</v>
      </c>
      <c r="M49" s="21">
        <v>0.15504504999999999</v>
      </c>
      <c r="N49" s="22">
        <f t="shared" si="5"/>
        <v>0.45108022607062953</v>
      </c>
      <c r="O49" s="22">
        <f t="shared" si="6"/>
        <v>0.53283241563608474</v>
      </c>
      <c r="P49" s="23">
        <f t="shared" si="7"/>
        <v>0.57447761887143334</v>
      </c>
      <c r="Q49" s="70">
        <v>4661</v>
      </c>
      <c r="R49" s="21">
        <v>4649</v>
      </c>
      <c r="S49" s="23">
        <f t="shared" si="8"/>
        <v>0.99742544518343701</v>
      </c>
    </row>
    <row r="50" spans="1:19">
      <c r="A50" s="17"/>
      <c r="B50" s="19">
        <v>9000000</v>
      </c>
      <c r="C50" s="19" t="s">
        <v>303</v>
      </c>
      <c r="D50" s="68">
        <v>9000000</v>
      </c>
      <c r="E50" s="19" t="s">
        <v>304</v>
      </c>
      <c r="F50" s="69"/>
      <c r="G50" s="19" t="s">
        <v>311</v>
      </c>
      <c r="H50" s="20">
        <v>26.603471000000003</v>
      </c>
      <c r="I50" s="21">
        <v>36.156469999999999</v>
      </c>
      <c r="J50" s="21">
        <f t="shared" si="4"/>
        <v>18.536594392095754</v>
      </c>
      <c r="K50" s="21">
        <v>14.366457882095753</v>
      </c>
      <c r="L50" s="21">
        <v>2.392444639999999</v>
      </c>
      <c r="M50" s="21">
        <v>1.7776918700000002</v>
      </c>
      <c r="N50" s="22">
        <f t="shared" si="5"/>
        <v>0.39734127480076881</v>
      </c>
      <c r="O50" s="22">
        <f t="shared" si="6"/>
        <v>0.4635104732872361</v>
      </c>
      <c r="P50" s="23">
        <f t="shared" si="7"/>
        <v>0.51267710570461533</v>
      </c>
      <c r="Q50" s="70"/>
      <c r="R50" s="21"/>
      <c r="S50" s="23">
        <f t="shared" si="8"/>
        <v>0</v>
      </c>
    </row>
    <row r="51" spans="1:19" ht="15.75" thickBot="1">
      <c r="A51" s="41" t="s">
        <v>293</v>
      </c>
      <c r="B51" s="43"/>
      <c r="C51" s="43"/>
      <c r="D51" s="65"/>
      <c r="E51" s="43"/>
      <c r="F51" s="66"/>
      <c r="G51" s="43"/>
      <c r="H51" s="44">
        <f>H6-H7</f>
        <v>6233.6369030000005</v>
      </c>
      <c r="I51" s="44">
        <f t="shared" ref="I51:M51" si="9">I6-I7</f>
        <v>7379.2738569999983</v>
      </c>
      <c r="J51" s="44">
        <f t="shared" si="9"/>
        <v>3538.6408221777328</v>
      </c>
      <c r="K51" s="44">
        <f t="shared" si="9"/>
        <v>2602.6885632577319</v>
      </c>
      <c r="L51" s="44">
        <f t="shared" si="9"/>
        <v>506.66663087999984</v>
      </c>
      <c r="M51" s="44">
        <f t="shared" si="9"/>
        <v>429.28562804000001</v>
      </c>
      <c r="N51" s="46">
        <f t="shared" si="5"/>
        <v>0.35270253058691065</v>
      </c>
      <c r="O51" s="46">
        <f t="shared" si="6"/>
        <v>0.42136330137526873</v>
      </c>
      <c r="P51" s="47">
        <f t="shared" si="7"/>
        <v>0.47953780964789211</v>
      </c>
      <c r="Q51" s="67"/>
      <c r="R51" s="45"/>
      <c r="S5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62</v>
      </c>
      <c r="B1" s="50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1020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145.93673400000003</v>
      </c>
      <c r="E6" s="14">
        <v>152.26047600000001</v>
      </c>
      <c r="F6" s="14">
        <v>100.97979978031461</v>
      </c>
      <c r="G6" s="14">
        <v>76.279581760314613</v>
      </c>
      <c r="H6" s="14">
        <v>11.186184459999998</v>
      </c>
      <c r="I6" s="14">
        <v>13.514033560000001</v>
      </c>
      <c r="J6" s="15">
        <v>0.50098084390800546</v>
      </c>
      <c r="K6" s="15">
        <v>0.57444826469815191</v>
      </c>
      <c r="L6" s="16">
        <v>0.66320428277338761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145.936734</v>
      </c>
      <c r="E7" s="38">
        <f ca="1">SUM(E8:OFFSET(E6,MATCH("GOBIERNOS REGIONALES",$A$8:$A$50,0),0))</f>
        <v>152.26047599999998</v>
      </c>
      <c r="F7" s="38">
        <f ca="1">SUM(F8:OFFSET(F6,MATCH("GOBIERNOS REGIONALES",$A$8:$A$50,0),0))</f>
        <v>100.97979978031461</v>
      </c>
      <c r="G7" s="38">
        <f ca="1">SUM(G8:OFFSET(G6,MATCH("GOBIERNOS REGIONALES",$A$8:$A$50,0),0))</f>
        <v>76.279581760314613</v>
      </c>
      <c r="H7" s="38">
        <f ca="1">SUM(H8:OFFSET(H6,MATCH("GOBIERNOS REGIONALES",$A$8:$A$50,0),0))</f>
        <v>11.186184459999998</v>
      </c>
      <c r="I7" s="38">
        <f ca="1">SUM(I8:OFFSET(I6,MATCH("GOBIERNOS REGIONALES",$A$8:$A$50,0),0))</f>
        <v>13.514033560000001</v>
      </c>
      <c r="J7" s="39">
        <f ca="1">IFERROR(G7/E7,0)</f>
        <v>0.50098084390800557</v>
      </c>
      <c r="K7" s="39">
        <f ca="1">IFERROR(SUM(G7,H7)/E7,0)</f>
        <v>0.57444826469815202</v>
      </c>
      <c r="L7" s="40">
        <f ca="1">IFERROR(SUM(G7,H7,I7)/E7,0)</f>
        <v>0.66320428277338772</v>
      </c>
      <c r="M7" s="4"/>
    </row>
    <row r="8" spans="1:13">
      <c r="A8" s="17"/>
      <c r="B8" s="18">
        <v>8</v>
      </c>
      <c r="C8" s="19" t="s">
        <v>109</v>
      </c>
      <c r="D8" s="20">
        <v>145.936734</v>
      </c>
      <c r="E8" s="21">
        <v>152.26047599999998</v>
      </c>
      <c r="F8" s="21">
        <f t="shared" ref="F8:F10" si="0">SUM(G8,H8,I8)</f>
        <v>100.97979978031461</v>
      </c>
      <c r="G8" s="21">
        <v>76.279581760314613</v>
      </c>
      <c r="H8" s="21">
        <v>11.186184459999998</v>
      </c>
      <c r="I8" s="21">
        <v>13.514033560000001</v>
      </c>
      <c r="J8" s="22">
        <f t="shared" ref="J8:J10" si="1">IFERROR(G8/E8,0)</f>
        <v>0.50098084390800557</v>
      </c>
      <c r="K8" s="22">
        <f t="shared" ref="K8:K10" si="2">IFERROR(SUM(G8,H8)/E8,0)</f>
        <v>0.57444826469815202</v>
      </c>
      <c r="L8" s="23">
        <f t="shared" ref="L8:L10" si="3">IFERROR(SUM(G8,H8,I8)/E8,0)</f>
        <v>0.66320428277338772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62</v>
      </c>
      <c r="B1" s="51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1021</v>
      </c>
      <c r="N2" s="72" t="s">
        <v>1032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145.93673400000003</v>
      </c>
      <c r="E6" s="14">
        <f ca="1">SUM(E7:OFFSET(E7,50,0))</f>
        <v>152.26047600000001</v>
      </c>
      <c r="F6" s="14">
        <f ca="1">SUM(F7:OFFSET(F7,50,0))</f>
        <v>100.97979978031461</v>
      </c>
      <c r="G6" s="14">
        <f ca="1">SUM(G7:OFFSET(G7,50,0))</f>
        <v>76.279581760314613</v>
      </c>
      <c r="H6" s="14">
        <f ca="1">SUM(H7:OFFSET(H7,50,0))</f>
        <v>11.186184459999998</v>
      </c>
      <c r="I6" s="14">
        <f ca="1">SUM(I7:OFFSET(I7,50,0))</f>
        <v>13.514033560000001</v>
      </c>
      <c r="J6" s="15">
        <f ca="1">IFERROR(G6/E6,0)</f>
        <v>0.50098084390800546</v>
      </c>
      <c r="K6" s="15">
        <f ca="1">IFERROR(SUM(G6,H6)/E6,0)</f>
        <v>0.57444826469815191</v>
      </c>
      <c r="L6" s="16">
        <f ca="1">IFERROR(SUM(G6,H6,I6)/E6,0)</f>
        <v>0.66320428277338761</v>
      </c>
      <c r="M6" s="4"/>
      <c r="O6" s="5" t="s">
        <v>312</v>
      </c>
      <c r="P6" s="71" t="s">
        <v>313</v>
      </c>
    </row>
    <row r="7" spans="1:16">
      <c r="A7" s="17"/>
      <c r="B7" s="55">
        <v>15</v>
      </c>
      <c r="C7" s="19" t="s">
        <v>263</v>
      </c>
      <c r="D7" s="20">
        <v>1.7378620000000002</v>
      </c>
      <c r="E7" s="21">
        <v>1.7390639999999999</v>
      </c>
      <c r="F7" s="21">
        <f t="shared" ref="F7:F8" si="0">SUM(G7,H7,I7)</f>
        <v>0.70634449220757034</v>
      </c>
      <c r="G7" s="21">
        <v>0.53723685220757034</v>
      </c>
      <c r="H7" s="21">
        <v>9.123901999999999E-2</v>
      </c>
      <c r="I7" s="21">
        <v>7.786862E-2</v>
      </c>
      <c r="J7" s="22">
        <f t="shared" ref="J7:J8" si="1">IFERROR(G7/E7,0)</f>
        <v>0.3089229908776045</v>
      </c>
      <c r="K7" s="22">
        <f t="shared" ref="K7:K8" si="2">IFERROR(SUM(G7,H7)/E7,0)</f>
        <v>0.36138743151923697</v>
      </c>
      <c r="L7" s="23">
        <f t="shared" ref="L7:L8" si="3">IFERROR(SUM(G7,H7,I7)/E7,0)</f>
        <v>0.40616359846881445</v>
      </c>
      <c r="M7" s="4"/>
      <c r="N7" t="s">
        <v>461</v>
      </c>
      <c r="O7" s="5">
        <v>100.27345528810704</v>
      </c>
      <c r="P7" s="71">
        <v>0.66617402770648371</v>
      </c>
    </row>
    <row r="8" spans="1:16" ht="15.75" thickBot="1">
      <c r="A8" s="24"/>
      <c r="B8" s="56">
        <v>98</v>
      </c>
      <c r="C8" s="26" t="s">
        <v>461</v>
      </c>
      <c r="D8" s="27">
        <v>144.19887200000002</v>
      </c>
      <c r="E8" s="28">
        <v>150.521412</v>
      </c>
      <c r="F8" s="28">
        <f t="shared" si="0"/>
        <v>100.27345528810704</v>
      </c>
      <c r="G8" s="28">
        <v>75.742344908107043</v>
      </c>
      <c r="H8" s="28">
        <v>11.094945439999998</v>
      </c>
      <c r="I8" s="28">
        <v>13.436164940000001</v>
      </c>
      <c r="J8" s="29">
        <f t="shared" si="1"/>
        <v>0.50319980328185498</v>
      </c>
      <c r="K8" s="29">
        <f t="shared" si="2"/>
        <v>0.57690988407753607</v>
      </c>
      <c r="L8" s="30">
        <f t="shared" si="3"/>
        <v>0.66617402770648371</v>
      </c>
      <c r="M8" s="4"/>
      <c r="N8" t="s">
        <v>263</v>
      </c>
      <c r="O8" s="5">
        <v>0.70634449220757034</v>
      </c>
      <c r="P8" s="71">
        <v>0.40616359846881445</v>
      </c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M18"/>
  <sheetViews>
    <sheetView workbookViewId="0">
      <selection activeCell="A18" sqref="A18:D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>
      <c r="A1" s="50">
        <v>62</v>
      </c>
      <c r="B1" s="49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1022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145.93673400000003</v>
      </c>
      <c r="E6" s="14">
        <v>152.26047600000001</v>
      </c>
      <c r="F6" s="14">
        <v>100.97979978031461</v>
      </c>
      <c r="G6" s="14">
        <v>76.279581760314613</v>
      </c>
      <c r="H6" s="14">
        <v>11.186184459999998</v>
      </c>
      <c r="I6" s="14">
        <v>13.514033560000001</v>
      </c>
      <c r="J6" s="15">
        <v>0.50098084390800546</v>
      </c>
      <c r="K6" s="15">
        <v>0.57444826469815191</v>
      </c>
      <c r="L6" s="16">
        <v>0.66320428277338761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145.93673400000003</v>
      </c>
      <c r="E7" s="38">
        <f ca="1">SUM(E8:OFFSET(E6,MATCH("PROYECTOS",$A$8:$A$50,0),0))</f>
        <v>152.26047600000001</v>
      </c>
      <c r="F7" s="38">
        <f ca="1">SUM(F8:OFFSET(F6,MATCH("PROYECTOS",$A$8:$A$50,0),0))</f>
        <v>100.97979978031461</v>
      </c>
      <c r="G7" s="38">
        <f ca="1">SUM(G8:OFFSET(G6,MATCH("PROYECTOS",$A$8:$A$50,0),0))</f>
        <v>76.279581760314613</v>
      </c>
      <c r="H7" s="38">
        <f ca="1">SUM(H8:OFFSET(H6,MATCH("PROYECTOS",$A$8:$A$50,0),0))</f>
        <v>11.186184459999998</v>
      </c>
      <c r="I7" s="38">
        <f ca="1">SUM(I8:OFFSET(I6,MATCH("PROYECTOS",$A$8:$A$50,0),0))</f>
        <v>13.514033560000001</v>
      </c>
      <c r="J7" s="39">
        <f ca="1">IFERROR(G7/E7,0)</f>
        <v>0.50098084390800546</v>
      </c>
      <c r="K7" s="39">
        <f ca="1">IFERROR(SUM(G7,H7)/E7,0)</f>
        <v>0.57444826469815191</v>
      </c>
      <c r="L7" s="40">
        <f ca="1">IFERROR(SUM(G7,H7,I7)/E7,0)</f>
        <v>0.66320428277338761</v>
      </c>
      <c r="M7" s="4"/>
    </row>
    <row r="8" spans="1:13">
      <c r="A8" s="17"/>
      <c r="B8" s="19">
        <v>3000001</v>
      </c>
      <c r="C8" s="19" t="s">
        <v>275</v>
      </c>
      <c r="D8" s="20">
        <v>9.9472000000000005E-2</v>
      </c>
      <c r="E8" s="21">
        <v>9.9472000000000005E-2</v>
      </c>
      <c r="F8" s="21">
        <f t="shared" ref="F8:F10" si="0">SUM(G8,H8,I8)</f>
        <v>3.7700000220537183E-2</v>
      </c>
      <c r="G8" s="21">
        <v>2.1800000220537186E-2</v>
      </c>
      <c r="H8" s="21">
        <v>5.4999999999999997E-3</v>
      </c>
      <c r="I8" s="21">
        <v>1.04E-2</v>
      </c>
      <c r="J8" s="22">
        <f t="shared" ref="J8:J11" si="1">IFERROR(G8/E8,0)</f>
        <v>0.21915715196776162</v>
      </c>
      <c r="K8" s="22">
        <f t="shared" ref="K8:K11" si="2">IFERROR(SUM(G8,H8)/E8,0)</f>
        <v>0.27444909341862217</v>
      </c>
      <c r="L8" s="23">
        <f t="shared" ref="L8:L11" si="3">IFERROR(SUM(G8,H8,I8)/E8,0)</f>
        <v>0.37900112816206755</v>
      </c>
      <c r="M8" s="4"/>
    </row>
    <row r="9" spans="1:13" ht="25.5">
      <c r="A9" s="17"/>
      <c r="B9" s="19">
        <v>3000144</v>
      </c>
      <c r="C9" s="19" t="s">
        <v>1024</v>
      </c>
      <c r="D9" s="20">
        <v>144.09940000000003</v>
      </c>
      <c r="E9" s="21">
        <v>150.42194000000001</v>
      </c>
      <c r="F9" s="21">
        <f t="shared" si="0"/>
        <v>100.23575528788649</v>
      </c>
      <c r="G9" s="21">
        <v>75.720544907886506</v>
      </c>
      <c r="H9" s="21">
        <v>11.089445439999999</v>
      </c>
      <c r="I9" s="21">
        <v>13.425764940000001</v>
      </c>
      <c r="J9" s="22">
        <f t="shared" si="1"/>
        <v>0.50338763685594334</v>
      </c>
      <c r="K9" s="22">
        <f t="shared" si="2"/>
        <v>0.57710989731874551</v>
      </c>
      <c r="L9" s="23">
        <f t="shared" si="3"/>
        <v>0.66636393127150528</v>
      </c>
      <c r="M9" s="4"/>
    </row>
    <row r="10" spans="1:13">
      <c r="A10" s="17"/>
      <c r="B10" s="19">
        <v>3000260</v>
      </c>
      <c r="C10" s="19" t="s">
        <v>1025</v>
      </c>
      <c r="D10" s="20">
        <v>1.7378620000000002</v>
      </c>
      <c r="E10" s="21">
        <v>1.7390639999999999</v>
      </c>
      <c r="F10" s="21">
        <f t="shared" si="0"/>
        <v>0.70634449220757034</v>
      </c>
      <c r="G10" s="21">
        <v>0.53723685220757034</v>
      </c>
      <c r="H10" s="21">
        <v>9.123901999999999E-2</v>
      </c>
      <c r="I10" s="21">
        <v>7.786862E-2</v>
      </c>
      <c r="J10" s="22">
        <f t="shared" si="1"/>
        <v>0.3089229908776045</v>
      </c>
      <c r="K10" s="22">
        <f t="shared" si="2"/>
        <v>0.36138743151923697</v>
      </c>
      <c r="L10" s="23">
        <f t="shared" si="3"/>
        <v>0.40616359846881445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1033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>
      <c r="A17" s="17"/>
      <c r="B17" s="19">
        <v>3000001</v>
      </c>
      <c r="C17" s="19" t="s">
        <v>275</v>
      </c>
      <c r="D17" s="23">
        <v>0.37900112816206755</v>
      </c>
    </row>
    <row r="18" spans="1:4" ht="15.75" thickBot="1">
      <c r="A18" s="24"/>
      <c r="B18" s="26">
        <v>3000260</v>
      </c>
      <c r="C18" s="26" t="s">
        <v>1025</v>
      </c>
      <c r="D18" s="30">
        <v>0.40616359846881445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40"/>
  <sheetViews>
    <sheetView workbookViewId="0">
      <selection activeCell="A38" sqref="A38:L3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16</v>
      </c>
      <c r="B1" s="50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358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508.64130799999981</v>
      </c>
      <c r="E6" s="14">
        <v>607.06099800000004</v>
      </c>
      <c r="F6" s="14">
        <v>360.7761044536125</v>
      </c>
      <c r="G6" s="14">
        <v>265.20232143361261</v>
      </c>
      <c r="H6" s="14">
        <v>45.10872392000001</v>
      </c>
      <c r="I6" s="14">
        <v>50.465059099999998</v>
      </c>
      <c r="J6" s="15">
        <v>0.43686272435115753</v>
      </c>
      <c r="K6" s="15">
        <v>0.51116946464350621</v>
      </c>
      <c r="L6" s="16">
        <v>0.59429959368533269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282.0152129999999</v>
      </c>
      <c r="E7" s="38">
        <f ca="1">SUM(E8:OFFSET(E6,MATCH("GOBIERNOS REGIONALES",$A$8:$A$50,0),0))</f>
        <v>320.84487200000024</v>
      </c>
      <c r="F7" s="38">
        <f ca="1">SUM(F8:OFFSET(F6,MATCH("GOBIERNOS REGIONALES",$A$8:$A$50,0),0))</f>
        <v>196.67720378724036</v>
      </c>
      <c r="G7" s="38">
        <f ca="1">SUM(G8:OFFSET(G6,MATCH("GOBIERNOS REGIONALES",$A$8:$A$50,0),0))</f>
        <v>146.14258005724037</v>
      </c>
      <c r="H7" s="38">
        <f ca="1">SUM(H8:OFFSET(H6,MATCH("GOBIERNOS REGIONALES",$A$8:$A$50,0),0))</f>
        <v>22.175872779999999</v>
      </c>
      <c r="I7" s="38">
        <f ca="1">SUM(I8:OFFSET(I6,MATCH("GOBIERNOS REGIONALES",$A$8:$A$50,0),0))</f>
        <v>28.358750949999994</v>
      </c>
      <c r="J7" s="39">
        <f ca="1">IFERROR(G7/E7,0)</f>
        <v>0.4554929587817762</v>
      </c>
      <c r="K7" s="39">
        <f ca="1">IFERROR(SUM(G7,H7)/E7,0)</f>
        <v>0.5246100764772087</v>
      </c>
      <c r="L7" s="40">
        <f ca="1">IFERROR(SUM(G7,H7,I7)/E7,0)</f>
        <v>0.61299780969302886</v>
      </c>
      <c r="M7" s="4"/>
    </row>
    <row r="8" spans="1:13">
      <c r="A8" s="17"/>
      <c r="B8" s="18">
        <v>11</v>
      </c>
      <c r="C8" s="19" t="s">
        <v>111</v>
      </c>
      <c r="D8" s="20">
        <v>106.11476999999985</v>
      </c>
      <c r="E8" s="21">
        <v>107.71929200000007</v>
      </c>
      <c r="F8" s="21">
        <f t="shared" ref="F8:F39" si="0">SUM(G8,H8,I8)</f>
        <v>55.026241848858916</v>
      </c>
      <c r="G8" s="21">
        <v>36.259709218858916</v>
      </c>
      <c r="H8" s="21">
        <v>4.2893025299999978</v>
      </c>
      <c r="I8" s="21">
        <v>14.477230099999998</v>
      </c>
      <c r="J8" s="22">
        <f t="shared" ref="J8:J39" si="1">IFERROR(G8/E8,0)</f>
        <v>0.33661295526207963</v>
      </c>
      <c r="K8" s="22">
        <f t="shared" ref="K8:K39" si="2">IFERROR(SUM(G8,H8)/E8,0)</f>
        <v>0.37643221558547646</v>
      </c>
      <c r="L8" s="23">
        <f t="shared" ref="L8:L39" si="3">IFERROR(SUM(G8,H8,I8)/E8,0)</f>
        <v>0.51082996209127407</v>
      </c>
      <c r="M8" s="4"/>
    </row>
    <row r="9" spans="1:13">
      <c r="A9" s="17"/>
      <c r="B9" s="18">
        <v>131</v>
      </c>
      <c r="C9" s="19" t="s">
        <v>143</v>
      </c>
      <c r="D9" s="20">
        <v>32.847028999999999</v>
      </c>
      <c r="E9" s="21">
        <v>33.891116000000004</v>
      </c>
      <c r="F9" s="21">
        <f t="shared" si="0"/>
        <v>18.893282774178754</v>
      </c>
      <c r="G9" s="21">
        <v>17.145475924178754</v>
      </c>
      <c r="H9" s="21">
        <v>0.72321703000000004</v>
      </c>
      <c r="I9" s="21">
        <v>1.0245898199999999</v>
      </c>
      <c r="J9" s="22">
        <f t="shared" si="1"/>
        <v>0.50589882977529432</v>
      </c>
      <c r="K9" s="22">
        <f t="shared" si="2"/>
        <v>0.52723825778350741</v>
      </c>
      <c r="L9" s="23">
        <f t="shared" si="3"/>
        <v>0.55747006897556139</v>
      </c>
      <c r="M9" s="4"/>
    </row>
    <row r="10" spans="1:13">
      <c r="A10" s="17"/>
      <c r="B10" s="18">
        <v>135</v>
      </c>
      <c r="C10" s="19" t="s">
        <v>144</v>
      </c>
      <c r="D10" s="20">
        <v>41.218500000000006</v>
      </c>
      <c r="E10" s="21">
        <v>41.218500000000006</v>
      </c>
      <c r="F10" s="21">
        <f t="shared" si="0"/>
        <v>40.893075074735087</v>
      </c>
      <c r="G10" s="21">
        <v>32.484566074735085</v>
      </c>
      <c r="H10" s="21">
        <v>7.1185090000000013</v>
      </c>
      <c r="I10" s="21">
        <v>1.29</v>
      </c>
      <c r="J10" s="22">
        <f t="shared" si="1"/>
        <v>0.78810645886519592</v>
      </c>
      <c r="K10" s="22">
        <f t="shared" si="2"/>
        <v>0.96080825538860182</v>
      </c>
      <c r="L10" s="23">
        <f t="shared" si="3"/>
        <v>0.99210488190339485</v>
      </c>
      <c r="M10" s="4"/>
    </row>
    <row r="11" spans="1:13" ht="25.5">
      <c r="A11" s="17"/>
      <c r="B11" s="18">
        <v>136</v>
      </c>
      <c r="C11" s="19" t="s">
        <v>145</v>
      </c>
      <c r="D11" s="20">
        <v>0.11</v>
      </c>
      <c r="E11" s="21">
        <v>0.14762999999999998</v>
      </c>
      <c r="F11" s="21">
        <f t="shared" si="0"/>
        <v>8.6293010294154843E-2</v>
      </c>
      <c r="G11" s="21">
        <v>2.7405290294154838E-2</v>
      </c>
      <c r="H11" s="21">
        <v>3.0775419999999998E-2</v>
      </c>
      <c r="I11" s="21">
        <v>2.81123E-2</v>
      </c>
      <c r="J11" s="22">
        <f t="shared" si="1"/>
        <v>0.18563496778537453</v>
      </c>
      <c r="K11" s="22">
        <f t="shared" si="2"/>
        <v>0.39409815277487531</v>
      </c>
      <c r="L11" s="23">
        <f t="shared" si="3"/>
        <v>0.58452218583048743</v>
      </c>
      <c r="M11" s="4"/>
    </row>
    <row r="12" spans="1:13" ht="25.5">
      <c r="A12" s="17"/>
      <c r="B12" s="18">
        <v>137</v>
      </c>
      <c r="C12" s="19" t="s">
        <v>146</v>
      </c>
      <c r="D12" s="20">
        <v>101.72491400000003</v>
      </c>
      <c r="E12" s="21">
        <v>137.86833400000015</v>
      </c>
      <c r="F12" s="21">
        <f t="shared" si="0"/>
        <v>81.778311079173449</v>
      </c>
      <c r="G12" s="21">
        <v>60.225423549173442</v>
      </c>
      <c r="H12" s="21">
        <v>10.0140688</v>
      </c>
      <c r="I12" s="21">
        <v>11.538818729999996</v>
      </c>
      <c r="J12" s="22">
        <f t="shared" si="1"/>
        <v>0.43683289557392763</v>
      </c>
      <c r="K12" s="22">
        <f t="shared" si="2"/>
        <v>0.50946791269105618</v>
      </c>
      <c r="L12" s="23">
        <f t="shared" si="3"/>
        <v>0.59316239419541661</v>
      </c>
      <c r="M12" s="4"/>
    </row>
    <row r="13" spans="1:13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226.08777499999994</v>
      </c>
      <c r="E13" s="38">
        <f ca="1">SUM(E14:OFFSET(E12,(MATCH("GOBIERNOS LOCALES",$A$8:$A$50,0)-MATCH("GOBIERNOS REGIONALES",$A$8:$A$50,0)),0))</f>
        <v>285.57434200000006</v>
      </c>
      <c r="F13" s="38">
        <f ca="1">SUM(F14:OFFSET(F12,(MATCH("GOBIERNOS LOCALES",$A$8:$A$50,0)-MATCH("GOBIERNOS REGIONALES",$A$8:$A$50,0)),0))</f>
        <v>164.05475766718658</v>
      </c>
      <c r="G13" s="38">
        <f ca="1">SUM(G14:OFFSET(G12,(MATCH("GOBIERNOS LOCALES",$A$8:$A$50,0)-MATCH("GOBIERNOS REGIONALES",$A$8:$A$50,0)),0))</f>
        <v>119.03034887718661</v>
      </c>
      <c r="H13" s="38">
        <f ca="1">SUM(H14:OFFSET(H12,(MATCH("GOBIERNOS LOCALES",$A$8:$A$50,0)-MATCH("GOBIERNOS REGIONALES",$A$8:$A$50,0)),0))</f>
        <v>22.921100639999995</v>
      </c>
      <c r="I13" s="38">
        <f ca="1">SUM(I14:OFFSET(I12,(MATCH("GOBIERNOS LOCALES",$A$8:$A$50,0)-MATCH("GOBIERNOS REGIONALES",$A$8:$A$50,0)),0))</f>
        <v>22.10330815</v>
      </c>
      <c r="J13" s="39">
        <f t="shared" ca="1" si="1"/>
        <v>0.41681037604276994</v>
      </c>
      <c r="K13" s="39">
        <f t="shared" ca="1" si="2"/>
        <v>0.49707354142196208</v>
      </c>
      <c r="L13" s="40">
        <f t="shared" ca="1" si="3"/>
        <v>0.57447303044888598</v>
      </c>
      <c r="M13" s="4"/>
    </row>
    <row r="14" spans="1:13">
      <c r="A14" s="17"/>
      <c r="B14" s="18">
        <v>440</v>
      </c>
      <c r="C14" s="19" t="s">
        <v>206</v>
      </c>
      <c r="D14" s="20">
        <v>2.324033999999997</v>
      </c>
      <c r="E14" s="21">
        <v>3.2906879999999972</v>
      </c>
      <c r="F14" s="21">
        <f t="shared" si="0"/>
        <v>1.6417510688408135</v>
      </c>
      <c r="G14" s="21">
        <v>1.0972678288408133</v>
      </c>
      <c r="H14" s="21">
        <v>0.25185782000000001</v>
      </c>
      <c r="I14" s="21">
        <v>0.29262541999999997</v>
      </c>
      <c r="J14" s="22">
        <f t="shared" si="1"/>
        <v>0.33344632758888543</v>
      </c>
      <c r="K14" s="22">
        <f t="shared" si="2"/>
        <v>0.40998285125810002</v>
      </c>
      <c r="L14" s="23">
        <f t="shared" si="3"/>
        <v>0.49890815198548599</v>
      </c>
      <c r="M14" s="4"/>
    </row>
    <row r="15" spans="1:13">
      <c r="A15" s="17"/>
      <c r="B15" s="18">
        <v>441</v>
      </c>
      <c r="C15" s="19" t="s">
        <v>207</v>
      </c>
      <c r="D15" s="20">
        <v>6.6690970000000007</v>
      </c>
      <c r="E15" s="21">
        <v>9.2848940000000013</v>
      </c>
      <c r="F15" s="21">
        <f t="shared" si="0"/>
        <v>4.7470396585483599</v>
      </c>
      <c r="G15" s="21">
        <v>3.30187546854836</v>
      </c>
      <c r="H15" s="21">
        <v>0.88241036999999978</v>
      </c>
      <c r="I15" s="21">
        <v>0.56275382000000007</v>
      </c>
      <c r="J15" s="22">
        <f t="shared" si="1"/>
        <v>0.35561800366793195</v>
      </c>
      <c r="K15" s="22">
        <f t="shared" si="2"/>
        <v>0.45065520818529098</v>
      </c>
      <c r="L15" s="23">
        <f t="shared" si="3"/>
        <v>0.51126481988360439</v>
      </c>
      <c r="M15" s="4"/>
    </row>
    <row r="16" spans="1:13">
      <c r="A16" s="17"/>
      <c r="B16" s="18">
        <v>442</v>
      </c>
      <c r="C16" s="19" t="s">
        <v>208</v>
      </c>
      <c r="D16" s="20">
        <v>3.6051409999999988</v>
      </c>
      <c r="E16" s="21">
        <v>5.0674119999999974</v>
      </c>
      <c r="F16" s="21">
        <f t="shared" si="0"/>
        <v>2.8886036361793965</v>
      </c>
      <c r="G16" s="21">
        <v>2.4138704961793964</v>
      </c>
      <c r="H16" s="21">
        <v>0.10256435000000001</v>
      </c>
      <c r="I16" s="21">
        <v>0.37216878999999997</v>
      </c>
      <c r="J16" s="22">
        <f t="shared" si="1"/>
        <v>0.47635173460918467</v>
      </c>
      <c r="K16" s="22">
        <f t="shared" si="2"/>
        <v>0.49659172101644744</v>
      </c>
      <c r="L16" s="23">
        <f t="shared" si="3"/>
        <v>0.57003528352922517</v>
      </c>
      <c r="M16" s="4"/>
    </row>
    <row r="17" spans="1:13">
      <c r="A17" s="17"/>
      <c r="B17" s="18">
        <v>443</v>
      </c>
      <c r="C17" s="19" t="s">
        <v>209</v>
      </c>
      <c r="D17" s="20">
        <v>8.8534249999999979</v>
      </c>
      <c r="E17" s="21">
        <v>10.757450000000002</v>
      </c>
      <c r="F17" s="21">
        <f t="shared" si="0"/>
        <v>6.4284460025771715</v>
      </c>
      <c r="G17" s="21">
        <v>4.5404976325771713</v>
      </c>
      <c r="H17" s="21">
        <v>0.89071057000000031</v>
      </c>
      <c r="I17" s="21">
        <v>0.99723779999999962</v>
      </c>
      <c r="J17" s="22">
        <f t="shared" si="1"/>
        <v>0.42207936198422213</v>
      </c>
      <c r="K17" s="22">
        <f t="shared" si="2"/>
        <v>0.50487877727316144</v>
      </c>
      <c r="L17" s="23">
        <f t="shared" si="3"/>
        <v>0.59758083956487551</v>
      </c>
      <c r="M17" s="4"/>
    </row>
    <row r="18" spans="1:13">
      <c r="A18" s="17"/>
      <c r="B18" s="18">
        <v>444</v>
      </c>
      <c r="C18" s="19" t="s">
        <v>210</v>
      </c>
      <c r="D18" s="20">
        <v>7.4690690000000002</v>
      </c>
      <c r="E18" s="21">
        <v>14.600307000000008</v>
      </c>
      <c r="F18" s="21">
        <f t="shared" si="0"/>
        <v>6.2410879586341839</v>
      </c>
      <c r="G18" s="21">
        <v>4.3791926086341846</v>
      </c>
      <c r="H18" s="21">
        <v>0.83340984000000007</v>
      </c>
      <c r="I18" s="21">
        <v>1.0284855099999999</v>
      </c>
      <c r="J18" s="22">
        <f t="shared" si="1"/>
        <v>0.2999383922977909</v>
      </c>
      <c r="K18" s="22">
        <f t="shared" si="2"/>
        <v>0.35702005777235929</v>
      </c>
      <c r="L18" s="23">
        <f t="shared" si="3"/>
        <v>0.42746278955875244</v>
      </c>
      <c r="M18" s="4"/>
    </row>
    <row r="19" spans="1:13">
      <c r="A19" s="17"/>
      <c r="B19" s="18">
        <v>445</v>
      </c>
      <c r="C19" s="19" t="s">
        <v>211</v>
      </c>
      <c r="D19" s="20">
        <v>14.816331000000003</v>
      </c>
      <c r="E19" s="21">
        <v>18.857556000000006</v>
      </c>
      <c r="F19" s="21">
        <f t="shared" si="0"/>
        <v>11.25982513218508</v>
      </c>
      <c r="G19" s="21">
        <v>8.1556137221850804</v>
      </c>
      <c r="H19" s="21">
        <v>1.6143215700000002</v>
      </c>
      <c r="I19" s="21">
        <v>1.48988984</v>
      </c>
      <c r="J19" s="22">
        <f t="shared" si="1"/>
        <v>0.43248519172818989</v>
      </c>
      <c r="K19" s="22">
        <f t="shared" si="2"/>
        <v>0.51809127822211298</v>
      </c>
      <c r="L19" s="23">
        <f t="shared" si="3"/>
        <v>0.5970988569348582</v>
      </c>
      <c r="M19" s="4"/>
    </row>
    <row r="20" spans="1:13">
      <c r="A20" s="17"/>
      <c r="B20" s="18">
        <v>446</v>
      </c>
      <c r="C20" s="19" t="s">
        <v>212</v>
      </c>
      <c r="D20" s="20">
        <v>9.5325330000000061</v>
      </c>
      <c r="E20" s="21">
        <v>14.946676000000002</v>
      </c>
      <c r="F20" s="21">
        <f t="shared" si="0"/>
        <v>9.1906709389170125</v>
      </c>
      <c r="G20" s="21">
        <v>6.0904529789170123</v>
      </c>
      <c r="H20" s="21">
        <v>1.5611331599999996</v>
      </c>
      <c r="I20" s="21">
        <v>1.5390848000000006</v>
      </c>
      <c r="J20" s="22">
        <f t="shared" si="1"/>
        <v>0.40747875841538356</v>
      </c>
      <c r="K20" s="22">
        <f t="shared" si="2"/>
        <v>0.51192560398827214</v>
      </c>
      <c r="L20" s="23">
        <f t="shared" si="3"/>
        <v>0.61489731488907706</v>
      </c>
      <c r="M20" s="4"/>
    </row>
    <row r="21" spans="1:13">
      <c r="A21" s="17"/>
      <c r="B21" s="18">
        <v>447</v>
      </c>
      <c r="C21" s="19" t="s">
        <v>213</v>
      </c>
      <c r="D21" s="20">
        <v>3.4011330000000011</v>
      </c>
      <c r="E21" s="21">
        <v>6.2261699999999989</v>
      </c>
      <c r="F21" s="21">
        <f t="shared" si="0"/>
        <v>2.8147179776447651</v>
      </c>
      <c r="G21" s="21">
        <v>1.9355172976447648</v>
      </c>
      <c r="H21" s="21">
        <v>0.38629346999999992</v>
      </c>
      <c r="I21" s="21">
        <v>0.49290721000000004</v>
      </c>
      <c r="J21" s="22">
        <f t="shared" si="1"/>
        <v>0.3108680453063063</v>
      </c>
      <c r="K21" s="22">
        <f t="shared" si="2"/>
        <v>0.37291156001920367</v>
      </c>
      <c r="L21" s="23">
        <f t="shared" si="3"/>
        <v>0.45207856156268872</v>
      </c>
      <c r="M21" s="4"/>
    </row>
    <row r="22" spans="1:13">
      <c r="A22" s="17"/>
      <c r="B22" s="18">
        <v>448</v>
      </c>
      <c r="C22" s="19" t="s">
        <v>214</v>
      </c>
      <c r="D22" s="20">
        <v>4.8455450000000004</v>
      </c>
      <c r="E22" s="21">
        <v>9.0535320000000024</v>
      </c>
      <c r="F22" s="21">
        <f t="shared" si="0"/>
        <v>4.2834053206838902</v>
      </c>
      <c r="G22" s="21">
        <v>2.5251558906838909</v>
      </c>
      <c r="H22" s="21">
        <v>1.0875160499999998</v>
      </c>
      <c r="I22" s="21">
        <v>0.67073338000000005</v>
      </c>
      <c r="J22" s="22">
        <f t="shared" si="1"/>
        <v>0.27891389688398849</v>
      </c>
      <c r="K22" s="22">
        <f t="shared" si="2"/>
        <v>0.39903453598925698</v>
      </c>
      <c r="L22" s="23">
        <f t="shared" si="3"/>
        <v>0.47311980790302494</v>
      </c>
      <c r="M22" s="4"/>
    </row>
    <row r="23" spans="1:13">
      <c r="A23" s="17"/>
      <c r="B23" s="18">
        <v>449</v>
      </c>
      <c r="C23" s="19" t="s">
        <v>215</v>
      </c>
      <c r="D23" s="20">
        <v>13.914439</v>
      </c>
      <c r="E23" s="21">
        <v>16.503198999999995</v>
      </c>
      <c r="F23" s="21">
        <f t="shared" si="0"/>
        <v>10.29442717808945</v>
      </c>
      <c r="G23" s="21">
        <v>7.5722854180894501</v>
      </c>
      <c r="H23" s="21">
        <v>1.3700255699999999</v>
      </c>
      <c r="I23" s="21">
        <v>1.3521161899999998</v>
      </c>
      <c r="J23" s="22">
        <f t="shared" si="1"/>
        <v>0.45883743013033124</v>
      </c>
      <c r="K23" s="22">
        <f t="shared" si="2"/>
        <v>0.54185318786311987</v>
      </c>
      <c r="L23" s="23">
        <f t="shared" si="3"/>
        <v>0.62378373902474626</v>
      </c>
      <c r="M23" s="4"/>
    </row>
    <row r="24" spans="1:13">
      <c r="A24" s="17"/>
      <c r="B24" s="18">
        <v>450</v>
      </c>
      <c r="C24" s="19" t="s">
        <v>216</v>
      </c>
      <c r="D24" s="20">
        <v>6.4064319999999979</v>
      </c>
      <c r="E24" s="21">
        <v>9.8161469999999973</v>
      </c>
      <c r="F24" s="21">
        <f t="shared" si="0"/>
        <v>4.2417035548632285</v>
      </c>
      <c r="G24" s="21">
        <v>2.9399565648632291</v>
      </c>
      <c r="H24" s="21">
        <v>0.6643999199999997</v>
      </c>
      <c r="I24" s="21">
        <v>0.6373470699999999</v>
      </c>
      <c r="J24" s="22">
        <f t="shared" si="1"/>
        <v>0.29950209230395897</v>
      </c>
      <c r="K24" s="22">
        <f t="shared" si="2"/>
        <v>0.36718648211596971</v>
      </c>
      <c r="L24" s="23">
        <f t="shared" si="3"/>
        <v>0.43211491788613493</v>
      </c>
      <c r="M24" s="4"/>
    </row>
    <row r="25" spans="1:13">
      <c r="A25" s="17"/>
      <c r="B25" s="18">
        <v>451</v>
      </c>
      <c r="C25" s="19" t="s">
        <v>217</v>
      </c>
      <c r="D25" s="20">
        <v>15.724571999999998</v>
      </c>
      <c r="E25" s="21">
        <v>20.663146000000001</v>
      </c>
      <c r="F25" s="21">
        <f t="shared" si="0"/>
        <v>10.77895544453154</v>
      </c>
      <c r="G25" s="21">
        <v>7.6666020145315414</v>
      </c>
      <c r="H25" s="21">
        <v>1.5789093799999994</v>
      </c>
      <c r="I25" s="21">
        <v>1.5334440499999999</v>
      </c>
      <c r="J25" s="22">
        <f t="shared" si="1"/>
        <v>0.3710278199907962</v>
      </c>
      <c r="K25" s="22">
        <f t="shared" si="2"/>
        <v>0.44743967808829982</v>
      </c>
      <c r="L25" s="23">
        <f t="shared" si="3"/>
        <v>0.52165122602974101</v>
      </c>
      <c r="M25" s="4"/>
    </row>
    <row r="26" spans="1:13">
      <c r="A26" s="17"/>
      <c r="B26" s="18">
        <v>452</v>
      </c>
      <c r="C26" s="19" t="s">
        <v>218</v>
      </c>
      <c r="D26" s="20">
        <v>22.269866999999991</v>
      </c>
      <c r="E26" s="21">
        <v>25.783779999999997</v>
      </c>
      <c r="F26" s="21">
        <f t="shared" si="0"/>
        <v>14.67061416079048</v>
      </c>
      <c r="G26" s="21">
        <v>11.125181020790478</v>
      </c>
      <c r="H26" s="21">
        <v>1.91518195</v>
      </c>
      <c r="I26" s="21">
        <v>1.6302511900000003</v>
      </c>
      <c r="J26" s="22">
        <f t="shared" si="1"/>
        <v>0.43147983037361004</v>
      </c>
      <c r="K26" s="22">
        <f t="shared" si="2"/>
        <v>0.50575838650463512</v>
      </c>
      <c r="L26" s="23">
        <f t="shared" si="3"/>
        <v>0.56898616730326124</v>
      </c>
      <c r="M26" s="4"/>
    </row>
    <row r="27" spans="1:13">
      <c r="A27" s="17"/>
      <c r="B27" s="18">
        <v>453</v>
      </c>
      <c r="C27" s="19" t="s">
        <v>219</v>
      </c>
      <c r="D27" s="20">
        <v>12.872280999999996</v>
      </c>
      <c r="E27" s="21">
        <v>13.478773999999998</v>
      </c>
      <c r="F27" s="21">
        <f t="shared" si="0"/>
        <v>7.8451777942543499</v>
      </c>
      <c r="G27" s="21">
        <v>6.0432425742543501</v>
      </c>
      <c r="H27" s="21">
        <v>0.4875348599999999</v>
      </c>
      <c r="I27" s="21">
        <v>1.3144003599999996</v>
      </c>
      <c r="J27" s="22">
        <f t="shared" si="1"/>
        <v>0.44835254113277301</v>
      </c>
      <c r="K27" s="22">
        <f t="shared" si="2"/>
        <v>0.48452310531019743</v>
      </c>
      <c r="L27" s="23">
        <f t="shared" si="3"/>
        <v>0.58203941947942384</v>
      </c>
      <c r="M27" s="4"/>
    </row>
    <row r="28" spans="1:13">
      <c r="A28" s="17"/>
      <c r="B28" s="18">
        <v>454</v>
      </c>
      <c r="C28" s="19" t="s">
        <v>220</v>
      </c>
      <c r="D28" s="20">
        <v>5.4100130000000002</v>
      </c>
      <c r="E28" s="21">
        <v>7.6669589999999994</v>
      </c>
      <c r="F28" s="21">
        <f t="shared" si="0"/>
        <v>4.0587111054125193</v>
      </c>
      <c r="G28" s="21">
        <v>2.9691955654125195</v>
      </c>
      <c r="H28" s="21">
        <v>0.58795222000000003</v>
      </c>
      <c r="I28" s="21">
        <v>0.50156331999999992</v>
      </c>
      <c r="J28" s="22">
        <f t="shared" si="1"/>
        <v>0.38727161126236881</v>
      </c>
      <c r="K28" s="22">
        <f t="shared" si="2"/>
        <v>0.46395810717293778</v>
      </c>
      <c r="L28" s="23">
        <f t="shared" si="3"/>
        <v>0.5293769153340353</v>
      </c>
      <c r="M28" s="4"/>
    </row>
    <row r="29" spans="1:13">
      <c r="A29" s="17"/>
      <c r="B29" s="18">
        <v>455</v>
      </c>
      <c r="C29" s="19" t="s">
        <v>221</v>
      </c>
      <c r="D29" s="20">
        <v>2.3921039999999993</v>
      </c>
      <c r="E29" s="21">
        <v>2.6069309999999986</v>
      </c>
      <c r="F29" s="21">
        <f t="shared" si="0"/>
        <v>1.1437663641617901</v>
      </c>
      <c r="G29" s="21">
        <v>0.72998457416179008</v>
      </c>
      <c r="H29" s="21">
        <v>0.14174258000000001</v>
      </c>
      <c r="I29" s="21">
        <v>0.27203920999999998</v>
      </c>
      <c r="J29" s="22">
        <f t="shared" si="1"/>
        <v>0.28001683748506978</v>
      </c>
      <c r="K29" s="22">
        <f t="shared" si="2"/>
        <v>0.33438827270909383</v>
      </c>
      <c r="L29" s="23">
        <f t="shared" si="3"/>
        <v>0.43874055897980835</v>
      </c>
      <c r="M29" s="4"/>
    </row>
    <row r="30" spans="1:13">
      <c r="A30" s="17"/>
      <c r="B30" s="18">
        <v>456</v>
      </c>
      <c r="C30" s="19" t="s">
        <v>222</v>
      </c>
      <c r="D30" s="20">
        <v>1.6497809999999997</v>
      </c>
      <c r="E30" s="21">
        <v>1.9399099999999996</v>
      </c>
      <c r="F30" s="21">
        <f t="shared" si="0"/>
        <v>0.8737673355285418</v>
      </c>
      <c r="G30" s="21">
        <v>0.63191201552854182</v>
      </c>
      <c r="H30" s="21">
        <v>0.11624492</v>
      </c>
      <c r="I30" s="21">
        <v>0.12561040000000001</v>
      </c>
      <c r="J30" s="22">
        <f t="shared" si="1"/>
        <v>0.32574295484251431</v>
      </c>
      <c r="K30" s="22">
        <f t="shared" si="2"/>
        <v>0.38566579662383405</v>
      </c>
      <c r="L30" s="23">
        <f t="shared" si="3"/>
        <v>0.45041642938514775</v>
      </c>
      <c r="M30" s="4"/>
    </row>
    <row r="31" spans="1:13">
      <c r="A31" s="17"/>
      <c r="B31" s="18">
        <v>457</v>
      </c>
      <c r="C31" s="19" t="s">
        <v>223</v>
      </c>
      <c r="D31" s="20">
        <v>15.388615999999999</v>
      </c>
      <c r="E31" s="21">
        <v>17.868937000000006</v>
      </c>
      <c r="F31" s="21">
        <f t="shared" si="0"/>
        <v>13.271467590214902</v>
      </c>
      <c r="G31" s="21">
        <v>11.228240440214904</v>
      </c>
      <c r="H31" s="21">
        <v>1.2283674099999995</v>
      </c>
      <c r="I31" s="21">
        <v>0.81485974000000005</v>
      </c>
      <c r="J31" s="22">
        <f t="shared" si="1"/>
        <v>0.62836644620857418</v>
      </c>
      <c r="K31" s="22">
        <f t="shared" si="2"/>
        <v>0.69710961822826389</v>
      </c>
      <c r="L31" s="23">
        <f t="shared" si="3"/>
        <v>0.7427116448065656</v>
      </c>
      <c r="M31" s="4"/>
    </row>
    <row r="32" spans="1:13">
      <c r="A32" s="17"/>
      <c r="B32" s="18">
        <v>458</v>
      </c>
      <c r="C32" s="19" t="s">
        <v>224</v>
      </c>
      <c r="D32" s="20">
        <v>9.3314819999999976</v>
      </c>
      <c r="E32" s="21">
        <v>11.903505999999995</v>
      </c>
      <c r="F32" s="21">
        <f t="shared" si="0"/>
        <v>6.3601935101113138</v>
      </c>
      <c r="G32" s="21">
        <v>4.5425871301113148</v>
      </c>
      <c r="H32" s="21">
        <v>0.90336229999999973</v>
      </c>
      <c r="I32" s="21">
        <v>0.91424408000000001</v>
      </c>
      <c r="J32" s="22">
        <f t="shared" si="1"/>
        <v>0.38161757805736535</v>
      </c>
      <c r="K32" s="22">
        <f t="shared" si="2"/>
        <v>0.45750801739515373</v>
      </c>
      <c r="L32" s="23">
        <f t="shared" si="3"/>
        <v>0.53431262269379431</v>
      </c>
      <c r="M32" s="4"/>
    </row>
    <row r="33" spans="1:13">
      <c r="A33" s="17"/>
      <c r="B33" s="18">
        <v>459</v>
      </c>
      <c r="C33" s="19" t="s">
        <v>225</v>
      </c>
      <c r="D33" s="20">
        <v>10.892225000000002</v>
      </c>
      <c r="E33" s="21">
        <v>12.391812000000002</v>
      </c>
      <c r="F33" s="21">
        <f t="shared" si="0"/>
        <v>7.7188336222126868</v>
      </c>
      <c r="G33" s="21">
        <v>5.6593812222126871</v>
      </c>
      <c r="H33" s="21">
        <v>1.1004734999999997</v>
      </c>
      <c r="I33" s="21">
        <v>0.95897890000000041</v>
      </c>
      <c r="J33" s="22">
        <f t="shared" si="1"/>
        <v>0.45670328295915774</v>
      </c>
      <c r="K33" s="22">
        <f t="shared" si="2"/>
        <v>0.54550978680217921</v>
      </c>
      <c r="L33" s="23">
        <f t="shared" si="3"/>
        <v>0.62289789598266065</v>
      </c>
      <c r="M33" s="4"/>
    </row>
    <row r="34" spans="1:13">
      <c r="A34" s="17"/>
      <c r="B34" s="18">
        <v>460</v>
      </c>
      <c r="C34" s="19" t="s">
        <v>226</v>
      </c>
      <c r="D34" s="20">
        <v>10.648136000000001</v>
      </c>
      <c r="E34" s="21">
        <v>11.181450000000002</v>
      </c>
      <c r="F34" s="21">
        <f t="shared" si="0"/>
        <v>7.2909363567688281</v>
      </c>
      <c r="G34" s="21">
        <v>5.1572109467688279</v>
      </c>
      <c r="H34" s="21">
        <v>1.0731861600000001</v>
      </c>
      <c r="I34" s="21">
        <v>1.0605392500000002</v>
      </c>
      <c r="J34" s="22">
        <f t="shared" si="1"/>
        <v>0.46122917392367063</v>
      </c>
      <c r="K34" s="22">
        <f t="shared" si="2"/>
        <v>0.5572083322618111</v>
      </c>
      <c r="L34" s="23">
        <f t="shared" si="3"/>
        <v>0.6520564288861308</v>
      </c>
      <c r="M34" s="4"/>
    </row>
    <row r="35" spans="1:13">
      <c r="A35" s="17"/>
      <c r="B35" s="18">
        <v>461</v>
      </c>
      <c r="C35" s="19" t="s">
        <v>227</v>
      </c>
      <c r="D35" s="20">
        <v>7.1050030000000008</v>
      </c>
      <c r="E35" s="21">
        <v>5.9170880000000006</v>
      </c>
      <c r="F35" s="21">
        <f t="shared" si="0"/>
        <v>3.3906407690119149</v>
      </c>
      <c r="G35" s="21">
        <v>2.1097856890119147</v>
      </c>
      <c r="H35" s="21">
        <v>0.50681522000000001</v>
      </c>
      <c r="I35" s="21">
        <v>0.77403986000000002</v>
      </c>
      <c r="J35" s="22">
        <f t="shared" si="1"/>
        <v>0.35655810577972041</v>
      </c>
      <c r="K35" s="22">
        <f t="shared" si="2"/>
        <v>0.44221091675701196</v>
      </c>
      <c r="L35" s="23">
        <f t="shared" si="3"/>
        <v>0.57302523961311957</v>
      </c>
      <c r="M35" s="4"/>
    </row>
    <row r="36" spans="1:13">
      <c r="A36" s="17"/>
      <c r="B36" s="18">
        <v>462</v>
      </c>
      <c r="C36" s="19" t="s">
        <v>228</v>
      </c>
      <c r="D36" s="20">
        <v>3.8510599999999995</v>
      </c>
      <c r="E36" s="21">
        <v>5.018224</v>
      </c>
      <c r="F36" s="21">
        <f t="shared" si="0"/>
        <v>2.9543146642101892</v>
      </c>
      <c r="G36" s="21">
        <v>2.0517674142101896</v>
      </c>
      <c r="H36" s="21">
        <v>0.48287816</v>
      </c>
      <c r="I36" s="21">
        <v>0.41966908999999997</v>
      </c>
      <c r="J36" s="22">
        <f t="shared" si="1"/>
        <v>0.40886325803913687</v>
      </c>
      <c r="K36" s="22">
        <f t="shared" si="2"/>
        <v>0.50508816948191027</v>
      </c>
      <c r="L36" s="23">
        <f t="shared" si="3"/>
        <v>0.58871717647721367</v>
      </c>
      <c r="M36" s="4"/>
    </row>
    <row r="37" spans="1:13">
      <c r="A37" s="17"/>
      <c r="B37" s="18">
        <v>463</v>
      </c>
      <c r="C37" s="19" t="s">
        <v>229</v>
      </c>
      <c r="D37" s="20">
        <v>12.150103000000003</v>
      </c>
      <c r="E37" s="21">
        <v>13.896170000000007</v>
      </c>
      <c r="F37" s="21">
        <f t="shared" si="0"/>
        <v>8.9105933044037435</v>
      </c>
      <c r="G37" s="21">
        <v>6.5130562444037423</v>
      </c>
      <c r="H37" s="21">
        <v>1.3964308400000005</v>
      </c>
      <c r="I37" s="21">
        <v>1.0011062199999998</v>
      </c>
      <c r="J37" s="22">
        <f t="shared" si="1"/>
        <v>0.46869434127559889</v>
      </c>
      <c r="K37" s="22">
        <f t="shared" si="2"/>
        <v>0.56918468070005901</v>
      </c>
      <c r="L37" s="23">
        <f t="shared" si="3"/>
        <v>0.6412265613045709</v>
      </c>
      <c r="M37" s="4"/>
    </row>
    <row r="38" spans="1:13">
      <c r="A38" s="17"/>
      <c r="B38" s="18">
        <v>464</v>
      </c>
      <c r="C38" s="19" t="s">
        <v>230</v>
      </c>
      <c r="D38" s="20">
        <v>14.565353</v>
      </c>
      <c r="E38" s="21">
        <v>16.853624</v>
      </c>
      <c r="F38" s="21">
        <f t="shared" si="0"/>
        <v>10.755107218410449</v>
      </c>
      <c r="G38" s="21">
        <v>7.6505161184104509</v>
      </c>
      <c r="H38" s="21">
        <v>1.7573784499999998</v>
      </c>
      <c r="I38" s="21">
        <v>1.3472126500000001</v>
      </c>
      <c r="J38" s="22">
        <f t="shared" si="1"/>
        <v>0.45393893434494864</v>
      </c>
      <c r="K38" s="22">
        <f t="shared" si="2"/>
        <v>0.55821196488128899</v>
      </c>
      <c r="L38" s="23">
        <f t="shared" si="3"/>
        <v>0.63814804569097128</v>
      </c>
      <c r="M38" s="4"/>
    </row>
    <row r="39" spans="1:13" ht="15.75" thickBot="1">
      <c r="A39" s="41" t="s">
        <v>232</v>
      </c>
      <c r="B39" s="58"/>
      <c r="C39" s="43"/>
      <c r="D39" s="44">
        <v>0.53832000000000002</v>
      </c>
      <c r="E39" s="45">
        <v>0.64178400000000002</v>
      </c>
      <c r="F39" s="45">
        <f t="shared" si="0"/>
        <v>4.4142999185632914E-2</v>
      </c>
      <c r="G39" s="45">
        <v>2.9392499185632914E-2</v>
      </c>
      <c r="H39" s="45">
        <v>1.1750500000000001E-2</v>
      </c>
      <c r="I39" s="45">
        <v>3.0000000000000001E-3</v>
      </c>
      <c r="J39" s="46">
        <f t="shared" si="1"/>
        <v>4.5798117724394675E-2</v>
      </c>
      <c r="K39" s="46">
        <f t="shared" si="2"/>
        <v>6.4107237303567724E-2</v>
      </c>
      <c r="L39" s="47">
        <f t="shared" si="3"/>
        <v>6.8781707218679364E-2</v>
      </c>
      <c r="M39" s="4"/>
    </row>
    <row r="40" spans="1:13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62</v>
      </c>
      <c r="B1" s="49" t="s">
        <v>39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1023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145.93673400000003</v>
      </c>
      <c r="I6" s="14">
        <v>152.26047600000001</v>
      </c>
      <c r="J6" s="14">
        <v>100.97979978031461</v>
      </c>
      <c r="K6" s="14">
        <v>76.279581760314613</v>
      </c>
      <c r="L6" s="14">
        <v>11.186184459999998</v>
      </c>
      <c r="M6" s="14">
        <v>13.514033560000001</v>
      </c>
      <c r="N6" s="15">
        <v>0.50098084390800546</v>
      </c>
      <c r="O6" s="15">
        <v>0.57444826469815191</v>
      </c>
      <c r="P6" s="16">
        <v>0.66320428277338761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SUM(H8:H12)</f>
        <v>145.93673400000003</v>
      </c>
      <c r="I7" s="37">
        <f>SUM(I8:I12)</f>
        <v>152.26047600000001</v>
      </c>
      <c r="J7" s="37">
        <f>SUM(J8:J12)</f>
        <v>100.97979978031461</v>
      </c>
      <c r="K7" s="37">
        <f t="shared" ref="K7:M7" si="0">SUM(K8:K12)</f>
        <v>76.279581760314613</v>
      </c>
      <c r="L7" s="37">
        <f t="shared" si="0"/>
        <v>11.186184459999998</v>
      </c>
      <c r="M7" s="37">
        <f t="shared" si="0"/>
        <v>13.51403356</v>
      </c>
      <c r="N7" s="39">
        <f>IFERROR(K7/I7,0)</f>
        <v>0.50098084390800546</v>
      </c>
      <c r="O7" s="39">
        <f>IFERROR(SUM(K7,L7)/I7,0)</f>
        <v>0.57444826469815191</v>
      </c>
      <c r="P7" s="40">
        <f>IFERROR(SUM(K7,L7,M7)/I7,0)</f>
        <v>0.66320428277338761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9.9472000000000005E-2</v>
      </c>
      <c r="I8" s="21">
        <v>9.9472000000000005E-2</v>
      </c>
      <c r="J8" s="21">
        <f t="shared" ref="J8:J12" si="1">SUM(K8,L8,M8)</f>
        <v>3.7700000220537183E-2</v>
      </c>
      <c r="K8" s="21">
        <v>2.1800000220537186E-2</v>
      </c>
      <c r="L8" s="21">
        <v>5.4999999999999997E-3</v>
      </c>
      <c r="M8" s="21">
        <v>1.04E-2</v>
      </c>
      <c r="N8" s="22">
        <f t="shared" ref="N8:N13" si="2">IFERROR(K8/I8,0)</f>
        <v>0.21915715196776162</v>
      </c>
      <c r="O8" s="22">
        <f t="shared" ref="O8:O13" si="3">IFERROR(SUM(K8,L8)/I8,0)</f>
        <v>0.27444909341862217</v>
      </c>
      <c r="P8" s="23">
        <f t="shared" ref="P8:P13" si="4">IFERROR(SUM(K8,L8,M8)/I8,0)</f>
        <v>0.37900112816206755</v>
      </c>
      <c r="Q8" s="70">
        <v>60</v>
      </c>
      <c r="R8" s="21">
        <v>60</v>
      </c>
      <c r="S8" s="23">
        <f>IFERROR(R8/Q8,0)</f>
        <v>1</v>
      </c>
    </row>
    <row r="9" spans="1:19">
      <c r="A9" s="17"/>
      <c r="B9" s="19">
        <v>5001503</v>
      </c>
      <c r="C9" s="19" t="s">
        <v>1026</v>
      </c>
      <c r="D9" s="68">
        <v>3000260</v>
      </c>
      <c r="E9" s="19" t="s">
        <v>1025</v>
      </c>
      <c r="F9" s="69">
        <v>65</v>
      </c>
      <c r="G9" s="19" t="s">
        <v>1012</v>
      </c>
      <c r="H9" s="20">
        <v>1.1690420000000001</v>
      </c>
      <c r="I9" s="21">
        <v>1.1702440000000001</v>
      </c>
      <c r="J9" s="21">
        <f t="shared" si="1"/>
        <v>0.64131653226748009</v>
      </c>
      <c r="K9" s="21">
        <v>0.48369928226748016</v>
      </c>
      <c r="L9" s="21">
        <v>7.9648729999999987E-2</v>
      </c>
      <c r="M9" s="21">
        <v>7.7968519999999999E-2</v>
      </c>
      <c r="N9" s="22">
        <f t="shared" si="2"/>
        <v>0.41333199082198252</v>
      </c>
      <c r="O9" s="22">
        <f t="shared" si="3"/>
        <v>0.48139363437666</v>
      </c>
      <c r="P9" s="23">
        <f t="shared" si="4"/>
        <v>0.54801950043536229</v>
      </c>
      <c r="Q9" s="70">
        <v>3</v>
      </c>
      <c r="R9" s="21">
        <v>3</v>
      </c>
      <c r="S9" s="23">
        <f t="shared" ref="S9:S12" si="5">IFERROR(R9/Q9,0)</f>
        <v>1</v>
      </c>
    </row>
    <row r="10" spans="1:19">
      <c r="A10" s="17"/>
      <c r="B10" s="19">
        <v>5002719</v>
      </c>
      <c r="C10" s="19" t="s">
        <v>1027</v>
      </c>
      <c r="D10" s="68">
        <v>3000260</v>
      </c>
      <c r="E10" s="19" t="s">
        <v>1025</v>
      </c>
      <c r="F10" s="69">
        <v>86</v>
      </c>
      <c r="G10" s="19" t="s">
        <v>500</v>
      </c>
      <c r="H10" s="20">
        <v>0.56881999999999999</v>
      </c>
      <c r="I10" s="21">
        <v>0.56881999999999999</v>
      </c>
      <c r="J10" s="21">
        <f t="shared" si="1"/>
        <v>6.5027959940090183E-2</v>
      </c>
      <c r="K10" s="21">
        <v>5.3537569940090179E-2</v>
      </c>
      <c r="L10" s="21">
        <v>1.1590290000000001E-2</v>
      </c>
      <c r="M10" s="21">
        <v>-9.9900000000000002E-5</v>
      </c>
      <c r="N10" s="22">
        <f t="shared" si="2"/>
        <v>9.4120407053356392E-2</v>
      </c>
      <c r="O10" s="22">
        <f t="shared" si="3"/>
        <v>0.11449643110314367</v>
      </c>
      <c r="P10" s="23">
        <f t="shared" si="4"/>
        <v>0.1143208043670936</v>
      </c>
      <c r="Q10" s="70">
        <v>5150</v>
      </c>
      <c r="R10" s="21">
        <v>7704</v>
      </c>
      <c r="S10" s="23">
        <f t="shared" si="5"/>
        <v>1.4959223300970874</v>
      </c>
    </row>
    <row r="11" spans="1:19" ht="38.25">
      <c r="A11" s="17"/>
      <c r="B11" s="19">
        <v>5004339</v>
      </c>
      <c r="C11" s="19" t="s">
        <v>1028</v>
      </c>
      <c r="D11" s="68">
        <v>3000144</v>
      </c>
      <c r="E11" s="19" t="s">
        <v>1024</v>
      </c>
      <c r="F11" s="69">
        <v>517</v>
      </c>
      <c r="G11" s="19" t="s">
        <v>1030</v>
      </c>
      <c r="H11" s="20">
        <v>144.04940000000002</v>
      </c>
      <c r="I11" s="21">
        <v>144.64786599999999</v>
      </c>
      <c r="J11" s="21">
        <f t="shared" si="1"/>
        <v>98.691648257494805</v>
      </c>
      <c r="K11" s="21">
        <v>74.862437877494813</v>
      </c>
      <c r="L11" s="21">
        <v>11.089445439999999</v>
      </c>
      <c r="M11" s="21">
        <v>12.739764940000001</v>
      </c>
      <c r="N11" s="22">
        <f t="shared" si="2"/>
        <v>0.5175495494520107</v>
      </c>
      <c r="O11" s="22">
        <f t="shared" si="3"/>
        <v>0.59421466554850388</v>
      </c>
      <c r="P11" s="23">
        <f t="shared" si="4"/>
        <v>0.68228900284982297</v>
      </c>
      <c r="Q11" s="70">
        <v>387500</v>
      </c>
      <c r="R11" s="21">
        <v>350825</v>
      </c>
      <c r="S11" s="23">
        <f t="shared" si="5"/>
        <v>0.90535483870967737</v>
      </c>
    </row>
    <row r="12" spans="1:19" ht="25.5">
      <c r="A12" s="17"/>
      <c r="B12" s="19">
        <v>5004340</v>
      </c>
      <c r="C12" s="19" t="s">
        <v>1029</v>
      </c>
      <c r="D12" s="68">
        <v>3000144</v>
      </c>
      <c r="E12" s="19" t="s">
        <v>1024</v>
      </c>
      <c r="F12" s="69">
        <v>230</v>
      </c>
      <c r="G12" s="19" t="s">
        <v>1031</v>
      </c>
      <c r="H12" s="20">
        <v>0.05</v>
      </c>
      <c r="I12" s="21">
        <v>5.7740740000000006</v>
      </c>
      <c r="J12" s="21">
        <f t="shared" si="1"/>
        <v>1.5441070303916931</v>
      </c>
      <c r="K12" s="21">
        <v>0.85810703039169312</v>
      </c>
      <c r="L12" s="21">
        <v>0</v>
      </c>
      <c r="M12" s="21">
        <v>0.68599999999999994</v>
      </c>
      <c r="N12" s="22">
        <f t="shared" si="2"/>
        <v>0.14861379164723088</v>
      </c>
      <c r="O12" s="22">
        <f t="shared" si="3"/>
        <v>0.14861379164723088</v>
      </c>
      <c r="P12" s="23">
        <f t="shared" si="4"/>
        <v>0.26742072068901312</v>
      </c>
      <c r="Q12" s="70">
        <v>0</v>
      </c>
      <c r="R12" s="21">
        <v>0</v>
      </c>
      <c r="S12" s="23">
        <f t="shared" si="5"/>
        <v>0</v>
      </c>
    </row>
    <row r="13" spans="1:19" ht="15.75" thickBot="1">
      <c r="A13" s="41" t="s">
        <v>293</v>
      </c>
      <c r="B13" s="43"/>
      <c r="C13" s="43"/>
      <c r="D13" s="65"/>
      <c r="E13" s="43"/>
      <c r="F13" s="66"/>
      <c r="G13" s="43"/>
      <c r="H13" s="44">
        <f>H6-H7</f>
        <v>0</v>
      </c>
      <c r="I13" s="44">
        <f t="shared" ref="I13:M13" si="6">I6-I7</f>
        <v>0</v>
      </c>
      <c r="J13" s="44">
        <f t="shared" si="6"/>
        <v>0</v>
      </c>
      <c r="K13" s="44">
        <f t="shared" si="6"/>
        <v>0</v>
      </c>
      <c r="L13" s="44">
        <f t="shared" si="6"/>
        <v>0</v>
      </c>
      <c r="M13" s="44">
        <f t="shared" si="6"/>
        <v>0</v>
      </c>
      <c r="N13" s="46">
        <f t="shared" si="2"/>
        <v>0</v>
      </c>
      <c r="O13" s="46">
        <f t="shared" si="3"/>
        <v>0</v>
      </c>
      <c r="P13" s="47">
        <f t="shared" si="4"/>
        <v>0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M13"/>
  <sheetViews>
    <sheetView workbookViewId="0">
      <selection activeCell="A11" sqref="A11:L11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65</v>
      </c>
      <c r="B1" s="50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1034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131.00786500000001</v>
      </c>
      <c r="E6" s="14">
        <v>143.96175199999999</v>
      </c>
      <c r="F6" s="14">
        <v>95.359058142600276</v>
      </c>
      <c r="G6" s="14">
        <v>67.862323972600279</v>
      </c>
      <c r="H6" s="14">
        <v>18.993996979999999</v>
      </c>
      <c r="I6" s="14">
        <v>8.5027371900000013</v>
      </c>
      <c r="J6" s="15">
        <v>0.47139134547765354</v>
      </c>
      <c r="K6" s="15">
        <v>0.60332914642911739</v>
      </c>
      <c r="L6" s="16">
        <v>0.66239162012004604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130.89551299999999</v>
      </c>
      <c r="E7" s="38">
        <f ca="1">SUM(E8:OFFSET(E6,MATCH("GOBIERNOS REGIONALES",$A$8:$A$50,0),0))</f>
        <v>143.8494</v>
      </c>
      <c r="F7" s="38">
        <f ca="1">SUM(F8:OFFSET(F6,MATCH("GOBIERNOS REGIONALES",$A$8:$A$50,0),0))</f>
        <v>95.289768442166576</v>
      </c>
      <c r="G7" s="38">
        <f ca="1">SUM(G8:OFFSET(G6,MATCH("GOBIERNOS REGIONALES",$A$8:$A$50,0),0))</f>
        <v>67.816767612166586</v>
      </c>
      <c r="H7" s="38">
        <f ca="1">SUM(H8:OFFSET(H6,MATCH("GOBIERNOS REGIONALES",$A$8:$A$50,0),0))</f>
        <v>18.985177479999997</v>
      </c>
      <c r="I7" s="38">
        <f ca="1">SUM(I8:OFFSET(I6,MATCH("GOBIERNOS REGIONALES",$A$8:$A$50,0),0))</f>
        <v>8.4878233499999993</v>
      </c>
      <c r="J7" s="39">
        <f ca="1">IFERROR(G7/E7,0)</f>
        <v>0.47144282570637475</v>
      </c>
      <c r="K7" s="39">
        <f ca="1">IFERROR(SUM(G7,H7)/E7,0)</f>
        <v>0.60342236458523002</v>
      </c>
      <c r="L7" s="40">
        <f ca="1">IFERROR(SUM(G7,H7,I7)/E7,0)</f>
        <v>0.66242729161308</v>
      </c>
      <c r="M7" s="4"/>
    </row>
    <row r="8" spans="1:13" ht="38.25">
      <c r="A8" s="17"/>
      <c r="B8" s="18">
        <v>8</v>
      </c>
      <c r="C8" s="19" t="s">
        <v>108</v>
      </c>
      <c r="D8" s="20">
        <v>50.728712999999999</v>
      </c>
      <c r="E8" s="21">
        <v>56.704812999999987</v>
      </c>
      <c r="F8" s="21">
        <f t="shared" ref="F8:F12" si="0">SUM(G8,H8,I8)</f>
        <v>34.474791147867535</v>
      </c>
      <c r="G8" s="21">
        <v>19.832962437867536</v>
      </c>
      <c r="H8" s="21">
        <v>5.2283304400000006</v>
      </c>
      <c r="I8" s="21">
        <v>9.4134982699999998</v>
      </c>
      <c r="J8" s="22">
        <f t="shared" ref="J8:J12" si="1">IFERROR(G8/E8,0)</f>
        <v>0.34975800798192458</v>
      </c>
      <c r="K8" s="22">
        <f t="shared" ref="K8:K12" si="2">IFERROR(SUM(G8,H8)/E8,0)</f>
        <v>0.44196059473589205</v>
      </c>
      <c r="L8" s="23">
        <f t="shared" ref="L8:L12" si="3">IFERROR(SUM(G8,H8,I8)/E8,0)</f>
        <v>0.60796940019655021</v>
      </c>
      <c r="M8" s="4"/>
    </row>
    <row r="9" spans="1:13" ht="25.5">
      <c r="A9" s="17"/>
      <c r="B9" s="18">
        <v>35</v>
      </c>
      <c r="C9" s="19" t="s">
        <v>122</v>
      </c>
      <c r="D9" s="20">
        <v>80.166800000000009</v>
      </c>
      <c r="E9" s="21">
        <v>87.144587000000016</v>
      </c>
      <c r="F9" s="21">
        <f t="shared" si="0"/>
        <v>60.814977294299048</v>
      </c>
      <c r="G9" s="21">
        <v>47.98380517429905</v>
      </c>
      <c r="H9" s="21">
        <v>13.756847039999998</v>
      </c>
      <c r="I9" s="21">
        <v>-0.92567492000000029</v>
      </c>
      <c r="J9" s="22">
        <f t="shared" si="1"/>
        <v>0.55062289955311905</v>
      </c>
      <c r="K9" s="22">
        <f t="shared" si="2"/>
        <v>0.70848522369265499</v>
      </c>
      <c r="L9" s="23">
        <f t="shared" si="3"/>
        <v>0.69786293547181577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0.11235200000000001</v>
      </c>
      <c r="E10" s="38">
        <f ca="1">SUM(E11:OFFSET(E9,(MATCH("GOBIERNOS LOCALES",$A$8:$A$50,0)-MATCH("GOBIERNOS REGIONALES",$A$8:$A$50,0)),0))</f>
        <v>0.11235200000000001</v>
      </c>
      <c r="F10" s="38">
        <f ca="1">SUM(F11:OFFSET(F9,(MATCH("GOBIERNOS LOCALES",$A$8:$A$50,0)-MATCH("GOBIERNOS REGIONALES",$A$8:$A$50,0)),0))</f>
        <v>6.9289700433693036E-2</v>
      </c>
      <c r="G10" s="38">
        <f ca="1">SUM(G11:OFFSET(G9,(MATCH("GOBIERNOS LOCALES",$A$8:$A$50,0)-MATCH("GOBIERNOS REGIONALES",$A$8:$A$50,0)),0))</f>
        <v>4.5556360433693044E-2</v>
      </c>
      <c r="H10" s="38">
        <f ca="1">SUM(H11:OFFSET(H9,(MATCH("GOBIERNOS LOCALES",$A$8:$A$50,0)-MATCH("GOBIERNOS REGIONALES",$A$8:$A$50,0)),0))</f>
        <v>8.8195000000000009E-3</v>
      </c>
      <c r="I10" s="38">
        <f ca="1">SUM(I11:OFFSET(I9,(MATCH("GOBIERNOS LOCALES",$A$8:$A$50,0)-MATCH("GOBIERNOS REGIONALES",$A$8:$A$50,0)),0))</f>
        <v>1.4913839999999998E-2</v>
      </c>
      <c r="J10" s="39">
        <f t="shared" ca="1" si="1"/>
        <v>0.40547885603899386</v>
      </c>
      <c r="K10" s="39">
        <f t="shared" ca="1" si="2"/>
        <v>0.48397768116004203</v>
      </c>
      <c r="L10" s="40">
        <f t="shared" ca="1" si="3"/>
        <v>0.61671977742891115</v>
      </c>
      <c r="M10" s="4"/>
    </row>
    <row r="11" spans="1:13" ht="15.75" thickBot="1">
      <c r="A11" s="24"/>
      <c r="B11" s="25">
        <v>457</v>
      </c>
      <c r="C11" s="26" t="s">
        <v>223</v>
      </c>
      <c r="D11" s="27">
        <v>0.11235200000000001</v>
      </c>
      <c r="E11" s="28">
        <v>0.11235200000000001</v>
      </c>
      <c r="F11" s="28">
        <f t="shared" si="0"/>
        <v>6.9289700433693036E-2</v>
      </c>
      <c r="G11" s="28">
        <v>4.5556360433693044E-2</v>
      </c>
      <c r="H11" s="28">
        <v>8.8195000000000009E-3</v>
      </c>
      <c r="I11" s="28">
        <v>1.4913839999999998E-2</v>
      </c>
      <c r="J11" s="29">
        <f t="shared" si="1"/>
        <v>0.40547885603899386</v>
      </c>
      <c r="K11" s="29">
        <f t="shared" si="2"/>
        <v>0.48397768116004203</v>
      </c>
      <c r="L11" s="30">
        <f t="shared" si="3"/>
        <v>0.61671977742891115</v>
      </c>
      <c r="M11" s="4"/>
    </row>
    <row r="12" spans="1:13">
      <c r="A12" t="s">
        <v>232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65</v>
      </c>
      <c r="B1" s="51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1035</v>
      </c>
      <c r="N2" s="72" t="s">
        <v>1049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131.00786500000001</v>
      </c>
      <c r="E6" s="14">
        <f ca="1">SUM(E7:OFFSET(E7,50,0))</f>
        <v>143.96175199999999</v>
      </c>
      <c r="F6" s="14">
        <f ca="1">SUM(F7:OFFSET(F7,50,0))</f>
        <v>95.359058142600276</v>
      </c>
      <c r="G6" s="14">
        <f ca="1">SUM(G7:OFFSET(G7,50,0))</f>
        <v>67.862323972600279</v>
      </c>
      <c r="H6" s="14">
        <f ca="1">SUM(H7:OFFSET(H7,50,0))</f>
        <v>18.993996979999999</v>
      </c>
      <c r="I6" s="14">
        <f ca="1">SUM(I7:OFFSET(I7,50,0))</f>
        <v>8.5027371900000013</v>
      </c>
      <c r="J6" s="15">
        <f ca="1">IFERROR(G6/E6,0)</f>
        <v>0.47139134547765354</v>
      </c>
      <c r="K6" s="15">
        <f ca="1">IFERROR(SUM(G6,H6)/E6,0)</f>
        <v>0.60332914642911739</v>
      </c>
      <c r="L6" s="16">
        <f ca="1">IFERROR(SUM(G6,H6,I6)/E6,0)</f>
        <v>0.66239162012004604</v>
      </c>
      <c r="M6" s="4"/>
      <c r="O6" s="5" t="s">
        <v>312</v>
      </c>
      <c r="P6" s="71" t="s">
        <v>313</v>
      </c>
    </row>
    <row r="7" spans="1:16">
      <c r="A7" s="17"/>
      <c r="B7" s="55">
        <v>15</v>
      </c>
      <c r="C7" s="19" t="s">
        <v>263</v>
      </c>
      <c r="D7" s="20">
        <v>99.595513000000011</v>
      </c>
      <c r="E7" s="21">
        <v>111.87279500000001</v>
      </c>
      <c r="F7" s="21">
        <f t="shared" ref="F7:F9" si="0">SUM(G7,H7,I7)</f>
        <v>72.52358894812285</v>
      </c>
      <c r="G7" s="21">
        <v>54.649237388122856</v>
      </c>
      <c r="H7" s="21">
        <v>14.63734554</v>
      </c>
      <c r="I7" s="21">
        <v>3.2370060199999999</v>
      </c>
      <c r="J7" s="22">
        <f t="shared" ref="J7:J9" si="1">IFERROR(G7/E7,0)</f>
        <v>0.48849443144888666</v>
      </c>
      <c r="K7" s="22">
        <f t="shared" ref="K7:K9" si="2">IFERROR(SUM(G7,H7)/E7,0)</f>
        <v>0.61933361840224732</v>
      </c>
      <c r="L7" s="23">
        <f t="shared" ref="L7:L9" si="3">IFERROR(SUM(G7,H7,I7)/E7,0)</f>
        <v>0.64826832071302809</v>
      </c>
      <c r="M7" s="4"/>
      <c r="N7" t="s">
        <v>461</v>
      </c>
      <c r="O7" s="5">
        <v>22.76617949404373</v>
      </c>
      <c r="P7" s="71">
        <v>0.71196362134265767</v>
      </c>
    </row>
    <row r="8" spans="1:16">
      <c r="A8" s="17"/>
      <c r="B8" s="55">
        <v>20</v>
      </c>
      <c r="C8" s="19" t="s">
        <v>268</v>
      </c>
      <c r="D8" s="20">
        <v>0.11235200000000001</v>
      </c>
      <c r="E8" s="21">
        <v>0.11235200000000001</v>
      </c>
      <c r="F8" s="21">
        <f t="shared" si="0"/>
        <v>6.9289700433693036E-2</v>
      </c>
      <c r="G8" s="21">
        <v>4.5556360433693044E-2</v>
      </c>
      <c r="H8" s="21">
        <v>8.8195000000000009E-3</v>
      </c>
      <c r="I8" s="21">
        <v>1.4913839999999998E-2</v>
      </c>
      <c r="J8" s="22">
        <f t="shared" si="1"/>
        <v>0.40547885603899386</v>
      </c>
      <c r="K8" s="22">
        <f t="shared" si="2"/>
        <v>0.48397768116004203</v>
      </c>
      <c r="L8" s="23">
        <f t="shared" si="3"/>
        <v>0.61671977742891115</v>
      </c>
      <c r="M8" s="4"/>
      <c r="N8" t="s">
        <v>263</v>
      </c>
      <c r="O8" s="5">
        <v>72.52358894812285</v>
      </c>
      <c r="P8" s="71">
        <v>0.64826832071302809</v>
      </c>
    </row>
    <row r="9" spans="1:16" ht="15.75" thickBot="1">
      <c r="A9" s="24"/>
      <c r="B9" s="56">
        <v>98</v>
      </c>
      <c r="C9" s="26" t="s">
        <v>461</v>
      </c>
      <c r="D9" s="27">
        <v>31.3</v>
      </c>
      <c r="E9" s="28">
        <v>31.976604999999992</v>
      </c>
      <c r="F9" s="28">
        <f t="shared" si="0"/>
        <v>22.76617949404373</v>
      </c>
      <c r="G9" s="28">
        <v>13.16753022404373</v>
      </c>
      <c r="H9" s="28">
        <v>4.3478319400000007</v>
      </c>
      <c r="I9" s="28">
        <v>5.2508173300000003</v>
      </c>
      <c r="J9" s="29">
        <f t="shared" si="1"/>
        <v>0.41178637394569356</v>
      </c>
      <c r="K9" s="29">
        <f t="shared" si="2"/>
        <v>0.54775552826961249</v>
      </c>
      <c r="L9" s="30">
        <f t="shared" si="3"/>
        <v>0.71196362134265767</v>
      </c>
      <c r="M9" s="4"/>
      <c r="N9" t="s">
        <v>268</v>
      </c>
      <c r="O9" s="5">
        <v>6.9289700433693036E-2</v>
      </c>
      <c r="P9" s="71">
        <v>0.61671977742891115</v>
      </c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M18"/>
  <sheetViews>
    <sheetView workbookViewId="0">
      <selection activeCell="A18" sqref="A18:D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>
      <c r="A1" s="50">
        <v>65</v>
      </c>
      <c r="B1" s="49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1036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131.00786500000001</v>
      </c>
      <c r="E6" s="14">
        <v>143.96175199999999</v>
      </c>
      <c r="F6" s="14">
        <v>95.359058142600276</v>
      </c>
      <c r="G6" s="14">
        <v>67.862323972600279</v>
      </c>
      <c r="H6" s="14">
        <v>18.993996979999999</v>
      </c>
      <c r="I6" s="14">
        <v>8.5027371900000013</v>
      </c>
      <c r="J6" s="15">
        <v>0.47139134547765354</v>
      </c>
      <c r="K6" s="15">
        <v>0.60332914642911739</v>
      </c>
      <c r="L6" s="16">
        <v>0.66239162012004604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131.00786500000001</v>
      </c>
      <c r="E7" s="38">
        <f ca="1">SUM(E8:OFFSET(E6,MATCH("PROYECTOS",$A$8:$A$50,0),0))</f>
        <v>143.96175199999999</v>
      </c>
      <c r="F7" s="38">
        <f ca="1">SUM(F8:OFFSET(F6,MATCH("PROYECTOS",$A$8:$A$50,0),0))</f>
        <v>95.35905814260029</v>
      </c>
      <c r="G7" s="38">
        <f ca="1">SUM(G8:OFFSET(G6,MATCH("PROYECTOS",$A$8:$A$50,0),0))</f>
        <v>67.862323972600279</v>
      </c>
      <c r="H7" s="38">
        <f ca="1">SUM(H8:OFFSET(H6,MATCH("PROYECTOS",$A$8:$A$50,0),0))</f>
        <v>18.993996980000002</v>
      </c>
      <c r="I7" s="38">
        <f ca="1">SUM(I8:OFFSET(I6,MATCH("PROYECTOS",$A$8:$A$50,0),0))</f>
        <v>8.5027371899999995</v>
      </c>
      <c r="J7" s="39">
        <f ca="1">IFERROR(G7/E7,0)</f>
        <v>0.47139134547765354</v>
      </c>
      <c r="K7" s="39">
        <f ca="1">IFERROR(SUM(G7,H7)/E7,0)</f>
        <v>0.60332914642911739</v>
      </c>
      <c r="L7" s="40">
        <f ca="1">IFERROR(SUM(G7,H7,I7)/E7,0)</f>
        <v>0.66239162012004615</v>
      </c>
      <c r="M7" s="4"/>
    </row>
    <row r="8" spans="1:13">
      <c r="A8" s="17"/>
      <c r="B8" s="19">
        <v>3000001</v>
      </c>
      <c r="C8" s="19" t="s">
        <v>275</v>
      </c>
      <c r="D8" s="20">
        <v>82.754475000000014</v>
      </c>
      <c r="E8" s="21">
        <v>87.621752000000015</v>
      </c>
      <c r="F8" s="21">
        <f t="shared" ref="F8:F11" si="0">SUM(G8,H8,I8)</f>
        <v>64.619724656392535</v>
      </c>
      <c r="G8" s="21">
        <v>50.708139666392526</v>
      </c>
      <c r="H8" s="21">
        <v>12.900241100000001</v>
      </c>
      <c r="I8" s="21">
        <v>1.01134389</v>
      </c>
      <c r="J8" s="22">
        <f t="shared" ref="J8:J12" si="1">IFERROR(G8/E8,0)</f>
        <v>0.57871634050860477</v>
      </c>
      <c r="K8" s="22">
        <f t="shared" ref="K8:K12" si="2">IFERROR(SUM(G8,H8)/E8,0)</f>
        <v>0.72594280888600038</v>
      </c>
      <c r="L8" s="23">
        <f t="shared" ref="L8:L12" si="3">IFERROR(SUM(G8,H8,I8)/E8,0)</f>
        <v>0.73748496442290412</v>
      </c>
      <c r="M8" s="4"/>
    </row>
    <row r="9" spans="1:13" ht="38.25">
      <c r="A9" s="17"/>
      <c r="B9" s="19">
        <v>3000618</v>
      </c>
      <c r="C9" s="19" t="s">
        <v>1038</v>
      </c>
      <c r="D9" s="20">
        <v>4.9022440000000005</v>
      </c>
      <c r="E9" s="21">
        <v>9.7346819999999976</v>
      </c>
      <c r="F9" s="21">
        <f t="shared" si="0"/>
        <v>2.2002989490490954</v>
      </c>
      <c r="G9" s="21">
        <v>0.89314237904909533</v>
      </c>
      <c r="H9" s="21">
        <v>0.33155399000000002</v>
      </c>
      <c r="I9" s="21">
        <v>0.97560257999999989</v>
      </c>
      <c r="J9" s="22">
        <f t="shared" si="1"/>
        <v>9.1748490505298014E-2</v>
      </c>
      <c r="K9" s="22">
        <f t="shared" si="2"/>
        <v>0.12580753732367381</v>
      </c>
      <c r="L9" s="23">
        <f t="shared" si="3"/>
        <v>0.22602679255974628</v>
      </c>
      <c r="M9" s="4"/>
    </row>
    <row r="10" spans="1:13" ht="38.25">
      <c r="A10" s="17"/>
      <c r="B10" s="19">
        <v>3000661</v>
      </c>
      <c r="C10" s="19" t="s">
        <v>1039</v>
      </c>
      <c r="D10" s="20">
        <v>5.7011459999999996</v>
      </c>
      <c r="E10" s="21">
        <v>7.976146</v>
      </c>
      <c r="F10" s="21">
        <f t="shared" si="0"/>
        <v>4.3162702831965793</v>
      </c>
      <c r="G10" s="21">
        <v>0.95189229319657898</v>
      </c>
      <c r="H10" s="21">
        <v>0.99413430000000003</v>
      </c>
      <c r="I10" s="21">
        <v>2.3702436900000001</v>
      </c>
      <c r="J10" s="22">
        <f t="shared" si="1"/>
        <v>0.11934238580845674</v>
      </c>
      <c r="K10" s="22">
        <f t="shared" si="2"/>
        <v>0.24398081394154258</v>
      </c>
      <c r="L10" s="23">
        <f t="shared" si="3"/>
        <v>0.54114735151495208</v>
      </c>
      <c r="M10" s="4"/>
    </row>
    <row r="11" spans="1:13" ht="25.5">
      <c r="A11" s="17"/>
      <c r="B11" s="19">
        <v>3000694</v>
      </c>
      <c r="C11" s="19" t="s">
        <v>1040</v>
      </c>
      <c r="D11" s="20">
        <v>37.65</v>
      </c>
      <c r="E11" s="21">
        <v>38.62917199999999</v>
      </c>
      <c r="F11" s="21">
        <f t="shared" si="0"/>
        <v>24.22276425396208</v>
      </c>
      <c r="G11" s="21">
        <v>15.309149633962079</v>
      </c>
      <c r="H11" s="21">
        <v>4.7680675900000011</v>
      </c>
      <c r="I11" s="21">
        <v>4.1455470299999995</v>
      </c>
      <c r="J11" s="22">
        <f t="shared" si="1"/>
        <v>0.39631058190846241</v>
      </c>
      <c r="K11" s="22">
        <f t="shared" si="2"/>
        <v>0.51974236527674178</v>
      </c>
      <c r="L11" s="23">
        <f t="shared" si="3"/>
        <v>0.62705885215355084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1050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87"/>
      <c r="B17" s="88"/>
      <c r="C17" s="88"/>
      <c r="D17" s="107"/>
    </row>
    <row r="18" spans="1:4" ht="39" thickBot="1">
      <c r="A18" s="73"/>
      <c r="B18" s="74">
        <v>3000618</v>
      </c>
      <c r="C18" s="74" t="s">
        <v>1038</v>
      </c>
      <c r="D18" s="75">
        <v>0.22602679255974628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65</v>
      </c>
      <c r="B1" s="49" t="s">
        <v>40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1037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131.00786500000001</v>
      </c>
      <c r="I6" s="14">
        <v>143.96175199999999</v>
      </c>
      <c r="J6" s="14">
        <v>95.359058142600276</v>
      </c>
      <c r="K6" s="14">
        <v>67.862323972600279</v>
      </c>
      <c r="L6" s="14">
        <v>18.993996979999999</v>
      </c>
      <c r="M6" s="14">
        <v>8.5027371900000013</v>
      </c>
      <c r="N6" s="15">
        <v>0.47139134547765354</v>
      </c>
      <c r="O6" s="15">
        <v>0.60332914642911739</v>
      </c>
      <c r="P6" s="16">
        <v>0.66239162012004604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SUM(H8:H14)</f>
        <v>131.00786500000001</v>
      </c>
      <c r="I7" s="37">
        <f>SUM(I8:I14)</f>
        <v>143.96175199999999</v>
      </c>
      <c r="J7" s="37">
        <f>SUM(J8:J14)</f>
        <v>95.359058142600276</v>
      </c>
      <c r="K7" s="37">
        <f t="shared" ref="K7:M7" si="0">SUM(K8:K14)</f>
        <v>67.862323972600279</v>
      </c>
      <c r="L7" s="37">
        <f t="shared" si="0"/>
        <v>18.993996980000002</v>
      </c>
      <c r="M7" s="37">
        <f t="shared" si="0"/>
        <v>8.5027371899999995</v>
      </c>
      <c r="N7" s="39">
        <f>IFERROR(K7/I7,0)</f>
        <v>0.47139134547765354</v>
      </c>
      <c r="O7" s="39">
        <f>IFERROR(SUM(K7,L7)/I7,0)</f>
        <v>0.60332914642911739</v>
      </c>
      <c r="P7" s="40">
        <f>IFERROR(SUM(K7,L7,M7)/I7,0)</f>
        <v>0.66239162012004615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15.912929000000002</v>
      </c>
      <c r="I8" s="21">
        <v>18.634856999999997</v>
      </c>
      <c r="J8" s="21">
        <f t="shared" ref="J8:J14" si="1">SUM(K8,L8,M8)</f>
        <v>10.007778399317456</v>
      </c>
      <c r="K8" s="21">
        <v>8.1747098893174552</v>
      </c>
      <c r="L8" s="21">
        <v>6.2153259999999995E-2</v>
      </c>
      <c r="M8" s="21">
        <v>1.7709152500000001</v>
      </c>
      <c r="N8" s="22">
        <f t="shared" ref="N8:N15" si="2">IFERROR(K8/I8,0)</f>
        <v>0.43867843414722513</v>
      </c>
      <c r="O8" s="22">
        <f t="shared" ref="O8:O15" si="3">IFERROR(SUM(K8,L8)/I8,0)</f>
        <v>0.44201375676333104</v>
      </c>
      <c r="P8" s="23">
        <f t="shared" ref="P8:P15" si="4">IFERROR(SUM(K8,L8,M8)/I8,0)</f>
        <v>0.53704616028539731</v>
      </c>
      <c r="Q8" s="70">
        <v>8</v>
      </c>
      <c r="R8" s="21">
        <v>8</v>
      </c>
      <c r="S8" s="23">
        <f>IFERROR(R8/Q8,0)</f>
        <v>1</v>
      </c>
    </row>
    <row r="9" spans="1:19" ht="38.25">
      <c r="A9" s="17"/>
      <c r="B9" s="19">
        <v>5001537</v>
      </c>
      <c r="C9" s="19" t="s">
        <v>1041</v>
      </c>
      <c r="D9" s="68">
        <v>3000618</v>
      </c>
      <c r="E9" s="19" t="s">
        <v>1038</v>
      </c>
      <c r="F9" s="69">
        <v>309</v>
      </c>
      <c r="G9" s="19" t="s">
        <v>1047</v>
      </c>
      <c r="H9" s="20">
        <v>4.2382680000000006</v>
      </c>
      <c r="I9" s="21">
        <v>9.0707059999999977</v>
      </c>
      <c r="J9" s="21">
        <f t="shared" si="1"/>
        <v>2.1327066301795403</v>
      </c>
      <c r="K9" s="21">
        <v>0.83353821017954033</v>
      </c>
      <c r="L9" s="21">
        <v>0.32646449</v>
      </c>
      <c r="M9" s="21">
        <v>0.97270392999999988</v>
      </c>
      <c r="N9" s="22">
        <f t="shared" si="2"/>
        <v>9.1893421546188417E-2</v>
      </c>
      <c r="O9" s="22">
        <f t="shared" si="3"/>
        <v>0.1278844998591665</v>
      </c>
      <c r="P9" s="23">
        <f t="shared" si="4"/>
        <v>0.23512024644824128</v>
      </c>
      <c r="Q9" s="70">
        <v>71310</v>
      </c>
      <c r="R9" s="21">
        <v>108688</v>
      </c>
      <c r="S9" s="23">
        <f t="shared" ref="S9:S14" si="5">IFERROR(R9/Q9,0)</f>
        <v>1.5241621091011079</v>
      </c>
    </row>
    <row r="10" spans="1:19" ht="38.25">
      <c r="A10" s="17"/>
      <c r="B10" s="19">
        <v>5001539</v>
      </c>
      <c r="C10" s="19" t="s">
        <v>1042</v>
      </c>
      <c r="D10" s="68">
        <v>3000618</v>
      </c>
      <c r="E10" s="19" t="s">
        <v>1038</v>
      </c>
      <c r="F10" s="69">
        <v>309</v>
      </c>
      <c r="G10" s="19" t="s">
        <v>1047</v>
      </c>
      <c r="H10" s="20">
        <v>0.66397600000000001</v>
      </c>
      <c r="I10" s="21">
        <v>0.66397600000000001</v>
      </c>
      <c r="J10" s="21">
        <f t="shared" si="1"/>
        <v>6.7592318869554996E-2</v>
      </c>
      <c r="K10" s="21">
        <v>5.9604168869554996E-2</v>
      </c>
      <c r="L10" s="21">
        <v>5.0895000000000003E-3</v>
      </c>
      <c r="M10" s="21">
        <v>2.89865E-3</v>
      </c>
      <c r="N10" s="22">
        <f t="shared" si="2"/>
        <v>8.9768559209301227E-2</v>
      </c>
      <c r="O10" s="22">
        <f t="shared" si="3"/>
        <v>9.7433745902796173E-2</v>
      </c>
      <c r="P10" s="23">
        <f t="shared" si="4"/>
        <v>0.10179934044235785</v>
      </c>
      <c r="Q10" s="70">
        <v>4020</v>
      </c>
      <c r="R10" s="21">
        <v>4020</v>
      </c>
      <c r="S10" s="23">
        <f t="shared" si="5"/>
        <v>1</v>
      </c>
    </row>
    <row r="11" spans="1:19" ht="38.25">
      <c r="A11" s="17"/>
      <c r="B11" s="19">
        <v>5004443</v>
      </c>
      <c r="C11" s="19" t="s">
        <v>1043</v>
      </c>
      <c r="D11" s="68">
        <v>3000661</v>
      </c>
      <c r="E11" s="19" t="s">
        <v>1039</v>
      </c>
      <c r="F11" s="69">
        <v>36</v>
      </c>
      <c r="G11" s="19" t="s">
        <v>533</v>
      </c>
      <c r="H11" s="20">
        <v>5.7011459999999996</v>
      </c>
      <c r="I11" s="21">
        <v>7.976146</v>
      </c>
      <c r="J11" s="21">
        <f t="shared" si="1"/>
        <v>4.3162702831965793</v>
      </c>
      <c r="K11" s="21">
        <v>0.95189229319657898</v>
      </c>
      <c r="L11" s="21">
        <v>0.99413430000000014</v>
      </c>
      <c r="M11" s="21">
        <v>2.3702436900000001</v>
      </c>
      <c r="N11" s="22">
        <f t="shared" si="2"/>
        <v>0.11934238580845674</v>
      </c>
      <c r="O11" s="22">
        <f t="shared" si="3"/>
        <v>0.24398081394154261</v>
      </c>
      <c r="P11" s="23">
        <f t="shared" si="4"/>
        <v>0.54114735151495208</v>
      </c>
      <c r="Q11" s="70">
        <v>985</v>
      </c>
      <c r="R11" s="21">
        <v>980</v>
      </c>
      <c r="S11" s="23">
        <f t="shared" si="5"/>
        <v>0.99492385786802029</v>
      </c>
    </row>
    <row r="12" spans="1:19" ht="25.5">
      <c r="A12" s="17"/>
      <c r="B12" s="19">
        <v>5004446</v>
      </c>
      <c r="C12" s="19" t="s">
        <v>1044</v>
      </c>
      <c r="D12" s="68">
        <v>3000694</v>
      </c>
      <c r="E12" s="19" t="s">
        <v>1040</v>
      </c>
      <c r="F12" s="69">
        <v>497</v>
      </c>
      <c r="G12" s="19" t="s">
        <v>1048</v>
      </c>
      <c r="H12" s="20">
        <v>8.85</v>
      </c>
      <c r="I12" s="21">
        <v>11.427566999999998</v>
      </c>
      <c r="J12" s="21">
        <f t="shared" si="1"/>
        <v>4.4840318814469322</v>
      </c>
      <c r="K12" s="21">
        <v>2.4480672914469324</v>
      </c>
      <c r="L12" s="21">
        <v>0.81289500000000003</v>
      </c>
      <c r="M12" s="21">
        <v>1.2230695899999999</v>
      </c>
      <c r="N12" s="22">
        <f t="shared" si="2"/>
        <v>0.21422471567630563</v>
      </c>
      <c r="O12" s="22">
        <f t="shared" si="3"/>
        <v>0.28535928001532901</v>
      </c>
      <c r="P12" s="23">
        <f t="shared" si="4"/>
        <v>0.39238727556328773</v>
      </c>
      <c r="Q12" s="70">
        <v>500</v>
      </c>
      <c r="R12" s="21">
        <v>488</v>
      </c>
      <c r="S12" s="23">
        <f t="shared" si="5"/>
        <v>0.97599999999999998</v>
      </c>
    </row>
    <row r="13" spans="1:19" ht="25.5">
      <c r="A13" s="17"/>
      <c r="B13" s="19">
        <v>5004447</v>
      </c>
      <c r="C13" s="19" t="s">
        <v>1045</v>
      </c>
      <c r="D13" s="68">
        <v>3000694</v>
      </c>
      <c r="E13" s="19" t="s">
        <v>1040</v>
      </c>
      <c r="F13" s="69">
        <v>497</v>
      </c>
      <c r="G13" s="19" t="s">
        <v>1048</v>
      </c>
      <c r="H13" s="20">
        <v>28.8</v>
      </c>
      <c r="I13" s="21">
        <v>27.201604999999994</v>
      </c>
      <c r="J13" s="21">
        <f t="shared" si="1"/>
        <v>19.738732372515145</v>
      </c>
      <c r="K13" s="21">
        <v>12.861082342515147</v>
      </c>
      <c r="L13" s="21">
        <v>3.955172590000001</v>
      </c>
      <c r="M13" s="21">
        <v>2.9224774399999998</v>
      </c>
      <c r="N13" s="22">
        <f t="shared" si="2"/>
        <v>0.47280601062015087</v>
      </c>
      <c r="O13" s="22">
        <f t="shared" si="3"/>
        <v>0.61820818780785736</v>
      </c>
      <c r="P13" s="23">
        <f t="shared" si="4"/>
        <v>0.72564587172393502</v>
      </c>
      <c r="Q13" s="70">
        <v>500</v>
      </c>
      <c r="R13" s="21">
        <v>465</v>
      </c>
      <c r="S13" s="23">
        <f t="shared" si="5"/>
        <v>0.93</v>
      </c>
    </row>
    <row r="14" spans="1:19" ht="25.5">
      <c r="A14" s="17"/>
      <c r="B14" s="19">
        <v>5004448</v>
      </c>
      <c r="C14" s="19" t="s">
        <v>1046</v>
      </c>
      <c r="D14" s="68">
        <v>3000001</v>
      </c>
      <c r="E14" s="19" t="s">
        <v>275</v>
      </c>
      <c r="F14" s="69">
        <v>1</v>
      </c>
      <c r="G14" s="19" t="s">
        <v>531</v>
      </c>
      <c r="H14" s="20">
        <v>66.841546000000008</v>
      </c>
      <c r="I14" s="21">
        <v>68.986895000000018</v>
      </c>
      <c r="J14" s="21">
        <f t="shared" si="1"/>
        <v>54.611946257075068</v>
      </c>
      <c r="K14" s="21">
        <v>42.533429777075071</v>
      </c>
      <c r="L14" s="21">
        <v>12.83808784</v>
      </c>
      <c r="M14" s="21">
        <v>-0.75957135999999992</v>
      </c>
      <c r="N14" s="22">
        <f t="shared" si="2"/>
        <v>0.61654361711851302</v>
      </c>
      <c r="O14" s="22">
        <f t="shared" si="3"/>
        <v>0.80263820566319233</v>
      </c>
      <c r="P14" s="23">
        <f t="shared" si="4"/>
        <v>0.79162783391070224</v>
      </c>
      <c r="Q14" s="70">
        <v>18</v>
      </c>
      <c r="R14" s="21">
        <v>18</v>
      </c>
      <c r="S14" s="23">
        <f t="shared" si="5"/>
        <v>1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0</v>
      </c>
      <c r="I15" s="44">
        <f t="shared" ref="I15:M15" si="6">I6-I7</f>
        <v>0</v>
      </c>
      <c r="J15" s="44">
        <f t="shared" si="6"/>
        <v>0</v>
      </c>
      <c r="K15" s="44">
        <f t="shared" si="6"/>
        <v>0</v>
      </c>
      <c r="L15" s="44">
        <f t="shared" si="6"/>
        <v>0</v>
      </c>
      <c r="M15" s="44">
        <f t="shared" si="6"/>
        <v>0</v>
      </c>
      <c r="N15" s="46">
        <f t="shared" si="2"/>
        <v>0</v>
      </c>
      <c r="O15" s="46">
        <f t="shared" si="3"/>
        <v>0</v>
      </c>
      <c r="P15" s="47">
        <f t="shared" si="4"/>
        <v>0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M55"/>
  <sheetViews>
    <sheetView topLeftCell="A34" workbookViewId="0">
      <selection activeCell="A53" sqref="A53:L53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66</v>
      </c>
      <c r="B1" s="50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1051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2199.1120099999998</v>
      </c>
      <c r="E6" s="14">
        <v>2643.3322650000005</v>
      </c>
      <c r="F6" s="14">
        <v>1171.2752310710453</v>
      </c>
      <c r="G6" s="14">
        <v>843.50343401104556</v>
      </c>
      <c r="H6" s="14">
        <v>165.95502411999996</v>
      </c>
      <c r="I6" s="14">
        <v>161.81677293999996</v>
      </c>
      <c r="J6" s="15">
        <v>0.31910609391780165</v>
      </c>
      <c r="K6" s="15">
        <v>0.38188860004364428</v>
      </c>
      <c r="L6" s="16">
        <v>0.44310556284570801</v>
      </c>
      <c r="M6" s="4"/>
    </row>
    <row r="7" spans="1:13">
      <c r="A7" s="34" t="s">
        <v>99</v>
      </c>
      <c r="B7" s="57"/>
      <c r="C7" s="36"/>
      <c r="D7" s="37" t="e">
        <f ca="1">SUM(D8:OFFSET(D6,MATCH("GOBIERNOS REGIONALES",$A$8:$A$50,0),0))</f>
        <v>#N/A</v>
      </c>
      <c r="E7" s="38" t="e">
        <f ca="1">SUM(E8:OFFSET(E6,MATCH("GOBIERNOS REGIONALES",$A$8:$A$50,0),0))</f>
        <v>#N/A</v>
      </c>
      <c r="F7" s="38" t="e">
        <f ca="1">SUM(F8:OFFSET(F6,MATCH("GOBIERNOS REGIONALES",$A$8:$A$50,0),0))</f>
        <v>#N/A</v>
      </c>
      <c r="G7" s="38" t="e">
        <f ca="1">SUM(G8:OFFSET(G6,MATCH("GOBIERNOS REGIONALES",$A$8:$A$50,0),0))</f>
        <v>#N/A</v>
      </c>
      <c r="H7" s="38" t="e">
        <f ca="1">SUM(H8:OFFSET(H6,MATCH("GOBIERNOS REGIONALES",$A$8:$A$50,0),0))</f>
        <v>#N/A</v>
      </c>
      <c r="I7" s="38" t="e">
        <f ca="1">SUM(I8:OFFSET(I6,MATCH("GOBIERNOS REGIONALES",$A$8:$A$50,0),0))</f>
        <v>#N/A</v>
      </c>
      <c r="J7" s="39">
        <f ca="1">IFERROR(G7/E7,0)</f>
        <v>0</v>
      </c>
      <c r="K7" s="39">
        <f ca="1">IFERROR(SUM(G7,H7)/E7,0)</f>
        <v>0</v>
      </c>
      <c r="L7" s="40">
        <f ca="1">IFERROR(SUM(G7,H7,I7)/E7,0)</f>
        <v>0</v>
      </c>
      <c r="M7" s="4"/>
    </row>
    <row r="8" spans="1:13" ht="25.5">
      <c r="A8" s="17"/>
      <c r="B8" s="18">
        <v>510</v>
      </c>
      <c r="C8" s="19" t="s">
        <v>161</v>
      </c>
      <c r="D8" s="20">
        <v>243.65247699999995</v>
      </c>
      <c r="E8" s="21">
        <v>243.17838100000003</v>
      </c>
      <c r="F8" s="21">
        <f t="shared" ref="F8:F54" si="0">SUM(G8,H8,I8)</f>
        <v>136.40748737960877</v>
      </c>
      <c r="G8" s="21">
        <v>98.615660299608763</v>
      </c>
      <c r="H8" s="21">
        <v>18.610089950000003</v>
      </c>
      <c r="I8" s="21">
        <v>19.181737129999998</v>
      </c>
      <c r="J8" s="22">
        <f t="shared" ref="J8:J54" si="1">IFERROR(G8/E8,0)</f>
        <v>0.40552807323611861</v>
      </c>
      <c r="K8" s="22">
        <f t="shared" ref="K8:K54" si="2">IFERROR(SUM(G8,H8)/E8,0)</f>
        <v>0.48205662759802959</v>
      </c>
      <c r="L8" s="23">
        <f t="shared" ref="L8:L54" si="3">IFERROR(SUM(G8,H8,I8)/E8,0)</f>
        <v>0.56093591386978081</v>
      </c>
      <c r="M8" s="4"/>
    </row>
    <row r="9" spans="1:13" ht="25.5">
      <c r="A9" s="17"/>
      <c r="B9" s="18">
        <v>511</v>
      </c>
      <c r="C9" s="19" t="s">
        <v>162</v>
      </c>
      <c r="D9" s="20">
        <v>99.257818000000015</v>
      </c>
      <c r="E9" s="21">
        <v>126.27208800000002</v>
      </c>
      <c r="F9" s="21">
        <f t="shared" si="0"/>
        <v>55.118582196672151</v>
      </c>
      <c r="G9" s="21">
        <v>40.37048236667215</v>
      </c>
      <c r="H9" s="21">
        <v>7.9760991600000004</v>
      </c>
      <c r="I9" s="21">
        <v>6.7720006699999997</v>
      </c>
      <c r="J9" s="22">
        <f t="shared" si="1"/>
        <v>0.31971026222891114</v>
      </c>
      <c r="K9" s="22">
        <f t="shared" si="2"/>
        <v>0.38287623411020294</v>
      </c>
      <c r="L9" s="23">
        <f t="shared" si="3"/>
        <v>0.43650646053047082</v>
      </c>
      <c r="M9" s="4"/>
    </row>
    <row r="10" spans="1:13">
      <c r="A10" s="17"/>
      <c r="B10" s="18">
        <v>512</v>
      </c>
      <c r="C10" s="19" t="s">
        <v>163</v>
      </c>
      <c r="D10" s="20">
        <v>89.029879000000008</v>
      </c>
      <c r="E10" s="21">
        <v>91.697400999999971</v>
      </c>
      <c r="F10" s="21">
        <f t="shared" si="0"/>
        <v>53.291843545146357</v>
      </c>
      <c r="G10" s="21">
        <v>40.029054875146358</v>
      </c>
      <c r="H10" s="21">
        <v>7.1383530000000004</v>
      </c>
      <c r="I10" s="21">
        <v>6.1244356699999996</v>
      </c>
      <c r="J10" s="22">
        <f t="shared" si="1"/>
        <v>0.43653423585196671</v>
      </c>
      <c r="K10" s="22">
        <f t="shared" si="2"/>
        <v>0.51438107689820323</v>
      </c>
      <c r="L10" s="23">
        <f t="shared" si="3"/>
        <v>0.58117070891841716</v>
      </c>
      <c r="M10" s="4"/>
    </row>
    <row r="11" spans="1:13">
      <c r="A11" s="17"/>
      <c r="B11" s="18">
        <v>513</v>
      </c>
      <c r="C11" s="19" t="s">
        <v>164</v>
      </c>
      <c r="D11" s="20">
        <v>112.859073</v>
      </c>
      <c r="E11" s="21">
        <v>114.26989899999998</v>
      </c>
      <c r="F11" s="21">
        <f t="shared" si="0"/>
        <v>57.341621250626609</v>
      </c>
      <c r="G11" s="21">
        <v>42.84641255062661</v>
      </c>
      <c r="H11" s="21">
        <v>7.3549349899999994</v>
      </c>
      <c r="I11" s="21">
        <v>7.1402737099999998</v>
      </c>
      <c r="J11" s="22">
        <f t="shared" si="1"/>
        <v>0.37495799791182644</v>
      </c>
      <c r="K11" s="22">
        <f t="shared" si="2"/>
        <v>0.43932258608740538</v>
      </c>
      <c r="L11" s="23">
        <f t="shared" si="3"/>
        <v>0.50180862810272209</v>
      </c>
      <c r="M11" s="4"/>
    </row>
    <row r="12" spans="1:13">
      <c r="A12" s="17"/>
      <c r="B12" s="18">
        <v>514</v>
      </c>
      <c r="C12" s="19" t="s">
        <v>165</v>
      </c>
      <c r="D12" s="20">
        <v>110.77591300000002</v>
      </c>
      <c r="E12" s="21">
        <v>121.38950700000005</v>
      </c>
      <c r="F12" s="21">
        <f t="shared" si="0"/>
        <v>57.216782858435842</v>
      </c>
      <c r="G12" s="21">
        <v>41.227305788435842</v>
      </c>
      <c r="H12" s="21">
        <v>8.23274829</v>
      </c>
      <c r="I12" s="21">
        <v>7.7567287799999987</v>
      </c>
      <c r="J12" s="22">
        <f t="shared" si="1"/>
        <v>0.33962824965123078</v>
      </c>
      <c r="K12" s="22">
        <f t="shared" si="2"/>
        <v>0.40744917168529093</v>
      </c>
      <c r="L12" s="23">
        <f t="shared" si="3"/>
        <v>0.47134867149955406</v>
      </c>
      <c r="M12" s="4"/>
    </row>
    <row r="13" spans="1:13" ht="25.5">
      <c r="A13" s="17"/>
      <c r="B13" s="18">
        <v>515</v>
      </c>
      <c r="C13" s="19" t="s">
        <v>166</v>
      </c>
      <c r="D13" s="20">
        <v>86.65152999999998</v>
      </c>
      <c r="E13" s="21">
        <v>121.67267900000002</v>
      </c>
      <c r="F13" s="21">
        <f t="shared" si="0"/>
        <v>62.672278629283255</v>
      </c>
      <c r="G13" s="21">
        <v>46.996613459283253</v>
      </c>
      <c r="H13" s="21">
        <v>6.7492102799999998</v>
      </c>
      <c r="I13" s="21">
        <v>8.9264548900000005</v>
      </c>
      <c r="J13" s="22">
        <f t="shared" si="1"/>
        <v>0.38625444796266256</v>
      </c>
      <c r="K13" s="22">
        <f t="shared" si="2"/>
        <v>0.4417246680274316</v>
      </c>
      <c r="L13" s="23">
        <f t="shared" si="3"/>
        <v>0.51508916499885116</v>
      </c>
      <c r="M13" s="4"/>
    </row>
    <row r="14" spans="1:13" ht="25.5">
      <c r="A14" s="17"/>
      <c r="B14" s="18">
        <v>516</v>
      </c>
      <c r="C14" s="19" t="s">
        <v>167</v>
      </c>
      <c r="D14" s="20">
        <v>48.662028999999997</v>
      </c>
      <c r="E14" s="21">
        <v>101.60272800000004</v>
      </c>
      <c r="F14" s="21">
        <f t="shared" si="0"/>
        <v>31.569751993054474</v>
      </c>
      <c r="G14" s="21">
        <v>23.611945793054474</v>
      </c>
      <c r="H14" s="21">
        <v>5.2390324500000007</v>
      </c>
      <c r="I14" s="21">
        <v>2.7187737499999991</v>
      </c>
      <c r="J14" s="22">
        <f t="shared" si="1"/>
        <v>0.23239480137831009</v>
      </c>
      <c r="K14" s="22">
        <f t="shared" si="2"/>
        <v>0.28395869688709996</v>
      </c>
      <c r="L14" s="23">
        <f t="shared" si="3"/>
        <v>0.31071756255456506</v>
      </c>
      <c r="M14" s="4"/>
    </row>
    <row r="15" spans="1:13" ht="25.5">
      <c r="A15" s="17"/>
      <c r="B15" s="18">
        <v>517</v>
      </c>
      <c r="C15" s="19" t="s">
        <v>168</v>
      </c>
      <c r="D15" s="20">
        <v>58.440656000000011</v>
      </c>
      <c r="E15" s="21">
        <v>81.989696000000009</v>
      </c>
      <c r="F15" s="21">
        <f t="shared" si="0"/>
        <v>34.158410333362596</v>
      </c>
      <c r="G15" s="21">
        <v>24.725313793362595</v>
      </c>
      <c r="H15" s="21">
        <v>4.3507274200000001</v>
      </c>
      <c r="I15" s="21">
        <v>5.0823691200000018</v>
      </c>
      <c r="J15" s="22">
        <f t="shared" si="1"/>
        <v>0.30156611134846251</v>
      </c>
      <c r="K15" s="22">
        <f t="shared" si="2"/>
        <v>0.35463043079660389</v>
      </c>
      <c r="L15" s="23">
        <f t="shared" si="3"/>
        <v>0.41661833132498249</v>
      </c>
      <c r="M15" s="4"/>
    </row>
    <row r="16" spans="1:13" ht="25.5">
      <c r="A16" s="17"/>
      <c r="B16" s="18">
        <v>518</v>
      </c>
      <c r="C16" s="19" t="s">
        <v>169</v>
      </c>
      <c r="D16" s="20">
        <v>71.4208</v>
      </c>
      <c r="E16" s="21">
        <v>73.55184899999999</v>
      </c>
      <c r="F16" s="21">
        <f t="shared" si="0"/>
        <v>37.755523913368222</v>
      </c>
      <c r="G16" s="21">
        <v>26.770633923368223</v>
      </c>
      <c r="H16" s="21">
        <v>6.25378553</v>
      </c>
      <c r="I16" s="21">
        <v>4.7311044600000001</v>
      </c>
      <c r="J16" s="22">
        <f t="shared" si="1"/>
        <v>0.36396955735767061</v>
      </c>
      <c r="K16" s="22">
        <f t="shared" si="2"/>
        <v>0.44899509532885068</v>
      </c>
      <c r="L16" s="23">
        <f t="shared" si="3"/>
        <v>0.51331848793316159</v>
      </c>
      <c r="M16" s="4"/>
    </row>
    <row r="17" spans="1:13" ht="25.5">
      <c r="A17" s="17"/>
      <c r="B17" s="18">
        <v>519</v>
      </c>
      <c r="C17" s="19" t="s">
        <v>170</v>
      </c>
      <c r="D17" s="20">
        <v>55.887766000000006</v>
      </c>
      <c r="E17" s="21">
        <v>60.950037999999978</v>
      </c>
      <c r="F17" s="21">
        <f t="shared" si="0"/>
        <v>33.410838058043566</v>
      </c>
      <c r="G17" s="21">
        <v>25.093707438043566</v>
      </c>
      <c r="H17" s="21">
        <v>4.1717395400000008</v>
      </c>
      <c r="I17" s="21">
        <v>4.1453910799999987</v>
      </c>
      <c r="J17" s="22">
        <f t="shared" si="1"/>
        <v>0.41170946338119718</v>
      </c>
      <c r="K17" s="22">
        <f t="shared" si="2"/>
        <v>0.48015469617990358</v>
      </c>
      <c r="L17" s="23">
        <f t="shared" si="3"/>
        <v>0.54816763293968052</v>
      </c>
      <c r="M17" s="4"/>
    </row>
    <row r="18" spans="1:13">
      <c r="A18" s="17"/>
      <c r="B18" s="18">
        <v>520</v>
      </c>
      <c r="C18" s="19" t="s">
        <v>171</v>
      </c>
      <c r="D18" s="20">
        <v>120.74197600000001</v>
      </c>
      <c r="E18" s="21">
        <v>133.98311900000002</v>
      </c>
      <c r="F18" s="21">
        <f t="shared" si="0"/>
        <v>52.659871424514719</v>
      </c>
      <c r="G18" s="21">
        <v>35.793523934514724</v>
      </c>
      <c r="H18" s="21">
        <v>10.055477630000002</v>
      </c>
      <c r="I18" s="21">
        <v>6.8108698599999986</v>
      </c>
      <c r="J18" s="22">
        <f t="shared" si="1"/>
        <v>0.26714950511425783</v>
      </c>
      <c r="K18" s="22">
        <f t="shared" si="2"/>
        <v>0.34219983761174211</v>
      </c>
      <c r="L18" s="23">
        <f t="shared" si="3"/>
        <v>0.39303362854625523</v>
      </c>
      <c r="M18" s="4"/>
    </row>
    <row r="19" spans="1:13">
      <c r="A19" s="17"/>
      <c r="B19" s="18">
        <v>521</v>
      </c>
      <c r="C19" s="19" t="s">
        <v>172</v>
      </c>
      <c r="D19" s="20">
        <v>68.793936000000016</v>
      </c>
      <c r="E19" s="21">
        <v>85.262817999999996</v>
      </c>
      <c r="F19" s="21">
        <f t="shared" si="0"/>
        <v>51.614307405557071</v>
      </c>
      <c r="G19" s="21">
        <v>36.881116845557067</v>
      </c>
      <c r="H19" s="21">
        <v>7.6228018800000008</v>
      </c>
      <c r="I19" s="21">
        <v>7.1103886799999998</v>
      </c>
      <c r="J19" s="22">
        <f t="shared" si="1"/>
        <v>0.43255803304034673</v>
      </c>
      <c r="K19" s="22">
        <f t="shared" si="2"/>
        <v>0.52196162136650315</v>
      </c>
      <c r="L19" s="23">
        <f t="shared" si="3"/>
        <v>0.60535540129059628</v>
      </c>
      <c r="M19" s="4"/>
    </row>
    <row r="20" spans="1:13">
      <c r="A20" s="17"/>
      <c r="B20" s="18">
        <v>522</v>
      </c>
      <c r="C20" s="19" t="s">
        <v>173</v>
      </c>
      <c r="D20" s="20">
        <v>43.040734999999998</v>
      </c>
      <c r="E20" s="21">
        <v>45.431600999999986</v>
      </c>
      <c r="F20" s="21">
        <f t="shared" si="0"/>
        <v>23.495313127078273</v>
      </c>
      <c r="G20" s="21">
        <v>17.199664637078271</v>
      </c>
      <c r="H20" s="21">
        <v>3.4011890199999999</v>
      </c>
      <c r="I20" s="21">
        <v>2.8944594700000006</v>
      </c>
      <c r="J20" s="22">
        <f t="shared" si="1"/>
        <v>0.37858372275012442</v>
      </c>
      <c r="K20" s="22">
        <f t="shared" si="2"/>
        <v>0.45344767086412557</v>
      </c>
      <c r="L20" s="23">
        <f t="shared" si="3"/>
        <v>0.51715793874572635</v>
      </c>
      <c r="M20" s="4"/>
    </row>
    <row r="21" spans="1:13" ht="25.5">
      <c r="A21" s="17"/>
      <c r="B21" s="18">
        <v>523</v>
      </c>
      <c r="C21" s="19" t="s">
        <v>174</v>
      </c>
      <c r="D21" s="20">
        <v>88.071165999999977</v>
      </c>
      <c r="E21" s="21">
        <v>104.89741600000002</v>
      </c>
      <c r="F21" s="21">
        <f t="shared" si="0"/>
        <v>42.191463275269101</v>
      </c>
      <c r="G21" s="21">
        <v>30.168010235269094</v>
      </c>
      <c r="H21" s="21">
        <v>5.66791657</v>
      </c>
      <c r="I21" s="21">
        <v>6.3555364700000014</v>
      </c>
      <c r="J21" s="22">
        <f t="shared" si="1"/>
        <v>0.28759536112185152</v>
      </c>
      <c r="K21" s="22">
        <f t="shared" si="2"/>
        <v>0.34162830860646831</v>
      </c>
      <c r="L21" s="23">
        <f t="shared" si="3"/>
        <v>0.40221642137752078</v>
      </c>
      <c r="M21" s="4"/>
    </row>
    <row r="22" spans="1:13" ht="25.5">
      <c r="A22" s="17"/>
      <c r="B22" s="18">
        <v>524</v>
      </c>
      <c r="C22" s="19" t="s">
        <v>175</v>
      </c>
      <c r="D22" s="20">
        <v>116.92862400000001</v>
      </c>
      <c r="E22" s="21">
        <v>131.04574599999998</v>
      </c>
      <c r="F22" s="21">
        <f t="shared" si="0"/>
        <v>61.401825897102917</v>
      </c>
      <c r="G22" s="21">
        <v>43.124803087102919</v>
      </c>
      <c r="H22" s="21">
        <v>9.6981681899999987</v>
      </c>
      <c r="I22" s="21">
        <v>8.5788546199999995</v>
      </c>
      <c r="J22" s="22">
        <f t="shared" si="1"/>
        <v>0.32908205266810359</v>
      </c>
      <c r="K22" s="22">
        <f t="shared" si="2"/>
        <v>0.40308802757399637</v>
      </c>
      <c r="L22" s="23">
        <f t="shared" si="3"/>
        <v>0.46855260679047855</v>
      </c>
      <c r="M22" s="4"/>
    </row>
    <row r="23" spans="1:13" ht="25.5">
      <c r="A23" s="17"/>
      <c r="B23" s="18">
        <v>525</v>
      </c>
      <c r="C23" s="19" t="s">
        <v>176</v>
      </c>
      <c r="D23" s="20">
        <v>45.529509000000004</v>
      </c>
      <c r="E23" s="21">
        <v>48.597003999999998</v>
      </c>
      <c r="F23" s="21">
        <f t="shared" si="0"/>
        <v>30.601572739745119</v>
      </c>
      <c r="G23" s="21">
        <v>24.112467959745118</v>
      </c>
      <c r="H23" s="21">
        <v>3.5238240600000008</v>
      </c>
      <c r="I23" s="21">
        <v>2.96528072</v>
      </c>
      <c r="J23" s="22">
        <f t="shared" si="1"/>
        <v>0.49617190310219778</v>
      </c>
      <c r="K23" s="22">
        <f t="shared" si="2"/>
        <v>0.56868304103160605</v>
      </c>
      <c r="L23" s="23">
        <f t="shared" si="3"/>
        <v>0.62970080912282411</v>
      </c>
      <c r="M23" s="4"/>
    </row>
    <row r="24" spans="1:13" ht="25.5">
      <c r="A24" s="17"/>
      <c r="B24" s="18">
        <v>526</v>
      </c>
      <c r="C24" s="19" t="s">
        <v>177</v>
      </c>
      <c r="D24" s="20">
        <v>44.423856999999991</v>
      </c>
      <c r="E24" s="21">
        <v>45.601322999999994</v>
      </c>
      <c r="F24" s="21">
        <f t="shared" si="0"/>
        <v>15.394325503832016</v>
      </c>
      <c r="G24" s="21">
        <v>11.475183023832017</v>
      </c>
      <c r="H24" s="21">
        <v>2.1417415399999999</v>
      </c>
      <c r="I24" s="21">
        <v>1.7774009400000002</v>
      </c>
      <c r="J24" s="22">
        <f t="shared" si="1"/>
        <v>0.25164144960952162</v>
      </c>
      <c r="K24" s="22">
        <f t="shared" si="2"/>
        <v>0.29860810318665576</v>
      </c>
      <c r="L24" s="23">
        <f t="shared" si="3"/>
        <v>0.33758506313143632</v>
      </c>
      <c r="M24" s="4"/>
    </row>
    <row r="25" spans="1:13" ht="25.5">
      <c r="A25" s="17"/>
      <c r="B25" s="18">
        <v>527</v>
      </c>
      <c r="C25" s="19" t="s">
        <v>178</v>
      </c>
      <c r="D25" s="20">
        <v>41.11613599999999</v>
      </c>
      <c r="E25" s="21">
        <v>66.441564999999997</v>
      </c>
      <c r="F25" s="21">
        <f t="shared" si="0"/>
        <v>23.528498308587729</v>
      </c>
      <c r="G25" s="21">
        <v>15.666076968587731</v>
      </c>
      <c r="H25" s="21">
        <v>3.8422032399999995</v>
      </c>
      <c r="I25" s="21">
        <v>4.0202180999999992</v>
      </c>
      <c r="J25" s="22">
        <f t="shared" si="1"/>
        <v>0.23578729622921632</v>
      </c>
      <c r="K25" s="22">
        <f t="shared" si="2"/>
        <v>0.2936156035546082</v>
      </c>
      <c r="L25" s="23">
        <f t="shared" si="3"/>
        <v>0.35412318040051782</v>
      </c>
      <c r="M25" s="4"/>
    </row>
    <row r="26" spans="1:13" ht="25.5">
      <c r="A26" s="17"/>
      <c r="B26" s="18">
        <v>528</v>
      </c>
      <c r="C26" s="19" t="s">
        <v>179</v>
      </c>
      <c r="D26" s="20">
        <v>68.71428600000003</v>
      </c>
      <c r="E26" s="21">
        <v>69.046706999999998</v>
      </c>
      <c r="F26" s="21">
        <f t="shared" si="0"/>
        <v>27.45677388997877</v>
      </c>
      <c r="G26" s="21">
        <v>19.431267689978768</v>
      </c>
      <c r="H26" s="21">
        <v>3.7147317900000019</v>
      </c>
      <c r="I26" s="21">
        <v>4.3107744099999996</v>
      </c>
      <c r="J26" s="22">
        <f t="shared" si="1"/>
        <v>0.28142207694247851</v>
      </c>
      <c r="K26" s="22">
        <f t="shared" si="2"/>
        <v>0.33522235144362161</v>
      </c>
      <c r="L26" s="23">
        <f t="shared" si="3"/>
        <v>0.39765508136367417</v>
      </c>
      <c r="M26" s="4"/>
    </row>
    <row r="27" spans="1:13">
      <c r="A27" s="17"/>
      <c r="B27" s="18">
        <v>529</v>
      </c>
      <c r="C27" s="19" t="s">
        <v>180</v>
      </c>
      <c r="D27" s="20">
        <v>76.415937000000028</v>
      </c>
      <c r="E27" s="21">
        <v>76.365088000000014</v>
      </c>
      <c r="F27" s="21">
        <f t="shared" si="0"/>
        <v>39.345801100042998</v>
      </c>
      <c r="G27" s="21">
        <v>27.798802430042997</v>
      </c>
      <c r="H27" s="21">
        <v>4.8156564100000008</v>
      </c>
      <c r="I27" s="21">
        <v>6.731342259999999</v>
      </c>
      <c r="J27" s="22">
        <f t="shared" si="1"/>
        <v>0.36402501664167519</v>
      </c>
      <c r="K27" s="22">
        <f t="shared" si="2"/>
        <v>0.42708598515650231</v>
      </c>
      <c r="L27" s="23">
        <f t="shared" si="3"/>
        <v>0.51523283912202122</v>
      </c>
      <c r="M27" s="4"/>
    </row>
    <row r="28" spans="1:13" ht="25.5">
      <c r="A28" s="17"/>
      <c r="B28" s="18">
        <v>530</v>
      </c>
      <c r="C28" s="19" t="s">
        <v>181</v>
      </c>
      <c r="D28" s="20">
        <v>69.81294299999999</v>
      </c>
      <c r="E28" s="21">
        <v>84.675937000000019</v>
      </c>
      <c r="F28" s="21">
        <f t="shared" si="0"/>
        <v>32.308481535492625</v>
      </c>
      <c r="G28" s="21">
        <v>22.469407895492623</v>
      </c>
      <c r="H28" s="21">
        <v>4.6253926399999994</v>
      </c>
      <c r="I28" s="21">
        <v>5.2136810000000002</v>
      </c>
      <c r="J28" s="22">
        <f t="shared" si="1"/>
        <v>0.26535765285352103</v>
      </c>
      <c r="K28" s="22">
        <f t="shared" si="2"/>
        <v>0.3199822936177561</v>
      </c>
      <c r="L28" s="23">
        <f t="shared" si="3"/>
        <v>0.38155446139902316</v>
      </c>
      <c r="M28" s="4"/>
    </row>
    <row r="29" spans="1:13" ht="25.5">
      <c r="A29" s="17"/>
      <c r="B29" s="18">
        <v>531</v>
      </c>
      <c r="C29" s="19" t="s">
        <v>182</v>
      </c>
      <c r="D29" s="20">
        <v>44.533157000000003</v>
      </c>
      <c r="E29" s="21">
        <v>48.368835999999988</v>
      </c>
      <c r="F29" s="21">
        <f t="shared" si="0"/>
        <v>24.596503967547548</v>
      </c>
      <c r="G29" s="21">
        <v>18.608622897547548</v>
      </c>
      <c r="H29" s="21">
        <v>3.07329959</v>
      </c>
      <c r="I29" s="21">
        <v>2.9145814799999998</v>
      </c>
      <c r="J29" s="22">
        <f t="shared" si="1"/>
        <v>0.38472339705564867</v>
      </c>
      <c r="K29" s="22">
        <f t="shared" si="2"/>
        <v>0.44826223412834565</v>
      </c>
      <c r="L29" s="23">
        <f t="shared" si="3"/>
        <v>0.50851965855757941</v>
      </c>
      <c r="M29" s="4"/>
    </row>
    <row r="30" spans="1:13" ht="25.5">
      <c r="A30" s="17"/>
      <c r="B30" s="18">
        <v>532</v>
      </c>
      <c r="C30" s="19" t="s">
        <v>183</v>
      </c>
      <c r="D30" s="20">
        <v>40.063999999999993</v>
      </c>
      <c r="E30" s="21">
        <v>68.645903000000018</v>
      </c>
      <c r="F30" s="21">
        <f t="shared" si="0"/>
        <v>20.183900631573596</v>
      </c>
      <c r="G30" s="21">
        <v>14.735804751573596</v>
      </c>
      <c r="H30" s="21">
        <v>3.1424703900000002</v>
      </c>
      <c r="I30" s="21">
        <v>2.3056254899999997</v>
      </c>
      <c r="J30" s="22">
        <f t="shared" si="1"/>
        <v>0.21466400917726425</v>
      </c>
      <c r="K30" s="22">
        <f t="shared" si="2"/>
        <v>0.26044198357436699</v>
      </c>
      <c r="L30" s="23">
        <f t="shared" si="3"/>
        <v>0.29402921004001636</v>
      </c>
      <c r="M30" s="4"/>
    </row>
    <row r="31" spans="1:13">
      <c r="A31" s="17"/>
      <c r="B31" s="18">
        <v>533</v>
      </c>
      <c r="C31" s="19" t="s">
        <v>184</v>
      </c>
      <c r="D31" s="20">
        <v>47.117865999999999</v>
      </c>
      <c r="E31" s="21">
        <v>48.103566999999998</v>
      </c>
      <c r="F31" s="21">
        <f t="shared" si="0"/>
        <v>16.763950941452034</v>
      </c>
      <c r="G31" s="21">
        <v>10.184087351452035</v>
      </c>
      <c r="H31" s="21">
        <v>3.0316614699999995</v>
      </c>
      <c r="I31" s="21">
        <v>3.5482021200000005</v>
      </c>
      <c r="J31" s="22">
        <f t="shared" si="1"/>
        <v>0.21171168764786269</v>
      </c>
      <c r="K31" s="22">
        <f t="shared" si="2"/>
        <v>0.27473531893075698</v>
      </c>
      <c r="L31" s="23">
        <f t="shared" si="3"/>
        <v>0.34849704475038273</v>
      </c>
      <c r="M31" s="4"/>
    </row>
    <row r="32" spans="1:13">
      <c r="A32" s="17"/>
      <c r="B32" s="18">
        <v>534</v>
      </c>
      <c r="C32" s="19" t="s">
        <v>185</v>
      </c>
      <c r="D32" s="20">
        <v>24.518181999999996</v>
      </c>
      <c r="E32" s="21">
        <v>35.642019999999995</v>
      </c>
      <c r="F32" s="21">
        <f t="shared" si="0"/>
        <v>13.34423643903286</v>
      </c>
      <c r="G32" s="21">
        <v>9.8131458990328611</v>
      </c>
      <c r="H32" s="21">
        <v>1.7018985499999999</v>
      </c>
      <c r="I32" s="21">
        <v>1.8291919900000002</v>
      </c>
      <c r="J32" s="22">
        <f t="shared" si="1"/>
        <v>0.2753251891737018</v>
      </c>
      <c r="K32" s="22">
        <f t="shared" si="2"/>
        <v>0.32307496738492547</v>
      </c>
      <c r="L32" s="23">
        <f t="shared" si="3"/>
        <v>0.37439618851661222</v>
      </c>
      <c r="M32" s="4"/>
    </row>
    <row r="33" spans="1:13">
      <c r="A33" s="17"/>
      <c r="B33" s="18">
        <v>535</v>
      </c>
      <c r="C33" s="19" t="s">
        <v>186</v>
      </c>
      <c r="D33" s="20">
        <v>47.344182000000004</v>
      </c>
      <c r="E33" s="21">
        <v>53.690881000000005</v>
      </c>
      <c r="F33" s="21">
        <f t="shared" si="0"/>
        <v>27.003399130890891</v>
      </c>
      <c r="G33" s="21">
        <v>20.521660480890887</v>
      </c>
      <c r="H33" s="21">
        <v>3.4220833700000011</v>
      </c>
      <c r="I33" s="21">
        <v>3.0596552800000008</v>
      </c>
      <c r="J33" s="22">
        <f t="shared" si="1"/>
        <v>0.38221873246763982</v>
      </c>
      <c r="K33" s="22">
        <f t="shared" si="2"/>
        <v>0.44595550314942473</v>
      </c>
      <c r="L33" s="23">
        <f t="shared" si="3"/>
        <v>0.50294200109867615</v>
      </c>
      <c r="M33" s="4"/>
    </row>
    <row r="34" spans="1:13">
      <c r="A34" s="17"/>
      <c r="B34" s="18">
        <v>536</v>
      </c>
      <c r="C34" s="19" t="s">
        <v>187</v>
      </c>
      <c r="D34" s="20">
        <v>13.023966999999999</v>
      </c>
      <c r="E34" s="21">
        <v>13.153967000000003</v>
      </c>
      <c r="F34" s="21">
        <f t="shared" si="0"/>
        <v>7.5810211913006942</v>
      </c>
      <c r="G34" s="21">
        <v>5.5165989513006934</v>
      </c>
      <c r="H34" s="21">
        <v>1.0826150399999999</v>
      </c>
      <c r="I34" s="21">
        <v>0.98180719999999999</v>
      </c>
      <c r="J34" s="22">
        <f t="shared" si="1"/>
        <v>0.41938671058705651</v>
      </c>
      <c r="K34" s="22">
        <f t="shared" si="2"/>
        <v>0.50169002182388722</v>
      </c>
      <c r="L34" s="23">
        <f t="shared" si="3"/>
        <v>0.57632964954988042</v>
      </c>
      <c r="M34" s="4"/>
    </row>
    <row r="35" spans="1:13" ht="25.5">
      <c r="A35" s="17"/>
      <c r="B35" s="18">
        <v>537</v>
      </c>
      <c r="C35" s="19" t="s">
        <v>188</v>
      </c>
      <c r="D35" s="20">
        <v>27.514019000000001</v>
      </c>
      <c r="E35" s="21">
        <v>53.907403000000009</v>
      </c>
      <c r="F35" s="21">
        <f t="shared" si="0"/>
        <v>19.27520500230959</v>
      </c>
      <c r="G35" s="21">
        <v>15.082795162309594</v>
      </c>
      <c r="H35" s="21">
        <v>2.3988576699999999</v>
      </c>
      <c r="I35" s="21">
        <v>1.7935521699999999</v>
      </c>
      <c r="J35" s="22">
        <f t="shared" si="1"/>
        <v>0.27979079538128726</v>
      </c>
      <c r="K35" s="22">
        <f t="shared" si="2"/>
        <v>0.32429039166122675</v>
      </c>
      <c r="L35" s="23">
        <f t="shared" si="3"/>
        <v>0.35756137245768616</v>
      </c>
      <c r="M35" s="4"/>
    </row>
    <row r="36" spans="1:13" ht="25.5">
      <c r="A36" s="17"/>
      <c r="B36" s="18">
        <v>538</v>
      </c>
      <c r="C36" s="19" t="s">
        <v>189</v>
      </c>
      <c r="D36" s="20">
        <v>26.163712999999998</v>
      </c>
      <c r="E36" s="21">
        <v>27.679851999999997</v>
      </c>
      <c r="F36" s="21">
        <f t="shared" si="0"/>
        <v>9.9702523206475568</v>
      </c>
      <c r="G36" s="21">
        <v>6.6736203906475566</v>
      </c>
      <c r="H36" s="21">
        <v>1.4649754000000001</v>
      </c>
      <c r="I36" s="21">
        <v>1.8316565300000001</v>
      </c>
      <c r="J36" s="22">
        <f t="shared" si="1"/>
        <v>0.24110029167235278</v>
      </c>
      <c r="K36" s="22">
        <f t="shared" si="2"/>
        <v>0.29402598650627026</v>
      </c>
      <c r="L36" s="23">
        <f t="shared" si="3"/>
        <v>0.3601989028209962</v>
      </c>
      <c r="M36" s="4"/>
    </row>
    <row r="37" spans="1:13" ht="25.5">
      <c r="A37" s="17"/>
      <c r="B37" s="18">
        <v>539</v>
      </c>
      <c r="C37" s="19" t="s">
        <v>190</v>
      </c>
      <c r="D37" s="20">
        <v>18.231728000000004</v>
      </c>
      <c r="E37" s="21">
        <v>31.908872999999996</v>
      </c>
      <c r="F37" s="21">
        <f t="shared" si="0"/>
        <v>6.8109798173878255</v>
      </c>
      <c r="G37" s="21">
        <v>4.4351896773878252</v>
      </c>
      <c r="H37" s="21">
        <v>1.5220577399999999</v>
      </c>
      <c r="I37" s="21">
        <v>0.85373240000000006</v>
      </c>
      <c r="J37" s="22">
        <f t="shared" si="1"/>
        <v>0.13899549750277379</v>
      </c>
      <c r="K37" s="22">
        <f t="shared" si="2"/>
        <v>0.18669563846356549</v>
      </c>
      <c r="L37" s="23">
        <f t="shared" si="3"/>
        <v>0.21345096761605545</v>
      </c>
      <c r="M37" s="4"/>
    </row>
    <row r="38" spans="1:13" ht="25.5">
      <c r="A38" s="17"/>
      <c r="B38" s="18">
        <v>541</v>
      </c>
      <c r="C38" s="19" t="s">
        <v>191</v>
      </c>
      <c r="D38" s="20">
        <v>30.943990000000003</v>
      </c>
      <c r="E38" s="21">
        <v>32.776384999999998</v>
      </c>
      <c r="F38" s="21">
        <f t="shared" si="0"/>
        <v>20.48066920845573</v>
      </c>
      <c r="G38" s="21">
        <v>10.874022678455731</v>
      </c>
      <c r="H38" s="21">
        <v>2.21089337</v>
      </c>
      <c r="I38" s="21">
        <v>7.3957531599999982</v>
      </c>
      <c r="J38" s="22">
        <f t="shared" si="1"/>
        <v>0.33176394158342148</v>
      </c>
      <c r="K38" s="22">
        <f t="shared" si="2"/>
        <v>0.39921779196991164</v>
      </c>
      <c r="L38" s="23">
        <f t="shared" si="3"/>
        <v>0.62486052712816653</v>
      </c>
      <c r="M38" s="4"/>
    </row>
    <row r="39" spans="1:13" ht="25.5">
      <c r="A39" s="17"/>
      <c r="B39" s="18">
        <v>542</v>
      </c>
      <c r="C39" s="19" t="s">
        <v>192</v>
      </c>
      <c r="D39" s="20">
        <v>9.8161759999999987</v>
      </c>
      <c r="E39" s="21">
        <v>23.292009000000004</v>
      </c>
      <c r="F39" s="21">
        <f t="shared" si="0"/>
        <v>7.9764404127736199</v>
      </c>
      <c r="G39" s="21">
        <v>5.23685702277362</v>
      </c>
      <c r="H39" s="21">
        <v>1.7136442700000001</v>
      </c>
      <c r="I39" s="21">
        <v>1.0259391200000001</v>
      </c>
      <c r="J39" s="22">
        <f t="shared" si="1"/>
        <v>0.22483492182978373</v>
      </c>
      <c r="K39" s="22">
        <f t="shared" si="2"/>
        <v>0.29840711862912378</v>
      </c>
      <c r="L39" s="23">
        <f t="shared" si="3"/>
        <v>0.3424539468782456</v>
      </c>
      <c r="M39" s="4"/>
    </row>
    <row r="40" spans="1:13">
      <c r="A40" s="17"/>
      <c r="B40" s="18">
        <v>543</v>
      </c>
      <c r="C40" s="19" t="s">
        <v>193</v>
      </c>
      <c r="D40" s="20">
        <v>5.8678409999999985</v>
      </c>
      <c r="E40" s="21">
        <v>7.2727489999999992</v>
      </c>
      <c r="F40" s="21">
        <f t="shared" si="0"/>
        <v>3.2067730981415457</v>
      </c>
      <c r="G40" s="21">
        <v>2.2478934381415456</v>
      </c>
      <c r="H40" s="21">
        <v>0.38628570000000001</v>
      </c>
      <c r="I40" s="21">
        <v>0.57259396000000007</v>
      </c>
      <c r="J40" s="22">
        <f t="shared" si="1"/>
        <v>0.30908442435474481</v>
      </c>
      <c r="K40" s="22">
        <f t="shared" si="2"/>
        <v>0.3621985494262962</v>
      </c>
      <c r="L40" s="23">
        <f t="shared" si="3"/>
        <v>0.44092998371613623</v>
      </c>
      <c r="M40" s="4"/>
    </row>
    <row r="41" spans="1:13" ht="25.5">
      <c r="A41" s="17"/>
      <c r="B41" s="18">
        <v>544</v>
      </c>
      <c r="C41" s="19" t="s">
        <v>194</v>
      </c>
      <c r="D41" s="20">
        <v>11.276948999999998</v>
      </c>
      <c r="E41" s="21">
        <v>11.346359</v>
      </c>
      <c r="F41" s="21">
        <f t="shared" si="0"/>
        <v>5.8165508542674802</v>
      </c>
      <c r="G41" s="21">
        <v>3.3327690442674793</v>
      </c>
      <c r="H41" s="21">
        <v>1.8266973800000001</v>
      </c>
      <c r="I41" s="21">
        <v>0.65708442999999994</v>
      </c>
      <c r="J41" s="22">
        <f t="shared" si="1"/>
        <v>0.29373026574141359</v>
      </c>
      <c r="K41" s="22">
        <f t="shared" si="2"/>
        <v>0.45472441196929164</v>
      </c>
      <c r="L41" s="23">
        <f t="shared" si="3"/>
        <v>0.51263589088512718</v>
      </c>
      <c r="M41" s="4"/>
    </row>
    <row r="42" spans="1:13">
      <c r="A42" s="17"/>
      <c r="B42" s="18">
        <v>545</v>
      </c>
      <c r="C42" s="19" t="s">
        <v>195</v>
      </c>
      <c r="D42" s="20">
        <v>13.404956000000002</v>
      </c>
      <c r="E42" s="21">
        <v>47.204095999999993</v>
      </c>
      <c r="F42" s="21">
        <f t="shared" si="0"/>
        <v>6.4887281290039818</v>
      </c>
      <c r="G42" s="21">
        <v>4.1106597790039814</v>
      </c>
      <c r="H42" s="21">
        <v>1.00797625</v>
      </c>
      <c r="I42" s="21">
        <v>1.3700921000000001</v>
      </c>
      <c r="J42" s="22">
        <f t="shared" si="1"/>
        <v>8.7082692548629298E-2</v>
      </c>
      <c r="K42" s="22">
        <f t="shared" si="2"/>
        <v>0.10843626851796892</v>
      </c>
      <c r="L42" s="23">
        <f t="shared" si="3"/>
        <v>0.13746112475078398</v>
      </c>
      <c r="M42" s="4"/>
    </row>
    <row r="43" spans="1:13">
      <c r="A43" s="17"/>
      <c r="B43" s="18">
        <v>546</v>
      </c>
      <c r="C43" s="19" t="s">
        <v>196</v>
      </c>
      <c r="D43" s="20">
        <v>18.284731000000001</v>
      </c>
      <c r="E43" s="21">
        <v>30.128979999999999</v>
      </c>
      <c r="F43" s="21">
        <f t="shared" si="0"/>
        <v>2.9649624928702698</v>
      </c>
      <c r="G43" s="21">
        <v>2.1408884328702698</v>
      </c>
      <c r="H43" s="21">
        <v>0.45577366000000002</v>
      </c>
      <c r="I43" s="21">
        <v>0.36830040000000003</v>
      </c>
      <c r="J43" s="22">
        <f t="shared" si="1"/>
        <v>7.1057448107113813E-2</v>
      </c>
      <c r="K43" s="22">
        <f t="shared" si="2"/>
        <v>8.6184865630043572E-2</v>
      </c>
      <c r="L43" s="23">
        <f t="shared" si="3"/>
        <v>9.840899004447777E-2</v>
      </c>
      <c r="M43" s="4"/>
    </row>
    <row r="44" spans="1:13">
      <c r="A44" s="17"/>
      <c r="B44" s="18">
        <v>547</v>
      </c>
      <c r="C44" s="19" t="s">
        <v>197</v>
      </c>
      <c r="D44" s="20">
        <v>7.1944089999999985</v>
      </c>
      <c r="E44" s="21">
        <v>5.9551909999999992</v>
      </c>
      <c r="F44" s="21">
        <f t="shared" si="0"/>
        <v>1.400798428584487</v>
      </c>
      <c r="G44" s="21">
        <v>0.8575933485844871</v>
      </c>
      <c r="H44" s="21">
        <v>0.33817019999999998</v>
      </c>
      <c r="I44" s="21">
        <v>0.20503488</v>
      </c>
      <c r="J44" s="22">
        <f t="shared" si="1"/>
        <v>0.14400769825593959</v>
      </c>
      <c r="K44" s="22">
        <f t="shared" si="2"/>
        <v>0.20079348396793439</v>
      </c>
      <c r="L44" s="23">
        <f t="shared" si="3"/>
        <v>0.23522309000408001</v>
      </c>
      <c r="M44" s="4"/>
    </row>
    <row r="45" spans="1:13">
      <c r="A45" s="17"/>
      <c r="B45" s="18">
        <v>548</v>
      </c>
      <c r="C45" s="19" t="s">
        <v>198</v>
      </c>
      <c r="D45" s="20">
        <v>6.2443700000000009</v>
      </c>
      <c r="E45" s="21">
        <v>4.8563510000000001</v>
      </c>
      <c r="F45" s="21">
        <f t="shared" si="0"/>
        <v>1.5296545570638036</v>
      </c>
      <c r="G45" s="21">
        <v>0.92676951706380351</v>
      </c>
      <c r="H45" s="21">
        <v>0.30223191000000005</v>
      </c>
      <c r="I45" s="21">
        <v>0.30065312999999994</v>
      </c>
      <c r="J45" s="22">
        <f t="shared" si="1"/>
        <v>0.19083660078602299</v>
      </c>
      <c r="K45" s="22">
        <f t="shared" si="2"/>
        <v>0.25307096358228715</v>
      </c>
      <c r="L45" s="23">
        <f t="shared" si="3"/>
        <v>0.31498023043717466</v>
      </c>
      <c r="M45" s="4"/>
    </row>
    <row r="46" spans="1:13">
      <c r="A46" s="17"/>
      <c r="B46" s="18">
        <v>549</v>
      </c>
      <c r="C46" s="19" t="s">
        <v>199</v>
      </c>
      <c r="D46" s="20">
        <v>8.0086110000000001</v>
      </c>
      <c r="E46" s="21">
        <v>11.329764000000001</v>
      </c>
      <c r="F46" s="21">
        <f t="shared" si="0"/>
        <v>3.0465100835627004</v>
      </c>
      <c r="G46" s="21">
        <v>2.6525073935627006</v>
      </c>
      <c r="H46" s="21">
        <v>0.16600037000000001</v>
      </c>
      <c r="I46" s="21">
        <v>0.22800232000000001</v>
      </c>
      <c r="J46" s="22">
        <f t="shared" si="1"/>
        <v>0.23411850357718841</v>
      </c>
      <c r="K46" s="22">
        <f t="shared" si="2"/>
        <v>0.24877020947326883</v>
      </c>
      <c r="L46" s="23">
        <f t="shared" si="3"/>
        <v>0.26889439917395458</v>
      </c>
      <c r="M46" s="4"/>
    </row>
    <row r="47" spans="1:13" ht="25.5">
      <c r="A47" s="17"/>
      <c r="B47" s="18">
        <v>550</v>
      </c>
      <c r="C47" s="19" t="s">
        <v>200</v>
      </c>
      <c r="D47" s="20">
        <v>9.8656550000000003</v>
      </c>
      <c r="E47" s="21">
        <v>22.396568000000002</v>
      </c>
      <c r="F47" s="21">
        <f t="shared" si="0"/>
        <v>2.8392454239846119</v>
      </c>
      <c r="G47" s="21">
        <v>2.1293470839846123</v>
      </c>
      <c r="H47" s="21">
        <v>0.40339498999999995</v>
      </c>
      <c r="I47" s="21">
        <v>0.30650334999999995</v>
      </c>
      <c r="J47" s="22">
        <f t="shared" si="1"/>
        <v>9.507470448082099E-2</v>
      </c>
      <c r="K47" s="22">
        <f t="shared" si="2"/>
        <v>0.11308616900520704</v>
      </c>
      <c r="L47" s="23">
        <f t="shared" si="3"/>
        <v>0.12677145105377804</v>
      </c>
      <c r="M47" s="4"/>
    </row>
    <row r="48" spans="1:13" ht="38.25">
      <c r="A48" s="17"/>
      <c r="B48" s="18">
        <v>551</v>
      </c>
      <c r="C48" s="19" t="s">
        <v>201</v>
      </c>
      <c r="D48" s="20">
        <v>2.384944</v>
      </c>
      <c r="E48" s="21">
        <v>2.174849</v>
      </c>
      <c r="F48" s="21">
        <f t="shared" si="0"/>
        <v>0.94462606941861071</v>
      </c>
      <c r="G48" s="21">
        <v>0.77245968941861065</v>
      </c>
      <c r="H48" s="21">
        <v>0.13292398000000002</v>
      </c>
      <c r="I48" s="21">
        <v>3.9242400000000004E-2</v>
      </c>
      <c r="J48" s="22">
        <f t="shared" si="1"/>
        <v>0.35517853856456733</v>
      </c>
      <c r="K48" s="22">
        <f t="shared" si="2"/>
        <v>0.41629725531225875</v>
      </c>
      <c r="L48" s="23">
        <f t="shared" si="3"/>
        <v>0.43434099076239807</v>
      </c>
      <c r="M48" s="4"/>
    </row>
    <row r="49" spans="1:13">
      <c r="A49" s="17"/>
      <c r="B49" s="18">
        <v>552</v>
      </c>
      <c r="C49" s="19" t="s">
        <v>202</v>
      </c>
      <c r="D49" s="20">
        <v>14.197220999999999</v>
      </c>
      <c r="E49" s="21">
        <v>24.913995999999997</v>
      </c>
      <c r="F49" s="21">
        <f t="shared" si="0"/>
        <v>9.7741985544515497</v>
      </c>
      <c r="G49" s="21">
        <v>8.0693957744515501</v>
      </c>
      <c r="H49" s="21">
        <v>0.86116635999999991</v>
      </c>
      <c r="I49" s="21">
        <v>0.84363641999999983</v>
      </c>
      <c r="J49" s="22">
        <f t="shared" si="1"/>
        <v>0.3238900646227747</v>
      </c>
      <c r="K49" s="22">
        <f t="shared" si="2"/>
        <v>0.35845563009850173</v>
      </c>
      <c r="L49" s="23">
        <f t="shared" si="3"/>
        <v>0.39231757741518264</v>
      </c>
      <c r="M49" s="4"/>
    </row>
    <row r="50" spans="1:13">
      <c r="A50" s="17"/>
      <c r="B50" s="18">
        <v>553</v>
      </c>
      <c r="C50" s="19" t="s">
        <v>203</v>
      </c>
      <c r="D50" s="20">
        <v>1.280897</v>
      </c>
      <c r="E50" s="21">
        <v>1.9527200000000002</v>
      </c>
      <c r="F50" s="21">
        <f t="shared" si="0"/>
        <v>9.6666970000000005E-2</v>
      </c>
      <c r="G50" s="21">
        <v>0</v>
      </c>
      <c r="H50" s="21">
        <v>8.0700000000000008E-2</v>
      </c>
      <c r="I50" s="21">
        <v>1.596697E-2</v>
      </c>
      <c r="J50" s="22">
        <f t="shared" si="1"/>
        <v>0</v>
      </c>
      <c r="K50" s="22">
        <f t="shared" si="2"/>
        <v>4.1326969560408044E-2</v>
      </c>
      <c r="L50" s="23">
        <f t="shared" si="3"/>
        <v>4.9503753738375185E-2</v>
      </c>
      <c r="M50" s="4"/>
    </row>
    <row r="51" spans="1:13">
      <c r="A51" s="17"/>
      <c r="B51" s="18">
        <v>554</v>
      </c>
      <c r="C51" s="19" t="s">
        <v>204</v>
      </c>
      <c r="D51" s="20">
        <v>7.1033999999999988</v>
      </c>
      <c r="E51" s="21">
        <v>8.4583559999999984</v>
      </c>
      <c r="F51" s="21">
        <f t="shared" si="0"/>
        <v>0.15279248155139269</v>
      </c>
      <c r="G51" s="21">
        <v>0.13819145155139267</v>
      </c>
      <c r="H51" s="21">
        <v>5.7291799999999995E-3</v>
      </c>
      <c r="I51" s="21">
        <v>8.8718500000000006E-3</v>
      </c>
      <c r="J51" s="22">
        <f t="shared" si="1"/>
        <v>1.6337861819884704E-2</v>
      </c>
      <c r="K51" s="22">
        <f t="shared" si="2"/>
        <v>1.7015201482580386E-2</v>
      </c>
      <c r="L51" s="23">
        <f t="shared" si="3"/>
        <v>1.8064087341723701E-2</v>
      </c>
      <c r="M51" s="4"/>
    </row>
    <row r="52" spans="1:13">
      <c r="A52" s="34" t="s">
        <v>205</v>
      </c>
      <c r="B52" s="57"/>
      <c r="C52" s="36"/>
      <c r="D52" s="37" t="e">
        <f ca="1">SUM(D53:OFFSET(D51,(MATCH("GOBIERNOS LOCALES",$A$8:$A$50,0)-MATCH("GOBIERNOS REGIONALES",$A$8:$A$50,0)),0))</f>
        <v>#N/A</v>
      </c>
      <c r="E52" s="38" t="e">
        <f ca="1">SUM(E53:OFFSET(E51,(MATCH("GOBIERNOS LOCALES",$A$8:$A$50,0)-MATCH("GOBIERNOS REGIONALES",$A$8:$A$50,0)),0))</f>
        <v>#N/A</v>
      </c>
      <c r="F52" s="38" t="e">
        <f ca="1">SUM(F53:OFFSET(F51,(MATCH("GOBIERNOS LOCALES",$A$8:$A$50,0)-MATCH("GOBIERNOS REGIONALES",$A$8:$A$50,0)),0))</f>
        <v>#N/A</v>
      </c>
      <c r="G52" s="38" t="e">
        <f ca="1">SUM(G53:OFFSET(G51,(MATCH("GOBIERNOS LOCALES",$A$8:$A$50,0)-MATCH("GOBIERNOS REGIONALES",$A$8:$A$50,0)),0))</f>
        <v>#N/A</v>
      </c>
      <c r="H52" s="38" t="e">
        <f ca="1">SUM(H53:OFFSET(H51,(MATCH("GOBIERNOS LOCALES",$A$8:$A$50,0)-MATCH("GOBIERNOS REGIONALES",$A$8:$A$50,0)),0))</f>
        <v>#N/A</v>
      </c>
      <c r="I52" s="38" t="e">
        <f ca="1">SUM(I53:OFFSET(I51,(MATCH("GOBIERNOS LOCALES",$A$8:$A$50,0)-MATCH("GOBIERNOS REGIONALES",$A$8:$A$50,0)),0))</f>
        <v>#N/A</v>
      </c>
      <c r="J52" s="39">
        <f t="shared" ca="1" si="1"/>
        <v>0</v>
      </c>
      <c r="K52" s="39">
        <f t="shared" ca="1" si="2"/>
        <v>0</v>
      </c>
      <c r="L52" s="40">
        <f t="shared" ca="1" si="3"/>
        <v>0</v>
      </c>
      <c r="M52" s="4"/>
    </row>
    <row r="53" spans="1:13" ht="15.75" thickBot="1">
      <c r="A53" s="24"/>
      <c r="B53" s="25">
        <v>440</v>
      </c>
      <c r="C53" s="26" t="s">
        <v>206</v>
      </c>
      <c r="D53" s="27">
        <v>4.5</v>
      </c>
      <c r="E53" s="28">
        <v>0.25</v>
      </c>
      <c r="F53" s="28">
        <f t="shared" si="0"/>
        <v>8.5810499970000981E-2</v>
      </c>
      <c r="G53" s="28">
        <v>3.5098799970000982E-2</v>
      </c>
      <c r="H53" s="28">
        <v>3.7693700000000004E-2</v>
      </c>
      <c r="I53" s="28">
        <v>1.3018E-2</v>
      </c>
      <c r="J53" s="29">
        <f t="shared" si="1"/>
        <v>0.14039519988000393</v>
      </c>
      <c r="K53" s="29">
        <f t="shared" si="2"/>
        <v>0.29116999988000392</v>
      </c>
      <c r="L53" s="30">
        <f t="shared" si="3"/>
        <v>0.34324199988000392</v>
      </c>
      <c r="M53" s="4"/>
    </row>
    <row r="54" spans="1:13">
      <c r="A54" t="s">
        <v>232</v>
      </c>
      <c r="D54" s="5"/>
      <c r="E54" s="5"/>
      <c r="F54" s="5">
        <f t="shared" si="0"/>
        <v>0</v>
      </c>
      <c r="G54" s="5"/>
      <c r="H54" s="5"/>
      <c r="I54" s="5"/>
      <c r="J54" s="4">
        <f t="shared" si="1"/>
        <v>0</v>
      </c>
      <c r="K54" s="4">
        <f t="shared" si="2"/>
        <v>0</v>
      </c>
      <c r="L54" s="4">
        <f t="shared" si="3"/>
        <v>0</v>
      </c>
      <c r="M54" s="4"/>
    </row>
    <row r="55" spans="1:13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66</v>
      </c>
      <c r="B1" s="51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1052</v>
      </c>
      <c r="N2" s="72" t="s">
        <v>1086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2199.1120099999998</v>
      </c>
      <c r="E6" s="14">
        <f ca="1">SUM(E7:OFFSET(E7,50,0))</f>
        <v>2643.3322650000005</v>
      </c>
      <c r="F6" s="14">
        <f ca="1">SUM(F7:OFFSET(F7,50,0))</f>
        <v>1171.2752310710453</v>
      </c>
      <c r="G6" s="14">
        <f ca="1">SUM(G7:OFFSET(G7,50,0))</f>
        <v>843.50343401104556</v>
      </c>
      <c r="H6" s="14">
        <f ca="1">SUM(H7:OFFSET(H7,50,0))</f>
        <v>165.95502411999996</v>
      </c>
      <c r="I6" s="14">
        <f ca="1">SUM(I7:OFFSET(I7,50,0))</f>
        <v>161.81677293999996</v>
      </c>
      <c r="J6" s="15">
        <f ca="1">IFERROR(G6/E6,0)</f>
        <v>0.31910609391780165</v>
      </c>
      <c r="K6" s="15">
        <f ca="1">IFERROR(SUM(G6,H6)/E6,0)</f>
        <v>0.38188860004364428</v>
      </c>
      <c r="L6" s="16">
        <f ca="1">IFERROR(SUM(G6,H6,I6)/E6,0)</f>
        <v>0.44310556284570801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35.443990000000007</v>
      </c>
      <c r="E7" s="21">
        <v>33.026384999999998</v>
      </c>
      <c r="F7" s="21">
        <f t="shared" ref="F7:F31" si="0">SUM(G7,H7,I7)</f>
        <v>20.566479708425732</v>
      </c>
      <c r="G7" s="21">
        <v>10.909121478425732</v>
      </c>
      <c r="H7" s="21">
        <v>2.2485870700000006</v>
      </c>
      <c r="I7" s="21">
        <v>7.4087711600000006</v>
      </c>
      <c r="J7" s="22">
        <f t="shared" ref="J7:J31" si="1">IFERROR(G7/E7,0)</f>
        <v>0.33031533661421714</v>
      </c>
      <c r="K7" s="22">
        <f t="shared" ref="K7:K31" si="2">IFERROR(SUM(G7,H7)/E7,0)</f>
        <v>0.39839990203062592</v>
      </c>
      <c r="L7" s="23">
        <f t="shared" ref="L7:L31" si="3">IFERROR(SUM(G7,H7,I7)/E7,0)</f>
        <v>0.62272875788330251</v>
      </c>
      <c r="M7" s="4"/>
      <c r="N7" t="s">
        <v>249</v>
      </c>
      <c r="O7" s="5">
        <v>20.566479708425732</v>
      </c>
      <c r="P7" s="71">
        <v>0.62272875788330251</v>
      </c>
    </row>
    <row r="8" spans="1:16">
      <c r="A8" s="17"/>
      <c r="B8" s="55">
        <v>2</v>
      </c>
      <c r="C8" s="19" t="s">
        <v>250</v>
      </c>
      <c r="D8" s="20">
        <v>53.087966999999985</v>
      </c>
      <c r="E8" s="21">
        <v>81.799870000000027</v>
      </c>
      <c r="F8" s="21">
        <f t="shared" si="0"/>
        <v>27.764921822874289</v>
      </c>
      <c r="G8" s="21">
        <v>20.25240370287429</v>
      </c>
      <c r="H8" s="21">
        <v>4.22508543</v>
      </c>
      <c r="I8" s="21">
        <v>3.2874326900000002</v>
      </c>
      <c r="J8" s="22">
        <f t="shared" si="1"/>
        <v>0.24758479081781282</v>
      </c>
      <c r="K8" s="22">
        <f t="shared" si="2"/>
        <v>0.29923628402923236</v>
      </c>
      <c r="L8" s="23">
        <f t="shared" si="3"/>
        <v>0.33942501159077981</v>
      </c>
      <c r="M8" s="4"/>
      <c r="N8" t="s">
        <v>268</v>
      </c>
      <c r="O8" s="5">
        <v>53.143961962620871</v>
      </c>
      <c r="P8" s="71">
        <v>0.58970763437267038</v>
      </c>
    </row>
    <row r="9" spans="1:16">
      <c r="A9" s="17"/>
      <c r="B9" s="55">
        <v>3</v>
      </c>
      <c r="C9" s="19" t="s">
        <v>251</v>
      </c>
      <c r="D9" s="20">
        <v>29.508676999999995</v>
      </c>
      <c r="E9" s="21">
        <v>43.285232000000008</v>
      </c>
      <c r="F9" s="21">
        <f t="shared" si="0"/>
        <v>12.638930671847529</v>
      </c>
      <c r="G9" s="21">
        <v>7.7793587218475295</v>
      </c>
      <c r="H9" s="21">
        <v>3.3487551199999999</v>
      </c>
      <c r="I9" s="21">
        <v>1.5108168300000002</v>
      </c>
      <c r="J9" s="22">
        <f t="shared" si="1"/>
        <v>0.17972316105057559</v>
      </c>
      <c r="K9" s="22">
        <f t="shared" si="2"/>
        <v>0.25708800271296983</v>
      </c>
      <c r="L9" s="23">
        <f t="shared" si="3"/>
        <v>0.2919917507164459</v>
      </c>
      <c r="M9" s="4"/>
      <c r="N9" t="s">
        <v>261</v>
      </c>
      <c r="O9" s="5">
        <v>53.291843545146357</v>
      </c>
      <c r="P9" s="71">
        <v>0.58148777776192861</v>
      </c>
    </row>
    <row r="10" spans="1:16">
      <c r="A10" s="17"/>
      <c r="B10" s="55">
        <v>4</v>
      </c>
      <c r="C10" s="19" t="s">
        <v>252</v>
      </c>
      <c r="D10" s="20">
        <v>112.85907300000001</v>
      </c>
      <c r="E10" s="21">
        <v>114.269899</v>
      </c>
      <c r="F10" s="21">
        <f t="shared" si="0"/>
        <v>57.341621250626609</v>
      </c>
      <c r="G10" s="21">
        <v>42.84641255062661</v>
      </c>
      <c r="H10" s="21">
        <v>7.3549349899999994</v>
      </c>
      <c r="I10" s="21">
        <v>7.1402737099999998</v>
      </c>
      <c r="J10" s="22">
        <f t="shared" si="1"/>
        <v>0.37495799791182638</v>
      </c>
      <c r="K10" s="22">
        <f t="shared" si="2"/>
        <v>0.43932258608740532</v>
      </c>
      <c r="L10" s="23">
        <f t="shared" si="3"/>
        <v>0.50180862810272209</v>
      </c>
      <c r="M10" s="4"/>
      <c r="N10" t="s">
        <v>264</v>
      </c>
      <c r="O10" s="5">
        <v>33.410838058043566</v>
      </c>
      <c r="P10" s="71">
        <v>0.54816763293968052</v>
      </c>
    </row>
    <row r="11" spans="1:16">
      <c r="A11" s="17"/>
      <c r="B11" s="55">
        <v>5</v>
      </c>
      <c r="C11" s="19" t="s">
        <v>253</v>
      </c>
      <c r="D11" s="20">
        <v>55.765428999999997</v>
      </c>
      <c r="E11" s="21">
        <v>110.06108400000001</v>
      </c>
      <c r="F11" s="21">
        <f t="shared" si="0"/>
        <v>31.722544474605865</v>
      </c>
      <c r="G11" s="21">
        <v>23.750137244605867</v>
      </c>
      <c r="H11" s="21">
        <v>5.2447616300000011</v>
      </c>
      <c r="I11" s="21">
        <v>2.7276455999999993</v>
      </c>
      <c r="J11" s="22">
        <f t="shared" si="1"/>
        <v>0.2157905081564149</v>
      </c>
      <c r="K11" s="22">
        <f t="shared" si="2"/>
        <v>0.2634436970892079</v>
      </c>
      <c r="L11" s="23">
        <f t="shared" si="3"/>
        <v>0.28822671303697012</v>
      </c>
      <c r="M11" s="4"/>
      <c r="N11" t="s">
        <v>259</v>
      </c>
      <c r="O11" s="5">
        <v>62.672278629283255</v>
      </c>
      <c r="P11" s="71">
        <v>0.51508916499885127</v>
      </c>
    </row>
    <row r="12" spans="1:16">
      <c r="A12" s="17"/>
      <c r="B12" s="55">
        <v>6</v>
      </c>
      <c r="C12" s="19" t="s">
        <v>254</v>
      </c>
      <c r="D12" s="20">
        <v>71.19112100000001</v>
      </c>
      <c r="E12" s="21">
        <v>97.95714900000003</v>
      </c>
      <c r="F12" s="21">
        <f t="shared" si="0"/>
        <v>29.299521043933151</v>
      </c>
      <c r="G12" s="21">
        <v>21.469900153933153</v>
      </c>
      <c r="H12" s="21">
        <v>4.2603576699999994</v>
      </c>
      <c r="I12" s="21">
        <v>3.5692632200000007</v>
      </c>
      <c r="J12" s="22">
        <f t="shared" si="1"/>
        <v>0.2191764498365826</v>
      </c>
      <c r="K12" s="22">
        <f t="shared" si="2"/>
        <v>0.2626685044083219</v>
      </c>
      <c r="L12" s="23">
        <f t="shared" si="3"/>
        <v>0.29910548993145097</v>
      </c>
      <c r="M12" s="4"/>
      <c r="N12" t="s">
        <v>255</v>
      </c>
      <c r="O12" s="5">
        <v>38.705804741628839</v>
      </c>
      <c r="P12" s="71">
        <v>0.51344112965191235</v>
      </c>
    </row>
    <row r="13" spans="1:16">
      <c r="A13" s="17"/>
      <c r="B13" s="55">
        <v>7</v>
      </c>
      <c r="C13" s="19" t="s">
        <v>255</v>
      </c>
      <c r="D13" s="20">
        <v>75.435937000000024</v>
      </c>
      <c r="E13" s="21">
        <v>75.385088000000025</v>
      </c>
      <c r="F13" s="21">
        <f t="shared" si="0"/>
        <v>38.705804741628839</v>
      </c>
      <c r="G13" s="21">
        <v>27.398804301628843</v>
      </c>
      <c r="H13" s="21">
        <v>4.6556576000000005</v>
      </c>
      <c r="I13" s="21">
        <v>6.651342839999999</v>
      </c>
      <c r="J13" s="22">
        <f t="shared" si="1"/>
        <v>0.36345124783337568</v>
      </c>
      <c r="K13" s="22">
        <f t="shared" si="2"/>
        <v>0.42520958391172575</v>
      </c>
      <c r="L13" s="23">
        <f t="shared" si="3"/>
        <v>0.51344112965191235</v>
      </c>
      <c r="M13" s="4"/>
      <c r="N13" t="s">
        <v>271</v>
      </c>
      <c r="O13" s="5">
        <v>24.596503967547548</v>
      </c>
      <c r="P13" s="71">
        <v>0.5085196585575793</v>
      </c>
    </row>
    <row r="14" spans="1:16">
      <c r="A14" s="17"/>
      <c r="B14" s="55">
        <v>8</v>
      </c>
      <c r="C14" s="19" t="s">
        <v>256</v>
      </c>
      <c r="D14" s="20">
        <v>99.257818000000029</v>
      </c>
      <c r="E14" s="21">
        <v>119.73557400000004</v>
      </c>
      <c r="F14" s="21">
        <f t="shared" si="0"/>
        <v>54.62290688141973</v>
      </c>
      <c r="G14" s="21">
        <v>39.891219611419729</v>
      </c>
      <c r="H14" s="21">
        <v>7.9760991600000013</v>
      </c>
      <c r="I14" s="21">
        <v>6.7555881099999997</v>
      </c>
      <c r="J14" s="22">
        <f t="shared" si="1"/>
        <v>0.33316096694387348</v>
      </c>
      <c r="K14" s="22">
        <f t="shared" si="2"/>
        <v>0.39977524784254775</v>
      </c>
      <c r="L14" s="23">
        <f t="shared" si="3"/>
        <v>0.4561961416865109</v>
      </c>
      <c r="M14" s="4"/>
      <c r="N14" t="s">
        <v>272</v>
      </c>
      <c r="O14" s="5">
        <v>27.003399130890884</v>
      </c>
      <c r="P14" s="71">
        <v>0.50294200109867593</v>
      </c>
    </row>
    <row r="15" spans="1:16">
      <c r="A15" s="17"/>
      <c r="B15" s="55">
        <v>9</v>
      </c>
      <c r="C15" s="19" t="s">
        <v>257</v>
      </c>
      <c r="D15" s="20">
        <v>27.514019000000001</v>
      </c>
      <c r="E15" s="21">
        <v>53.907402999999995</v>
      </c>
      <c r="F15" s="21">
        <f t="shared" si="0"/>
        <v>19.27520500230959</v>
      </c>
      <c r="G15" s="21">
        <v>15.082795162309594</v>
      </c>
      <c r="H15" s="21">
        <v>2.3988576699999999</v>
      </c>
      <c r="I15" s="21">
        <v>1.7935521699999999</v>
      </c>
      <c r="J15" s="22">
        <f t="shared" si="1"/>
        <v>0.27979079538128737</v>
      </c>
      <c r="K15" s="22">
        <f t="shared" si="2"/>
        <v>0.32429039166122681</v>
      </c>
      <c r="L15" s="23">
        <f t="shared" si="3"/>
        <v>0.35756137245768621</v>
      </c>
      <c r="M15" s="4"/>
      <c r="N15" t="s">
        <v>252</v>
      </c>
      <c r="O15" s="5">
        <v>57.341621250626609</v>
      </c>
      <c r="P15" s="71">
        <v>0.50180862810272209</v>
      </c>
    </row>
    <row r="16" spans="1:16">
      <c r="A16" s="17"/>
      <c r="B16" s="55">
        <v>10</v>
      </c>
      <c r="C16" s="19" t="s">
        <v>258</v>
      </c>
      <c r="D16" s="20">
        <v>89.953366000000045</v>
      </c>
      <c r="E16" s="21">
        <v>94.198326999999992</v>
      </c>
      <c r="F16" s="21">
        <f t="shared" si="0"/>
        <v>45.995898243577138</v>
      </c>
      <c r="G16" s="21">
        <v>35.587650983577134</v>
      </c>
      <c r="H16" s="21">
        <v>5.6655655999999999</v>
      </c>
      <c r="I16" s="21">
        <v>4.7426816600000006</v>
      </c>
      <c r="J16" s="22">
        <f t="shared" si="1"/>
        <v>0.37779493667204023</v>
      </c>
      <c r="K16" s="22">
        <f t="shared" si="2"/>
        <v>0.43794001334627886</v>
      </c>
      <c r="L16" s="23">
        <f t="shared" si="3"/>
        <v>0.48828784659389057</v>
      </c>
      <c r="M16" s="4"/>
      <c r="N16" t="s">
        <v>258</v>
      </c>
      <c r="O16" s="5">
        <v>45.995898243577138</v>
      </c>
      <c r="P16" s="71">
        <v>0.48828784659389057</v>
      </c>
    </row>
    <row r="17" spans="1:16">
      <c r="A17" s="17"/>
      <c r="B17" s="55">
        <v>11</v>
      </c>
      <c r="C17" s="19" t="s">
        <v>259</v>
      </c>
      <c r="D17" s="20">
        <v>86.651529999999994</v>
      </c>
      <c r="E17" s="21">
        <v>121.67267899999999</v>
      </c>
      <c r="F17" s="21">
        <f t="shared" si="0"/>
        <v>62.672278629283255</v>
      </c>
      <c r="G17" s="21">
        <v>46.996613459283253</v>
      </c>
      <c r="H17" s="21">
        <v>6.7492102799999989</v>
      </c>
      <c r="I17" s="21">
        <v>8.9264548900000005</v>
      </c>
      <c r="J17" s="22">
        <f t="shared" si="1"/>
        <v>0.38625444796266267</v>
      </c>
      <c r="K17" s="22">
        <f t="shared" si="2"/>
        <v>0.44172466802743166</v>
      </c>
      <c r="L17" s="23">
        <f t="shared" si="3"/>
        <v>0.51508916499885127</v>
      </c>
      <c r="M17" s="4"/>
      <c r="N17" t="s">
        <v>263</v>
      </c>
      <c r="O17" s="5">
        <v>360.84095344268997</v>
      </c>
      <c r="P17" s="71">
        <v>0.48210100914092185</v>
      </c>
    </row>
    <row r="18" spans="1:16">
      <c r="A18" s="17"/>
      <c r="B18" s="55">
        <v>12</v>
      </c>
      <c r="C18" s="19" t="s">
        <v>260</v>
      </c>
      <c r="D18" s="20">
        <v>62.106497000000012</v>
      </c>
      <c r="E18" s="21">
        <v>86.117265000000003</v>
      </c>
      <c r="F18" s="21">
        <f t="shared" si="0"/>
        <v>35.199703372781208</v>
      </c>
      <c r="G18" s="21">
        <v>25.497773482781206</v>
      </c>
      <c r="H18" s="21">
        <v>4.5643514000000005</v>
      </c>
      <c r="I18" s="21">
        <v>5.1375784900000028</v>
      </c>
      <c r="J18" s="22">
        <f t="shared" si="1"/>
        <v>0.29608201657102329</v>
      </c>
      <c r="K18" s="22">
        <f t="shared" si="2"/>
        <v>0.34908359993528831</v>
      </c>
      <c r="L18" s="23">
        <f t="shared" si="3"/>
        <v>0.40874153832894261</v>
      </c>
      <c r="M18" s="4"/>
      <c r="N18" t="s">
        <v>256</v>
      </c>
      <c r="O18" s="5">
        <v>54.62290688141973</v>
      </c>
      <c r="P18" s="71">
        <v>0.4561961416865109</v>
      </c>
    </row>
    <row r="19" spans="1:16">
      <c r="A19" s="17"/>
      <c r="B19" s="55">
        <v>13</v>
      </c>
      <c r="C19" s="19" t="s">
        <v>261</v>
      </c>
      <c r="D19" s="20">
        <v>88.979879000000025</v>
      </c>
      <c r="E19" s="21">
        <v>91.647401000000002</v>
      </c>
      <c r="F19" s="21">
        <f t="shared" si="0"/>
        <v>53.291843545146357</v>
      </c>
      <c r="G19" s="21">
        <v>40.029054875146358</v>
      </c>
      <c r="H19" s="21">
        <v>7.1383530000000004</v>
      </c>
      <c r="I19" s="21">
        <v>6.1244356699999996</v>
      </c>
      <c r="J19" s="22">
        <f t="shared" si="1"/>
        <v>0.43677239548938607</v>
      </c>
      <c r="K19" s="22">
        <f t="shared" si="2"/>
        <v>0.51466170737505534</v>
      </c>
      <c r="L19" s="23">
        <f t="shared" si="3"/>
        <v>0.58148777776192861</v>
      </c>
      <c r="M19" s="4"/>
      <c r="N19" t="s">
        <v>260</v>
      </c>
      <c r="O19" s="5">
        <v>35.199703372781208</v>
      </c>
      <c r="P19" s="71">
        <v>0.40874153832894261</v>
      </c>
    </row>
    <row r="20" spans="1:16">
      <c r="A20" s="17"/>
      <c r="B20" s="55">
        <v>14</v>
      </c>
      <c r="C20" s="19" t="s">
        <v>262</v>
      </c>
      <c r="D20" s="20">
        <v>88.071165999999991</v>
      </c>
      <c r="E20" s="21">
        <v>104.89741600000004</v>
      </c>
      <c r="F20" s="21">
        <f t="shared" si="0"/>
        <v>42.191463275269101</v>
      </c>
      <c r="G20" s="21">
        <v>30.168010235269094</v>
      </c>
      <c r="H20" s="21">
        <v>5.66791657</v>
      </c>
      <c r="I20" s="21">
        <v>6.3555364700000005</v>
      </c>
      <c r="J20" s="22">
        <f t="shared" si="1"/>
        <v>0.28759536112185152</v>
      </c>
      <c r="K20" s="22">
        <f t="shared" si="2"/>
        <v>0.34162830860646831</v>
      </c>
      <c r="L20" s="23">
        <f t="shared" si="3"/>
        <v>0.40221642137752073</v>
      </c>
      <c r="M20" s="4"/>
      <c r="N20" t="s">
        <v>262</v>
      </c>
      <c r="O20" s="5">
        <v>42.191463275269101</v>
      </c>
      <c r="P20" s="71">
        <v>0.40221642137752073</v>
      </c>
    </row>
    <row r="21" spans="1:16">
      <c r="A21" s="17"/>
      <c r="B21" s="55">
        <v>15</v>
      </c>
      <c r="C21" s="19" t="s">
        <v>263</v>
      </c>
      <c r="D21" s="20">
        <v>703.40590399999974</v>
      </c>
      <c r="E21" s="21">
        <v>748.47583099999974</v>
      </c>
      <c r="F21" s="21">
        <f t="shared" si="0"/>
        <v>360.84095344268997</v>
      </c>
      <c r="G21" s="21">
        <v>257.79707099269001</v>
      </c>
      <c r="H21" s="21">
        <v>52.185371469999978</v>
      </c>
      <c r="I21" s="21">
        <v>50.858510979999977</v>
      </c>
      <c r="J21" s="22">
        <f t="shared" si="1"/>
        <v>0.34442938611425933</v>
      </c>
      <c r="K21" s="22">
        <f t="shared" si="2"/>
        <v>0.41415157260126689</v>
      </c>
      <c r="L21" s="23">
        <f t="shared" si="3"/>
        <v>0.48210100914092185</v>
      </c>
      <c r="M21" s="4"/>
      <c r="N21" t="s">
        <v>269</v>
      </c>
      <c r="O21" s="5">
        <v>62.434069978966278</v>
      </c>
      <c r="P21" s="71">
        <v>0.39292135655808641</v>
      </c>
    </row>
    <row r="22" spans="1:16">
      <c r="A22" s="17"/>
      <c r="B22" s="55">
        <v>16</v>
      </c>
      <c r="C22" s="19" t="s">
        <v>264</v>
      </c>
      <c r="D22" s="20">
        <v>55.887765999999992</v>
      </c>
      <c r="E22" s="21">
        <v>60.950037999999978</v>
      </c>
      <c r="F22" s="21">
        <f t="shared" si="0"/>
        <v>33.410838058043566</v>
      </c>
      <c r="G22" s="21">
        <v>25.093707438043566</v>
      </c>
      <c r="H22" s="21">
        <v>4.1717395400000008</v>
      </c>
      <c r="I22" s="21">
        <v>4.1453910800000004</v>
      </c>
      <c r="J22" s="22">
        <f t="shared" si="1"/>
        <v>0.41170946338119718</v>
      </c>
      <c r="K22" s="22">
        <f t="shared" si="2"/>
        <v>0.48015469617990358</v>
      </c>
      <c r="L22" s="23">
        <f t="shared" si="3"/>
        <v>0.54816763293968052</v>
      </c>
      <c r="M22" s="4"/>
      <c r="N22" t="s">
        <v>273</v>
      </c>
      <c r="O22" s="5">
        <v>21.320676851806482</v>
      </c>
      <c r="P22" s="71">
        <v>0.36177192046052858</v>
      </c>
    </row>
    <row r="23" spans="1:16">
      <c r="A23" s="17"/>
      <c r="B23" s="55">
        <v>17</v>
      </c>
      <c r="C23" s="19" t="s">
        <v>265</v>
      </c>
      <c r="D23" s="20">
        <v>26.163712999999994</v>
      </c>
      <c r="E23" s="21">
        <v>34.186365999999992</v>
      </c>
      <c r="F23" s="21">
        <f t="shared" si="0"/>
        <v>10.454527635707752</v>
      </c>
      <c r="G23" s="21">
        <v>7.1414831457077526</v>
      </c>
      <c r="H23" s="21">
        <v>1.4649754000000001</v>
      </c>
      <c r="I23" s="21">
        <v>1.8480690900000001</v>
      </c>
      <c r="J23" s="22">
        <f t="shared" si="1"/>
        <v>0.20889857511347518</v>
      </c>
      <c r="K23" s="22">
        <f t="shared" si="2"/>
        <v>0.25175119653571121</v>
      </c>
      <c r="L23" s="23">
        <f t="shared" si="3"/>
        <v>0.30580985518343057</v>
      </c>
      <c r="M23" s="4"/>
      <c r="N23" t="s">
        <v>257</v>
      </c>
      <c r="O23" s="5">
        <v>19.27520500230959</v>
      </c>
      <c r="P23" s="71">
        <v>0.35756137245768621</v>
      </c>
    </row>
    <row r="24" spans="1:16">
      <c r="A24" s="17"/>
      <c r="B24" s="55">
        <v>18</v>
      </c>
      <c r="C24" s="19" t="s">
        <v>266</v>
      </c>
      <c r="D24" s="20">
        <v>13.404956000000002</v>
      </c>
      <c r="E24" s="21">
        <v>47.204096</v>
      </c>
      <c r="F24" s="21">
        <f t="shared" si="0"/>
        <v>6.4887281290039818</v>
      </c>
      <c r="G24" s="21">
        <v>4.1106597790039814</v>
      </c>
      <c r="H24" s="21">
        <v>1.0079762500000002</v>
      </c>
      <c r="I24" s="21">
        <v>1.3700920999999997</v>
      </c>
      <c r="J24" s="22">
        <f t="shared" si="1"/>
        <v>8.7082692548629284E-2</v>
      </c>
      <c r="K24" s="22">
        <f t="shared" si="2"/>
        <v>0.10843626851796891</v>
      </c>
      <c r="L24" s="23">
        <f t="shared" si="3"/>
        <v>0.13746112475078395</v>
      </c>
      <c r="M24" s="4"/>
      <c r="N24" t="s">
        <v>267</v>
      </c>
      <c r="O24" s="5">
        <v>23.528498308587729</v>
      </c>
      <c r="P24" s="71">
        <v>0.35412318040051782</v>
      </c>
    </row>
    <row r="25" spans="1:16">
      <c r="A25" s="17"/>
      <c r="B25" s="55">
        <v>19</v>
      </c>
      <c r="C25" s="19" t="s">
        <v>267</v>
      </c>
      <c r="D25" s="20">
        <v>41.11613599999999</v>
      </c>
      <c r="E25" s="21">
        <v>66.441564999999997</v>
      </c>
      <c r="F25" s="21">
        <f t="shared" si="0"/>
        <v>23.528498308587729</v>
      </c>
      <c r="G25" s="21">
        <v>15.666076968587731</v>
      </c>
      <c r="H25" s="21">
        <v>3.8422032399999995</v>
      </c>
      <c r="I25" s="21">
        <v>4.0202180999999992</v>
      </c>
      <c r="J25" s="22">
        <f t="shared" si="1"/>
        <v>0.23578729622921632</v>
      </c>
      <c r="K25" s="22">
        <f t="shared" si="2"/>
        <v>0.2936156035546082</v>
      </c>
      <c r="L25" s="23">
        <f t="shared" si="3"/>
        <v>0.35412318040051782</v>
      </c>
      <c r="M25" s="4"/>
      <c r="N25" t="s">
        <v>270</v>
      </c>
      <c r="O25" s="5">
        <v>16.763950941452034</v>
      </c>
      <c r="P25" s="71">
        <v>0.34849704475038279</v>
      </c>
    </row>
    <row r="26" spans="1:16">
      <c r="A26" s="17"/>
      <c r="B26" s="55">
        <v>20</v>
      </c>
      <c r="C26" s="19" t="s">
        <v>268</v>
      </c>
      <c r="D26" s="20">
        <v>75.03830600000002</v>
      </c>
      <c r="E26" s="21">
        <v>90.119168999999971</v>
      </c>
      <c r="F26" s="21">
        <f t="shared" si="0"/>
        <v>53.143961962620871</v>
      </c>
      <c r="G26" s="21">
        <v>37.80788636262087</v>
      </c>
      <c r="H26" s="21">
        <v>7.9250337899999996</v>
      </c>
      <c r="I26" s="21">
        <v>7.4110418100000004</v>
      </c>
      <c r="J26" s="22">
        <f t="shared" si="1"/>
        <v>0.41953212376626425</v>
      </c>
      <c r="K26" s="22">
        <f t="shared" si="2"/>
        <v>0.50747161408713037</v>
      </c>
      <c r="L26" s="23">
        <f t="shared" si="3"/>
        <v>0.58970763437267038</v>
      </c>
      <c r="M26" s="4"/>
      <c r="N26" t="s">
        <v>250</v>
      </c>
      <c r="O26" s="5">
        <v>27.764921822874289</v>
      </c>
      <c r="P26" s="71">
        <v>0.33942501159077981</v>
      </c>
    </row>
    <row r="27" spans="1:16">
      <c r="A27" s="17"/>
      <c r="B27" s="55">
        <v>21</v>
      </c>
      <c r="C27" s="19" t="s">
        <v>269</v>
      </c>
      <c r="D27" s="20">
        <v>134.93919700000004</v>
      </c>
      <c r="E27" s="21">
        <v>158.89711500000004</v>
      </c>
      <c r="F27" s="21">
        <f t="shared" si="0"/>
        <v>62.434069978966278</v>
      </c>
      <c r="G27" s="21">
        <v>43.862919708966274</v>
      </c>
      <c r="H27" s="21">
        <v>10.916643990000003</v>
      </c>
      <c r="I27" s="21">
        <v>7.6545062800000006</v>
      </c>
      <c r="J27" s="22">
        <f t="shared" si="1"/>
        <v>0.27604604217619849</v>
      </c>
      <c r="K27" s="22">
        <f t="shared" si="2"/>
        <v>0.344748636241547</v>
      </c>
      <c r="L27" s="23">
        <f t="shared" si="3"/>
        <v>0.39292135655808641</v>
      </c>
      <c r="M27" s="4"/>
      <c r="N27" t="s">
        <v>265</v>
      </c>
      <c r="O27" s="5">
        <v>10.454527635707752</v>
      </c>
      <c r="P27" s="71">
        <v>0.30580985518343057</v>
      </c>
    </row>
    <row r="28" spans="1:16">
      <c r="A28" s="17"/>
      <c r="B28" s="55">
        <v>22</v>
      </c>
      <c r="C28" s="19" t="s">
        <v>270</v>
      </c>
      <c r="D28" s="20">
        <v>47.117865999999999</v>
      </c>
      <c r="E28" s="21">
        <v>48.103566999999991</v>
      </c>
      <c r="F28" s="21">
        <f t="shared" si="0"/>
        <v>16.763950941452034</v>
      </c>
      <c r="G28" s="21">
        <v>10.184087351452035</v>
      </c>
      <c r="H28" s="21">
        <v>3.0316614700000004</v>
      </c>
      <c r="I28" s="21">
        <v>3.5482021200000005</v>
      </c>
      <c r="J28" s="22">
        <f t="shared" si="1"/>
        <v>0.21171168764786272</v>
      </c>
      <c r="K28" s="22">
        <f t="shared" si="2"/>
        <v>0.27473531893075698</v>
      </c>
      <c r="L28" s="23">
        <f t="shared" si="3"/>
        <v>0.34849704475038279</v>
      </c>
      <c r="M28" s="4"/>
      <c r="N28" t="s">
        <v>254</v>
      </c>
      <c r="O28" s="5">
        <v>29.299521043933151</v>
      </c>
      <c r="P28" s="71">
        <v>0.29910548993145097</v>
      </c>
    </row>
    <row r="29" spans="1:16">
      <c r="A29" s="17"/>
      <c r="B29" s="55">
        <v>23</v>
      </c>
      <c r="C29" s="19" t="s">
        <v>271</v>
      </c>
      <c r="D29" s="20">
        <v>44.533156999999989</v>
      </c>
      <c r="E29" s="21">
        <v>48.368836000000002</v>
      </c>
      <c r="F29" s="21">
        <f t="shared" si="0"/>
        <v>24.596503967547548</v>
      </c>
      <c r="G29" s="21">
        <v>18.608622897547548</v>
      </c>
      <c r="H29" s="21">
        <v>3.07329959</v>
      </c>
      <c r="I29" s="21">
        <v>2.9145814799999998</v>
      </c>
      <c r="J29" s="22">
        <f t="shared" si="1"/>
        <v>0.38472339705564856</v>
      </c>
      <c r="K29" s="22">
        <f t="shared" si="2"/>
        <v>0.44826223412834554</v>
      </c>
      <c r="L29" s="23">
        <f t="shared" si="3"/>
        <v>0.5085196585575793</v>
      </c>
      <c r="M29" s="4"/>
      <c r="N29" t="s">
        <v>251</v>
      </c>
      <c r="O29" s="5">
        <v>12.638930671847529</v>
      </c>
      <c r="P29" s="71">
        <v>0.2919917507164459</v>
      </c>
    </row>
    <row r="30" spans="1:16">
      <c r="A30" s="17"/>
      <c r="B30" s="55">
        <v>24</v>
      </c>
      <c r="C30" s="19" t="s">
        <v>272</v>
      </c>
      <c r="D30" s="20">
        <v>47.344181999999996</v>
      </c>
      <c r="E30" s="21">
        <v>53.690881000000012</v>
      </c>
      <c r="F30" s="21">
        <f t="shared" si="0"/>
        <v>27.003399130890884</v>
      </c>
      <c r="G30" s="21">
        <v>20.521660480890887</v>
      </c>
      <c r="H30" s="21">
        <v>3.4220833700000006</v>
      </c>
      <c r="I30" s="21">
        <v>3.0596552799999994</v>
      </c>
      <c r="J30" s="22">
        <f t="shared" si="1"/>
        <v>0.38221873246763977</v>
      </c>
      <c r="K30" s="22">
        <f t="shared" si="2"/>
        <v>0.44595550314942461</v>
      </c>
      <c r="L30" s="23">
        <f t="shared" si="3"/>
        <v>0.50294200109867593</v>
      </c>
      <c r="M30" s="4"/>
      <c r="N30" t="s">
        <v>253</v>
      </c>
      <c r="O30" s="5">
        <v>31.722544474605865</v>
      </c>
      <c r="P30" s="71">
        <v>0.28822671303697012</v>
      </c>
    </row>
    <row r="31" spans="1:16" ht="15.75" thickBot="1">
      <c r="A31" s="24"/>
      <c r="B31" s="56">
        <v>25</v>
      </c>
      <c r="C31" s="26" t="s">
        <v>273</v>
      </c>
      <c r="D31" s="27">
        <v>34.334358000000002</v>
      </c>
      <c r="E31" s="28">
        <v>58.934028999999995</v>
      </c>
      <c r="F31" s="28">
        <f t="shared" si="0"/>
        <v>21.320676851806482</v>
      </c>
      <c r="G31" s="28">
        <v>15.050002921806481</v>
      </c>
      <c r="H31" s="28">
        <v>3.4155428199999989</v>
      </c>
      <c r="I31" s="28">
        <v>2.8551311100000003</v>
      </c>
      <c r="J31" s="29">
        <f t="shared" si="1"/>
        <v>0.25537033827784761</v>
      </c>
      <c r="K31" s="29">
        <f t="shared" si="2"/>
        <v>0.31332569748127148</v>
      </c>
      <c r="L31" s="30">
        <f t="shared" si="3"/>
        <v>0.36177192046052858</v>
      </c>
      <c r="M31" s="4"/>
      <c r="N31" t="s">
        <v>266</v>
      </c>
      <c r="O31" s="5">
        <v>6.4887281290039818</v>
      </c>
      <c r="P31" s="71">
        <v>0.13746112475078395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M24"/>
  <sheetViews>
    <sheetView topLeftCell="A10" workbookViewId="0">
      <selection activeCell="A24" sqref="A24:D24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>
      <c r="A1" s="50">
        <v>66</v>
      </c>
      <c r="B1" s="49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1053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2199.1120099999998</v>
      </c>
      <c r="E6" s="14">
        <v>2643.3322650000005</v>
      </c>
      <c r="F6" s="14">
        <v>1171.2752310710453</v>
      </c>
      <c r="G6" s="14">
        <v>843.50343401104556</v>
      </c>
      <c r="H6" s="14">
        <v>165.95502411999996</v>
      </c>
      <c r="I6" s="14">
        <v>161.81677293999996</v>
      </c>
      <c r="J6" s="15">
        <v>0.31910609391780165</v>
      </c>
      <c r="K6" s="15">
        <v>0.38188860004364428</v>
      </c>
      <c r="L6" s="16">
        <v>0.44310556284570801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1728.9160650000006</v>
      </c>
      <c r="E7" s="38">
        <f ca="1">SUM(E8:OFFSET(E6,MATCH("PROYECTOS",$A$8:$A$50,0),0))</f>
        <v>1872.6415370000002</v>
      </c>
      <c r="F7" s="38">
        <f ca="1">SUM(F8:OFFSET(F6,MATCH("PROYECTOS",$A$8:$A$50,0),0))</f>
        <v>991.35200220474258</v>
      </c>
      <c r="G7" s="38">
        <f ca="1">SUM(G8:OFFSET(G6,MATCH("PROYECTOS",$A$8:$A$50,0),0))</f>
        <v>716.51978972474251</v>
      </c>
      <c r="H7" s="38">
        <f ca="1">SUM(H8:OFFSET(H6,MATCH("PROYECTOS",$A$8:$A$50,0),0))</f>
        <v>139.61440352</v>
      </c>
      <c r="I7" s="38">
        <f ca="1">SUM(I8:OFFSET(I6,MATCH("PROYECTOS",$A$8:$A$50,0),0))</f>
        <v>135.21780895999999</v>
      </c>
      <c r="J7" s="39">
        <f ca="1">IFERROR(G7/E7,0)</f>
        <v>0.38262517175210048</v>
      </c>
      <c r="K7" s="39">
        <f ca="1">IFERROR(SUM(G7,H7)/E7,0)</f>
        <v>0.45717996548142487</v>
      </c>
      <c r="L7" s="40">
        <f ca="1">IFERROR(SUM(G7,H7,I7)/E7,0)</f>
        <v>0.52938695560117888</v>
      </c>
      <c r="M7" s="4"/>
    </row>
    <row r="8" spans="1:13">
      <c r="A8" s="17"/>
      <c r="B8" s="19">
        <v>3000001</v>
      </c>
      <c r="C8" s="19" t="s">
        <v>275</v>
      </c>
      <c r="D8" s="20">
        <v>1508.9335390000006</v>
      </c>
      <c r="E8" s="21">
        <v>1559.6598340000003</v>
      </c>
      <c r="F8" s="21">
        <f t="shared" ref="F8:F13" si="0">SUM(G8,H8,I8)</f>
        <v>929.86819456548221</v>
      </c>
      <c r="G8" s="21">
        <v>674.77801046548211</v>
      </c>
      <c r="H8" s="21">
        <v>131.70640589000001</v>
      </c>
      <c r="I8" s="21">
        <v>123.38377821000002</v>
      </c>
      <c r="J8" s="22">
        <f t="shared" ref="J8:J14" si="1">IFERROR(G8/E8,0)</f>
        <v>0.43264434702720056</v>
      </c>
      <c r="K8" s="22">
        <f t="shared" ref="K8:K14" si="2">IFERROR(SUM(G8,H8)/E8,0)</f>
        <v>0.51708994408551401</v>
      </c>
      <c r="L8" s="23">
        <f t="shared" ref="L8:L14" si="3">IFERROR(SUM(G8,H8,I8)/E8,0)</f>
        <v>0.59619935981853467</v>
      </c>
      <c r="M8" s="4"/>
    </row>
    <row r="9" spans="1:13" ht="38.25">
      <c r="A9" s="17"/>
      <c r="B9" s="19">
        <v>3000402</v>
      </c>
      <c r="C9" s="19" t="s">
        <v>1055</v>
      </c>
      <c r="D9" s="20">
        <v>35.860388999999998</v>
      </c>
      <c r="E9" s="21">
        <v>42.411420999999997</v>
      </c>
      <c r="F9" s="21">
        <f t="shared" si="0"/>
        <v>19.887780903825103</v>
      </c>
      <c r="G9" s="21">
        <v>13.442352393825104</v>
      </c>
      <c r="H9" s="21">
        <v>1.7586865899999999</v>
      </c>
      <c r="I9" s="21">
        <v>4.6867419200000002</v>
      </c>
      <c r="J9" s="22">
        <f t="shared" si="1"/>
        <v>0.31695123805979303</v>
      </c>
      <c r="K9" s="22">
        <f t="shared" si="2"/>
        <v>0.35841852560953108</v>
      </c>
      <c r="L9" s="23">
        <f t="shared" si="3"/>
        <v>0.46892512523513663</v>
      </c>
      <c r="M9" s="4"/>
    </row>
    <row r="10" spans="1:13" ht="38.25">
      <c r="A10" s="17"/>
      <c r="B10" s="19">
        <v>3000403</v>
      </c>
      <c r="C10" s="19" t="s">
        <v>1056</v>
      </c>
      <c r="D10" s="20">
        <v>69.551507000000015</v>
      </c>
      <c r="E10" s="21">
        <v>142.66507499999989</v>
      </c>
      <c r="F10" s="21">
        <f t="shared" si="0"/>
        <v>14.673582490546888</v>
      </c>
      <c r="G10" s="21">
        <v>9.4995408705468858</v>
      </c>
      <c r="H10" s="21">
        <v>2.3878600400000005</v>
      </c>
      <c r="I10" s="21">
        <v>2.7861815800000005</v>
      </c>
      <c r="J10" s="22">
        <f t="shared" si="1"/>
        <v>6.6586309722592538E-2</v>
      </c>
      <c r="K10" s="22">
        <f t="shared" si="2"/>
        <v>8.3323833184448942E-2</v>
      </c>
      <c r="L10" s="23">
        <f t="shared" si="3"/>
        <v>0.10285336120663659</v>
      </c>
      <c r="M10" s="4"/>
    </row>
    <row r="11" spans="1:13" ht="51">
      <c r="A11" s="17"/>
      <c r="B11" s="19">
        <v>3000404</v>
      </c>
      <c r="C11" s="19" t="s">
        <v>1057</v>
      </c>
      <c r="D11" s="20">
        <v>4.2533220000000007</v>
      </c>
      <c r="E11" s="21">
        <v>5.6534939999999985</v>
      </c>
      <c r="F11" s="21">
        <f t="shared" si="0"/>
        <v>0.80916109911098877</v>
      </c>
      <c r="G11" s="21">
        <v>0.52351519911098876</v>
      </c>
      <c r="H11" s="21">
        <v>0.10653907000000001</v>
      </c>
      <c r="I11" s="21">
        <v>0.17910683000000005</v>
      </c>
      <c r="J11" s="22">
        <f t="shared" si="1"/>
        <v>9.2600292688201122E-2</v>
      </c>
      <c r="K11" s="22">
        <f t="shared" si="2"/>
        <v>0.11144511148521408</v>
      </c>
      <c r="L11" s="23">
        <f t="shared" si="3"/>
        <v>0.14312584378987384</v>
      </c>
      <c r="M11" s="4"/>
    </row>
    <row r="12" spans="1:13" ht="38.25">
      <c r="A12" s="17"/>
      <c r="B12" s="19">
        <v>3000405</v>
      </c>
      <c r="C12" s="19" t="s">
        <v>1058</v>
      </c>
      <c r="D12" s="20">
        <v>91.54394600000002</v>
      </c>
      <c r="E12" s="21">
        <v>93.646821000000031</v>
      </c>
      <c r="F12" s="21">
        <f t="shared" si="0"/>
        <v>20.464471184381161</v>
      </c>
      <c r="G12" s="21">
        <v>14.236562384381159</v>
      </c>
      <c r="H12" s="21">
        <v>2.8231213500000001</v>
      </c>
      <c r="I12" s="21">
        <v>3.4047874500000002</v>
      </c>
      <c r="J12" s="22">
        <f t="shared" si="1"/>
        <v>0.15202397937652529</v>
      </c>
      <c r="K12" s="22">
        <f t="shared" si="2"/>
        <v>0.18217045226106665</v>
      </c>
      <c r="L12" s="23">
        <f t="shared" si="3"/>
        <v>0.21852819952511954</v>
      </c>
      <c r="M12" s="4"/>
    </row>
    <row r="13" spans="1:13" ht="25.5">
      <c r="A13" s="17"/>
      <c r="B13" s="19">
        <v>3000406</v>
      </c>
      <c r="C13" s="19" t="s">
        <v>1059</v>
      </c>
      <c r="D13" s="20">
        <v>18.773362000000002</v>
      </c>
      <c r="E13" s="21">
        <v>28.604892</v>
      </c>
      <c r="F13" s="21">
        <f t="shared" si="0"/>
        <v>5.6488119613962793</v>
      </c>
      <c r="G13" s="21">
        <v>4.0398084113962796</v>
      </c>
      <c r="H13" s="21">
        <v>0.83179057999999995</v>
      </c>
      <c r="I13" s="21">
        <v>0.77721297</v>
      </c>
      <c r="J13" s="22">
        <f t="shared" si="1"/>
        <v>0.14122788547484394</v>
      </c>
      <c r="K13" s="22">
        <f t="shared" si="2"/>
        <v>0.1703064983219052</v>
      </c>
      <c r="L13" s="23">
        <f t="shared" si="3"/>
        <v>0.19747712948527404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470.19594499999926</v>
      </c>
      <c r="E14" s="45">
        <f t="shared" ref="E14:I14" ca="1" si="4">OFFSET(E14,-MATCH("PROYECTOS",$A$8:$A$50,0)-1,0)-(OFFSET(E14,-MATCH("PROYECTOS",$A$8:$A$50,0),0))</f>
        <v>770.69072800000026</v>
      </c>
      <c r="F14" s="45">
        <f t="shared" ca="1" si="4"/>
        <v>179.92322886630268</v>
      </c>
      <c r="G14" s="45">
        <f t="shared" ca="1" si="4"/>
        <v>126.98364428630305</v>
      </c>
      <c r="H14" s="45">
        <f t="shared" ca="1" si="4"/>
        <v>26.340620599999966</v>
      </c>
      <c r="I14" s="45">
        <f t="shared" ca="1" si="4"/>
        <v>26.598963979999979</v>
      </c>
      <c r="J14" s="46">
        <f t="shared" ca="1" si="1"/>
        <v>0.16476602049674977</v>
      </c>
      <c r="K14" s="46">
        <f t="shared" ca="1" si="2"/>
        <v>0.19894395938068554</v>
      </c>
      <c r="L14" s="47">
        <f t="shared" ca="1" si="3"/>
        <v>0.23345710844766115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1087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 ht="38.25">
      <c r="A20" s="17"/>
      <c r="B20" s="19">
        <v>3000402</v>
      </c>
      <c r="C20" s="19" t="s">
        <v>1055</v>
      </c>
      <c r="D20" s="23">
        <v>0.46892512523513663</v>
      </c>
    </row>
    <row r="21" spans="1:4" ht="38.25">
      <c r="A21" s="17"/>
      <c r="B21" s="19">
        <v>3000403</v>
      </c>
      <c r="C21" s="19" t="s">
        <v>1056</v>
      </c>
      <c r="D21" s="23">
        <v>0.10285336120663659</v>
      </c>
    </row>
    <row r="22" spans="1:4" ht="51">
      <c r="A22" s="17"/>
      <c r="B22" s="19">
        <v>3000404</v>
      </c>
      <c r="C22" s="19" t="s">
        <v>1057</v>
      </c>
      <c r="D22" s="23">
        <v>0.14312584378987384</v>
      </c>
    </row>
    <row r="23" spans="1:4" ht="38.25">
      <c r="A23" s="17"/>
      <c r="B23" s="19">
        <v>3000405</v>
      </c>
      <c r="C23" s="19" t="s">
        <v>1058</v>
      </c>
      <c r="D23" s="23">
        <v>0.21852819952511954</v>
      </c>
    </row>
    <row r="24" spans="1:4" ht="26.25" thickBot="1">
      <c r="A24" s="24"/>
      <c r="B24" s="26">
        <v>3000406</v>
      </c>
      <c r="C24" s="26" t="s">
        <v>1059</v>
      </c>
      <c r="D24" s="30">
        <v>0.19747712948527404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S25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66</v>
      </c>
      <c r="B1" s="49" t="s">
        <v>41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1054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2199.1120099999998</v>
      </c>
      <c r="I6" s="14">
        <v>2643.3322650000005</v>
      </c>
      <c r="J6" s="14">
        <v>1171.2752310710453</v>
      </c>
      <c r="K6" s="14">
        <v>843.50343401104556</v>
      </c>
      <c r="L6" s="14">
        <v>165.95502411999996</v>
      </c>
      <c r="M6" s="14">
        <v>161.81677293999996</v>
      </c>
      <c r="N6" s="15">
        <v>0.31910609391780165</v>
      </c>
      <c r="O6" s="15">
        <v>0.38188860004364428</v>
      </c>
      <c r="P6" s="16">
        <v>0.44310556284570801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SUM(H8:H24)</f>
        <v>1728.9160650000003</v>
      </c>
      <c r="I7" s="37">
        <f>SUM(I8:I24)</f>
        <v>1872.6415370000004</v>
      </c>
      <c r="J7" s="37">
        <f>SUM(J8:J24)</f>
        <v>991.35200220474235</v>
      </c>
      <c r="K7" s="37">
        <f t="shared" ref="K7:M7" si="0">SUM(K8:K24)</f>
        <v>716.51978972474251</v>
      </c>
      <c r="L7" s="37">
        <f t="shared" si="0"/>
        <v>139.61440352000005</v>
      </c>
      <c r="M7" s="37">
        <f t="shared" si="0"/>
        <v>135.21780895999999</v>
      </c>
      <c r="N7" s="39">
        <f>IFERROR(K7/I7,0)</f>
        <v>0.38262517175210042</v>
      </c>
      <c r="O7" s="39">
        <f>IFERROR(SUM(K7,L7)/I7,0)</f>
        <v>0.45717996548142487</v>
      </c>
      <c r="P7" s="40">
        <f>IFERROR(SUM(K7,L7,M7)/I7,0)</f>
        <v>0.52938695560117888</v>
      </c>
      <c r="Q7" s="64"/>
      <c r="R7" s="38"/>
      <c r="S7" s="40"/>
    </row>
    <row r="8" spans="1:19" ht="25.5">
      <c r="A8" s="17"/>
      <c r="B8" s="19">
        <v>5001353</v>
      </c>
      <c r="C8" s="19" t="s">
        <v>1060</v>
      </c>
      <c r="D8" s="68">
        <v>3000001</v>
      </c>
      <c r="E8" s="19" t="s">
        <v>275</v>
      </c>
      <c r="F8" s="69">
        <v>3</v>
      </c>
      <c r="G8" s="19" t="s">
        <v>1077</v>
      </c>
      <c r="H8" s="20">
        <v>1109.9254690000002</v>
      </c>
      <c r="I8" s="21">
        <v>1129.7815270000003</v>
      </c>
      <c r="J8" s="21">
        <f t="shared" ref="J8:J24" si="1">SUM(K8,L8,M8)</f>
        <v>708.20434520783465</v>
      </c>
      <c r="K8" s="21">
        <v>520.8950591978346</v>
      </c>
      <c r="L8" s="21">
        <v>96.496675760000016</v>
      </c>
      <c r="M8" s="21">
        <v>90.81261025000002</v>
      </c>
      <c r="N8" s="22">
        <f t="shared" ref="N8:N25" si="2">IFERROR(K8/I8,0)</f>
        <v>0.4610582194426644</v>
      </c>
      <c r="O8" s="22">
        <f t="shared" ref="O8:O25" si="3">IFERROR(SUM(K8,L8)/I8,0)</f>
        <v>0.54647002115289012</v>
      </c>
      <c r="P8" s="23">
        <f t="shared" ref="P8:P25" si="4">IFERROR(SUM(K8,L8,M8)/I8,0)</f>
        <v>0.62685070368284967</v>
      </c>
      <c r="Q8" s="70">
        <v>303446.35800000001</v>
      </c>
      <c r="R8" s="21">
        <v>281412.01400000002</v>
      </c>
      <c r="S8" s="23">
        <f>IFERROR(R8/Q8,0)</f>
        <v>0.9273863619743955</v>
      </c>
    </row>
    <row r="9" spans="1:19" ht="25.5">
      <c r="A9" s="17"/>
      <c r="B9" s="19">
        <v>5001549</v>
      </c>
      <c r="C9" s="19" t="s">
        <v>1061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285.20943899999997</v>
      </c>
      <c r="I9" s="21">
        <v>315.09210899999994</v>
      </c>
      <c r="J9" s="21">
        <f t="shared" si="1"/>
        <v>179.53868685886886</v>
      </c>
      <c r="K9" s="21">
        <v>128.23698729886883</v>
      </c>
      <c r="L9" s="21">
        <v>25.875911630000012</v>
      </c>
      <c r="M9" s="21">
        <v>25.425787929999998</v>
      </c>
      <c r="N9" s="22">
        <f t="shared" si="2"/>
        <v>0.40698254140940371</v>
      </c>
      <c r="O9" s="22">
        <f t="shared" si="3"/>
        <v>0.48910427943744184</v>
      </c>
      <c r="P9" s="23">
        <f t="shared" si="4"/>
        <v>0.56979747105907019</v>
      </c>
      <c r="Q9" s="70">
        <v>215571.101</v>
      </c>
      <c r="R9" s="21">
        <v>182125.05</v>
      </c>
      <c r="S9" s="23">
        <f t="shared" ref="S9:S24" si="5">IFERROR(R9/Q9,0)</f>
        <v>0.8448490969111857</v>
      </c>
    </row>
    <row r="10" spans="1:19">
      <c r="A10" s="17"/>
      <c r="B10" s="19">
        <v>5001550</v>
      </c>
      <c r="C10" s="19" t="s">
        <v>1062</v>
      </c>
      <c r="D10" s="68">
        <v>3000001</v>
      </c>
      <c r="E10" s="19" t="s">
        <v>275</v>
      </c>
      <c r="F10" s="69">
        <v>101</v>
      </c>
      <c r="G10" s="19" t="s">
        <v>1078</v>
      </c>
      <c r="H10" s="20">
        <v>73.596050999999989</v>
      </c>
      <c r="I10" s="21">
        <v>73.355218000000008</v>
      </c>
      <c r="J10" s="21">
        <f t="shared" si="1"/>
        <v>26.621097793539924</v>
      </c>
      <c r="K10" s="21">
        <v>15.186999203539926</v>
      </c>
      <c r="L10" s="21">
        <v>6.3259432899999988</v>
      </c>
      <c r="M10" s="21">
        <v>5.1081553</v>
      </c>
      <c r="N10" s="22">
        <f t="shared" si="2"/>
        <v>0.2070336591943592</v>
      </c>
      <c r="O10" s="22">
        <f t="shared" si="3"/>
        <v>0.29327078672903573</v>
      </c>
      <c r="P10" s="23">
        <f t="shared" si="4"/>
        <v>0.36290666866452392</v>
      </c>
      <c r="Q10" s="70">
        <v>6685511</v>
      </c>
      <c r="R10" s="21">
        <v>5263683.8899999997</v>
      </c>
      <c r="S10" s="23">
        <f t="shared" si="5"/>
        <v>0.78732708539407081</v>
      </c>
    </row>
    <row r="11" spans="1:19">
      <c r="A11" s="17"/>
      <c r="B11" s="19">
        <v>5001551</v>
      </c>
      <c r="C11" s="19" t="s">
        <v>1063</v>
      </c>
      <c r="D11" s="68">
        <v>3000001</v>
      </c>
      <c r="E11" s="19" t="s">
        <v>275</v>
      </c>
      <c r="F11" s="69">
        <v>6</v>
      </c>
      <c r="G11" s="19" t="s">
        <v>634</v>
      </c>
      <c r="H11" s="20">
        <v>16.061502999999998</v>
      </c>
      <c r="I11" s="21">
        <v>15.749004000000003</v>
      </c>
      <c r="J11" s="21">
        <f t="shared" si="1"/>
        <v>5.1189002354170086</v>
      </c>
      <c r="K11" s="21">
        <v>3.6899617454170084</v>
      </c>
      <c r="L11" s="21">
        <v>0.85403334000000009</v>
      </c>
      <c r="M11" s="21">
        <v>0.57490514999999998</v>
      </c>
      <c r="N11" s="22">
        <f t="shared" si="2"/>
        <v>0.23429810198898976</v>
      </c>
      <c r="O11" s="22">
        <f t="shared" si="3"/>
        <v>0.28852587029738563</v>
      </c>
      <c r="P11" s="23">
        <f t="shared" si="4"/>
        <v>0.32503009304061437</v>
      </c>
      <c r="Q11" s="70">
        <v>261284.9</v>
      </c>
      <c r="R11" s="21">
        <v>287963.89099999995</v>
      </c>
      <c r="S11" s="23">
        <f t="shared" si="5"/>
        <v>1.1021068994036776</v>
      </c>
    </row>
    <row r="12" spans="1:19">
      <c r="A12" s="17"/>
      <c r="B12" s="19">
        <v>5001552</v>
      </c>
      <c r="C12" s="19" t="s">
        <v>1064</v>
      </c>
      <c r="D12" s="68">
        <v>3000001</v>
      </c>
      <c r="E12" s="19" t="s">
        <v>275</v>
      </c>
      <c r="F12" s="69">
        <v>3</v>
      </c>
      <c r="G12" s="19" t="s">
        <v>1077</v>
      </c>
      <c r="H12" s="20">
        <v>2.6620040000000009</v>
      </c>
      <c r="I12" s="21">
        <v>2.7108690000000006</v>
      </c>
      <c r="J12" s="21">
        <f t="shared" si="1"/>
        <v>0.98777891802406326</v>
      </c>
      <c r="K12" s="21">
        <v>0.67844440802406325</v>
      </c>
      <c r="L12" s="21">
        <v>7.7309539999999996E-2</v>
      </c>
      <c r="M12" s="21">
        <v>0.23202497000000002</v>
      </c>
      <c r="N12" s="22">
        <f t="shared" si="2"/>
        <v>0.25026823797980025</v>
      </c>
      <c r="O12" s="22">
        <f t="shared" si="3"/>
        <v>0.27878659869734135</v>
      </c>
      <c r="P12" s="23">
        <f t="shared" si="4"/>
        <v>0.36437722295841779</v>
      </c>
      <c r="Q12" s="70">
        <v>2170</v>
      </c>
      <c r="R12" s="21">
        <v>2246</v>
      </c>
      <c r="S12" s="23">
        <f t="shared" si="5"/>
        <v>1.0350230414746544</v>
      </c>
    </row>
    <row r="13" spans="1:19">
      <c r="A13" s="17"/>
      <c r="B13" s="19">
        <v>5001553</v>
      </c>
      <c r="C13" s="19" t="s">
        <v>1065</v>
      </c>
      <c r="D13" s="68">
        <v>3000001</v>
      </c>
      <c r="E13" s="19" t="s">
        <v>275</v>
      </c>
      <c r="F13" s="69">
        <v>152</v>
      </c>
      <c r="G13" s="19" t="s">
        <v>1079</v>
      </c>
      <c r="H13" s="20">
        <v>21.479072999999996</v>
      </c>
      <c r="I13" s="21">
        <v>22.971106999999996</v>
      </c>
      <c r="J13" s="21">
        <f t="shared" si="1"/>
        <v>9.3973855517976315</v>
      </c>
      <c r="K13" s="21">
        <v>6.0905586117976327</v>
      </c>
      <c r="L13" s="21">
        <v>2.07653233</v>
      </c>
      <c r="M13" s="21">
        <v>1.2302946100000001</v>
      </c>
      <c r="N13" s="22">
        <f t="shared" si="2"/>
        <v>0.26513996960606356</v>
      </c>
      <c r="O13" s="22">
        <f t="shared" si="3"/>
        <v>0.3555375429576656</v>
      </c>
      <c r="P13" s="23">
        <f t="shared" si="4"/>
        <v>0.40909589388955581</v>
      </c>
      <c r="Q13" s="70">
        <v>1396805</v>
      </c>
      <c r="R13" s="21">
        <v>838360.88</v>
      </c>
      <c r="S13" s="23">
        <f t="shared" si="5"/>
        <v>0.60019893972315397</v>
      </c>
    </row>
    <row r="14" spans="1:19" ht="38.25">
      <c r="A14" s="17"/>
      <c r="B14" s="19">
        <v>5003195</v>
      </c>
      <c r="C14" s="19" t="s">
        <v>1066</v>
      </c>
      <c r="D14" s="68">
        <v>3000402</v>
      </c>
      <c r="E14" s="19" t="s">
        <v>1055</v>
      </c>
      <c r="F14" s="69">
        <v>3</v>
      </c>
      <c r="G14" s="19" t="s">
        <v>1077</v>
      </c>
      <c r="H14" s="20">
        <v>29.904519999999994</v>
      </c>
      <c r="I14" s="21">
        <v>36.229238000000009</v>
      </c>
      <c r="J14" s="21">
        <f t="shared" si="1"/>
        <v>18.072671451459215</v>
      </c>
      <c r="K14" s="21">
        <v>12.216489171459216</v>
      </c>
      <c r="L14" s="21">
        <v>1.4690873199999999</v>
      </c>
      <c r="M14" s="21">
        <v>4.3870949599999998</v>
      </c>
      <c r="N14" s="22">
        <f t="shared" si="2"/>
        <v>0.3371997272329938</v>
      </c>
      <c r="O14" s="22">
        <f t="shared" si="3"/>
        <v>0.37774949866346103</v>
      </c>
      <c r="P14" s="23">
        <f t="shared" si="4"/>
        <v>0.49884216310205615</v>
      </c>
      <c r="Q14" s="70">
        <v>44230.584999999999</v>
      </c>
      <c r="R14" s="21">
        <v>37433.762000000002</v>
      </c>
      <c r="S14" s="23">
        <f t="shared" si="5"/>
        <v>0.8463320573309171</v>
      </c>
    </row>
    <row r="15" spans="1:19" ht="38.25">
      <c r="A15" s="17"/>
      <c r="B15" s="19">
        <v>5003196</v>
      </c>
      <c r="C15" s="19" t="s">
        <v>1067</v>
      </c>
      <c r="D15" s="68">
        <v>3000402</v>
      </c>
      <c r="E15" s="19" t="s">
        <v>1055</v>
      </c>
      <c r="F15" s="69">
        <v>3</v>
      </c>
      <c r="G15" s="19" t="s">
        <v>1077</v>
      </c>
      <c r="H15" s="20">
        <v>5.9558690000000007</v>
      </c>
      <c r="I15" s="21">
        <v>6.1821830000000002</v>
      </c>
      <c r="J15" s="21">
        <f t="shared" si="1"/>
        <v>1.8151094523658879</v>
      </c>
      <c r="K15" s="21">
        <v>1.2258632223658879</v>
      </c>
      <c r="L15" s="21">
        <v>0.28959926999999996</v>
      </c>
      <c r="M15" s="21">
        <v>0.29964696000000007</v>
      </c>
      <c r="N15" s="22">
        <f t="shared" si="2"/>
        <v>0.19828970160959128</v>
      </c>
      <c r="O15" s="22">
        <f t="shared" si="3"/>
        <v>0.24513387784960231</v>
      </c>
      <c r="P15" s="23">
        <f t="shared" si="4"/>
        <v>0.29360331979268295</v>
      </c>
      <c r="Q15" s="70">
        <v>25922</v>
      </c>
      <c r="R15" s="21">
        <v>19164.001</v>
      </c>
      <c r="S15" s="23">
        <f t="shared" si="5"/>
        <v>0.7392948460766916</v>
      </c>
    </row>
    <row r="16" spans="1:19" ht="51">
      <c r="A16" s="17"/>
      <c r="B16" s="19">
        <v>5003197</v>
      </c>
      <c r="C16" s="19" t="s">
        <v>1068</v>
      </c>
      <c r="D16" s="68">
        <v>3000403</v>
      </c>
      <c r="E16" s="19" t="s">
        <v>1056</v>
      </c>
      <c r="F16" s="69">
        <v>240</v>
      </c>
      <c r="G16" s="19" t="s">
        <v>1080</v>
      </c>
      <c r="H16" s="20">
        <v>6.5882829999999997</v>
      </c>
      <c r="I16" s="21">
        <v>8.9227620000000005</v>
      </c>
      <c r="J16" s="21">
        <f t="shared" si="1"/>
        <v>1.511699264036771</v>
      </c>
      <c r="K16" s="21">
        <v>0.9052718740367709</v>
      </c>
      <c r="L16" s="21">
        <v>0.31254935</v>
      </c>
      <c r="M16" s="21">
        <v>0.29387804000000001</v>
      </c>
      <c r="N16" s="22">
        <f t="shared" si="2"/>
        <v>0.10145646314860475</v>
      </c>
      <c r="O16" s="22">
        <f t="shared" si="3"/>
        <v>0.13648478173426243</v>
      </c>
      <c r="P16" s="23">
        <f t="shared" si="4"/>
        <v>0.16942055207084655</v>
      </c>
      <c r="Q16" s="70">
        <v>4083</v>
      </c>
      <c r="R16" s="21">
        <v>2768.2159999999999</v>
      </c>
      <c r="S16" s="23">
        <f t="shared" si="5"/>
        <v>0.67798579475875576</v>
      </c>
    </row>
    <row r="17" spans="1:19" ht="38.25">
      <c r="A17" s="17"/>
      <c r="B17" s="19">
        <v>5003198</v>
      </c>
      <c r="C17" s="19" t="s">
        <v>1069</v>
      </c>
      <c r="D17" s="68">
        <v>3000403</v>
      </c>
      <c r="E17" s="19" t="s">
        <v>1056</v>
      </c>
      <c r="F17" s="69">
        <v>240</v>
      </c>
      <c r="G17" s="19" t="s">
        <v>1080</v>
      </c>
      <c r="H17" s="20">
        <v>4.5880889999999992</v>
      </c>
      <c r="I17" s="21">
        <v>5.2934789999999996</v>
      </c>
      <c r="J17" s="21">
        <f t="shared" si="1"/>
        <v>0.81881482882514989</v>
      </c>
      <c r="K17" s="21">
        <v>0.65132478882514988</v>
      </c>
      <c r="L17" s="21">
        <v>8.0747609999999997E-2</v>
      </c>
      <c r="M17" s="21">
        <v>8.6742430000000009E-2</v>
      </c>
      <c r="N17" s="22">
        <f t="shared" si="2"/>
        <v>0.1230428587371651</v>
      </c>
      <c r="O17" s="22">
        <f t="shared" si="3"/>
        <v>0.13829702523144985</v>
      </c>
      <c r="P17" s="23">
        <f t="shared" si="4"/>
        <v>0.15468368323084875</v>
      </c>
      <c r="Q17" s="70">
        <v>7151</v>
      </c>
      <c r="R17" s="21">
        <v>5880.01</v>
      </c>
      <c r="S17" s="23">
        <f t="shared" si="5"/>
        <v>0.82226401901831914</v>
      </c>
    </row>
    <row r="18" spans="1:19" ht="51">
      <c r="A18" s="17"/>
      <c r="B18" s="19">
        <v>5003199</v>
      </c>
      <c r="C18" s="19" t="s">
        <v>1070</v>
      </c>
      <c r="D18" s="68">
        <v>3000403</v>
      </c>
      <c r="E18" s="19" t="s">
        <v>1056</v>
      </c>
      <c r="F18" s="69">
        <v>66</v>
      </c>
      <c r="G18" s="19" t="s">
        <v>573</v>
      </c>
      <c r="H18" s="20">
        <v>58.375135</v>
      </c>
      <c r="I18" s="21">
        <v>128.44883399999998</v>
      </c>
      <c r="J18" s="21">
        <f t="shared" si="1"/>
        <v>12.343068397684966</v>
      </c>
      <c r="K18" s="21">
        <v>7.942944207684965</v>
      </c>
      <c r="L18" s="21">
        <v>1.9945630799999998</v>
      </c>
      <c r="M18" s="21">
        <v>2.4055611099999998</v>
      </c>
      <c r="N18" s="22">
        <f t="shared" si="2"/>
        <v>6.1837417750985321E-2</v>
      </c>
      <c r="O18" s="22">
        <f t="shared" si="3"/>
        <v>7.7365492377182404E-2</v>
      </c>
      <c r="P18" s="23">
        <f t="shared" si="4"/>
        <v>9.6093269306632784E-2</v>
      </c>
      <c r="Q18" s="70">
        <v>1835.0729999999999</v>
      </c>
      <c r="R18" s="21">
        <v>997.67100000000005</v>
      </c>
      <c r="S18" s="23">
        <f t="shared" si="5"/>
        <v>0.54366829003532835</v>
      </c>
    </row>
    <row r="19" spans="1:19" ht="51">
      <c r="A19" s="17"/>
      <c r="B19" s="19">
        <v>5003200</v>
      </c>
      <c r="C19" s="19" t="s">
        <v>1071</v>
      </c>
      <c r="D19" s="68">
        <v>3000404</v>
      </c>
      <c r="E19" s="19" t="s">
        <v>1057</v>
      </c>
      <c r="F19" s="69">
        <v>27</v>
      </c>
      <c r="G19" s="19" t="s">
        <v>1081</v>
      </c>
      <c r="H19" s="20">
        <v>4.2533219999999998</v>
      </c>
      <c r="I19" s="21">
        <v>5.6534939999999994</v>
      </c>
      <c r="J19" s="21">
        <f t="shared" si="1"/>
        <v>0.80916109911098877</v>
      </c>
      <c r="K19" s="21">
        <v>0.52351519911098876</v>
      </c>
      <c r="L19" s="21">
        <v>0.10653907</v>
      </c>
      <c r="M19" s="21">
        <v>0.17910682999999999</v>
      </c>
      <c r="N19" s="22">
        <f t="shared" si="2"/>
        <v>9.2600292688201108E-2</v>
      </c>
      <c r="O19" s="22">
        <f t="shared" si="3"/>
        <v>0.11144511148521406</v>
      </c>
      <c r="P19" s="23">
        <f t="shared" si="4"/>
        <v>0.14312584378987381</v>
      </c>
      <c r="Q19" s="70">
        <v>249.5</v>
      </c>
      <c r="R19" s="21">
        <v>160.58600000000001</v>
      </c>
      <c r="S19" s="23">
        <f t="shared" si="5"/>
        <v>0.6436312625250501</v>
      </c>
    </row>
    <row r="20" spans="1:19" ht="38.25">
      <c r="A20" s="17"/>
      <c r="B20" s="19">
        <v>5003201</v>
      </c>
      <c r="C20" s="19" t="s">
        <v>1072</v>
      </c>
      <c r="D20" s="68">
        <v>3000405</v>
      </c>
      <c r="E20" s="19" t="s">
        <v>1058</v>
      </c>
      <c r="F20" s="69">
        <v>7</v>
      </c>
      <c r="G20" s="19" t="s">
        <v>1082</v>
      </c>
      <c r="H20" s="20">
        <v>26.083455999999998</v>
      </c>
      <c r="I20" s="21">
        <v>32.654780000000002</v>
      </c>
      <c r="J20" s="21">
        <f t="shared" si="1"/>
        <v>7.6109414045771446</v>
      </c>
      <c r="K20" s="21">
        <v>5.1171551145771446</v>
      </c>
      <c r="L20" s="21">
        <v>1.2509997100000001</v>
      </c>
      <c r="M20" s="21">
        <v>1.2427865799999998</v>
      </c>
      <c r="N20" s="22">
        <f t="shared" si="2"/>
        <v>0.15670462684412953</v>
      </c>
      <c r="O20" s="22">
        <f t="shared" si="3"/>
        <v>0.19501447642817207</v>
      </c>
      <c r="P20" s="23">
        <f t="shared" si="4"/>
        <v>0.23307281214502576</v>
      </c>
      <c r="Q20" s="70">
        <v>1203.7450000000001</v>
      </c>
      <c r="R20" s="21">
        <v>668.44399999999996</v>
      </c>
      <c r="S20" s="23">
        <f t="shared" si="5"/>
        <v>0.55530365650532287</v>
      </c>
    </row>
    <row r="21" spans="1:19" ht="38.25">
      <c r="A21" s="17"/>
      <c r="B21" s="19">
        <v>5003202</v>
      </c>
      <c r="C21" s="19" t="s">
        <v>1073</v>
      </c>
      <c r="D21" s="68">
        <v>3000405</v>
      </c>
      <c r="E21" s="19" t="s">
        <v>1058</v>
      </c>
      <c r="F21" s="69">
        <v>542</v>
      </c>
      <c r="G21" s="19" t="s">
        <v>1083</v>
      </c>
      <c r="H21" s="20">
        <v>42.579074000000006</v>
      </c>
      <c r="I21" s="21">
        <v>40.611364000000002</v>
      </c>
      <c r="J21" s="21">
        <f t="shared" si="1"/>
        <v>7.7348514530910375</v>
      </c>
      <c r="K21" s="21">
        <v>5.4259839030910371</v>
      </c>
      <c r="L21" s="21">
        <v>0.78218842000000011</v>
      </c>
      <c r="M21" s="21">
        <v>1.5266791300000004</v>
      </c>
      <c r="N21" s="22">
        <f t="shared" si="2"/>
        <v>0.13360752677725959</v>
      </c>
      <c r="O21" s="22">
        <f t="shared" si="3"/>
        <v>0.15286786041195358</v>
      </c>
      <c r="P21" s="23">
        <f t="shared" si="4"/>
        <v>0.19046027247671457</v>
      </c>
      <c r="Q21" s="70">
        <v>404.65499999999997</v>
      </c>
      <c r="R21" s="21">
        <v>196.73</v>
      </c>
      <c r="S21" s="23">
        <f t="shared" si="5"/>
        <v>0.48616722887397906</v>
      </c>
    </row>
    <row r="22" spans="1:19" ht="38.25">
      <c r="A22" s="17"/>
      <c r="B22" s="19">
        <v>5003203</v>
      </c>
      <c r="C22" s="19" t="s">
        <v>1074</v>
      </c>
      <c r="D22" s="68">
        <v>3000405</v>
      </c>
      <c r="E22" s="19" t="s">
        <v>1058</v>
      </c>
      <c r="F22" s="69">
        <v>543</v>
      </c>
      <c r="G22" s="19" t="s">
        <v>1084</v>
      </c>
      <c r="H22" s="20">
        <v>22.881416000000002</v>
      </c>
      <c r="I22" s="21">
        <v>20.380677000000002</v>
      </c>
      <c r="J22" s="21">
        <f t="shared" si="1"/>
        <v>5.1186783267129776</v>
      </c>
      <c r="K22" s="21">
        <v>3.6934233667129774</v>
      </c>
      <c r="L22" s="21">
        <v>0.7899332200000001</v>
      </c>
      <c r="M22" s="21">
        <v>0.63532173999999997</v>
      </c>
      <c r="N22" s="22">
        <f t="shared" si="2"/>
        <v>0.18122181940830409</v>
      </c>
      <c r="O22" s="22">
        <f t="shared" si="3"/>
        <v>0.21998074876084719</v>
      </c>
      <c r="P22" s="23">
        <f t="shared" si="4"/>
        <v>0.25115349832161987</v>
      </c>
      <c r="Q22" s="70">
        <v>130.005</v>
      </c>
      <c r="R22" s="21">
        <v>63.189</v>
      </c>
      <c r="S22" s="23">
        <f t="shared" si="5"/>
        <v>0.48605053651782626</v>
      </c>
    </row>
    <row r="23" spans="1:19" ht="25.5">
      <c r="A23" s="17"/>
      <c r="B23" s="19">
        <v>5003204</v>
      </c>
      <c r="C23" s="19" t="s">
        <v>1075</v>
      </c>
      <c r="D23" s="68">
        <v>3000406</v>
      </c>
      <c r="E23" s="19" t="s">
        <v>1059</v>
      </c>
      <c r="F23" s="69">
        <v>544</v>
      </c>
      <c r="G23" s="19" t="s">
        <v>1085</v>
      </c>
      <c r="H23" s="20">
        <v>15.982549000000002</v>
      </c>
      <c r="I23" s="21">
        <v>25.543700999999995</v>
      </c>
      <c r="J23" s="21">
        <f t="shared" si="1"/>
        <v>5.2679964815211822</v>
      </c>
      <c r="K23" s="21">
        <v>3.9097068915211821</v>
      </c>
      <c r="L23" s="21">
        <v>0.75195059000000009</v>
      </c>
      <c r="M23" s="21">
        <v>0.60633900000000018</v>
      </c>
      <c r="N23" s="22">
        <f t="shared" si="2"/>
        <v>0.15305953086129465</v>
      </c>
      <c r="O23" s="22">
        <f t="shared" si="3"/>
        <v>0.1824973398146644</v>
      </c>
      <c r="P23" s="23">
        <f t="shared" si="4"/>
        <v>0.20623465963374624</v>
      </c>
      <c r="Q23" s="70">
        <v>99.56</v>
      </c>
      <c r="R23" s="21">
        <v>30.347999999999999</v>
      </c>
      <c r="S23" s="23">
        <f t="shared" si="5"/>
        <v>0.30482121333869022</v>
      </c>
    </row>
    <row r="24" spans="1:19" ht="63.75">
      <c r="A24" s="17"/>
      <c r="B24" s="19">
        <v>5003205</v>
      </c>
      <c r="C24" s="19" t="s">
        <v>1076</v>
      </c>
      <c r="D24" s="68">
        <v>3000406</v>
      </c>
      <c r="E24" s="19" t="s">
        <v>1059</v>
      </c>
      <c r="F24" s="69">
        <v>86</v>
      </c>
      <c r="G24" s="19" t="s">
        <v>500</v>
      </c>
      <c r="H24" s="20">
        <v>2.790813</v>
      </c>
      <c r="I24" s="21">
        <v>3.061191</v>
      </c>
      <c r="J24" s="21">
        <f t="shared" si="1"/>
        <v>0.38081547987509745</v>
      </c>
      <c r="K24" s="21">
        <v>0.13010151987509744</v>
      </c>
      <c r="L24" s="21">
        <v>7.983999E-2</v>
      </c>
      <c r="M24" s="21">
        <v>0.17087396999999999</v>
      </c>
      <c r="N24" s="22">
        <f t="shared" si="2"/>
        <v>4.2500294779090043E-2</v>
      </c>
      <c r="O24" s="22">
        <f t="shared" si="3"/>
        <v>6.8581643509045151E-2</v>
      </c>
      <c r="P24" s="23">
        <f t="shared" si="4"/>
        <v>0.12440108437372821</v>
      </c>
      <c r="Q24" s="70">
        <v>1681</v>
      </c>
      <c r="R24" s="21">
        <v>913.74699999999996</v>
      </c>
      <c r="S24" s="23">
        <f t="shared" si="5"/>
        <v>0.54357346817370611</v>
      </c>
    </row>
    <row r="25" spans="1:19" ht="15.75" thickBot="1">
      <c r="A25" s="41" t="s">
        <v>293</v>
      </c>
      <c r="B25" s="43"/>
      <c r="C25" s="43"/>
      <c r="D25" s="65"/>
      <c r="E25" s="43"/>
      <c r="F25" s="66"/>
      <c r="G25" s="43"/>
      <c r="H25" s="44">
        <f>H6-H7</f>
        <v>470.19594499999948</v>
      </c>
      <c r="I25" s="44">
        <f t="shared" ref="I25:M25" si="6">I6-I7</f>
        <v>770.69072800000004</v>
      </c>
      <c r="J25" s="44">
        <f t="shared" si="6"/>
        <v>179.92322886630291</v>
      </c>
      <c r="K25" s="44">
        <f t="shared" si="6"/>
        <v>126.98364428630305</v>
      </c>
      <c r="L25" s="44">
        <f t="shared" si="6"/>
        <v>26.340620599999909</v>
      </c>
      <c r="M25" s="44">
        <f t="shared" si="6"/>
        <v>26.598963979999979</v>
      </c>
      <c r="N25" s="46">
        <f t="shared" si="2"/>
        <v>0.16476602049674982</v>
      </c>
      <c r="O25" s="46">
        <f t="shared" si="3"/>
        <v>0.19894395938068551</v>
      </c>
      <c r="P25" s="47">
        <f t="shared" si="4"/>
        <v>0.23345710844766115</v>
      </c>
      <c r="Q25" s="67"/>
      <c r="R25" s="45"/>
      <c r="S2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67</v>
      </c>
      <c r="B1" s="50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1088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44.999913999999997</v>
      </c>
      <c r="E6" s="14">
        <v>48.664420000000007</v>
      </c>
      <c r="F6" s="14">
        <v>33.157420400229277</v>
      </c>
      <c r="G6" s="14">
        <v>23.520600320229278</v>
      </c>
      <c r="H6" s="14">
        <v>5.4998620999999988</v>
      </c>
      <c r="I6" s="14">
        <v>4.1369579799999991</v>
      </c>
      <c r="J6" s="15">
        <v>0.48332231885696519</v>
      </c>
      <c r="K6" s="15">
        <v>0.59633840124323423</v>
      </c>
      <c r="L6" s="16">
        <v>0.68134831156375175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44.999913999999983</v>
      </c>
      <c r="E7" s="38">
        <f ca="1">SUM(E8:OFFSET(E6,MATCH("GOBIERNOS REGIONALES",$A$8:$A$50,0),0))</f>
        <v>48.664419999999978</v>
      </c>
      <c r="F7" s="38">
        <f ca="1">SUM(F8:OFFSET(F6,MATCH("GOBIERNOS REGIONALES",$A$8:$A$50,0),0))</f>
        <v>33.157420400229277</v>
      </c>
      <c r="G7" s="38">
        <f ca="1">SUM(G8:OFFSET(G6,MATCH("GOBIERNOS REGIONALES",$A$8:$A$50,0),0))</f>
        <v>23.520600320229278</v>
      </c>
      <c r="H7" s="38">
        <f ca="1">SUM(H8:OFFSET(H6,MATCH("GOBIERNOS REGIONALES",$A$8:$A$50,0),0))</f>
        <v>5.4998620999999996</v>
      </c>
      <c r="I7" s="38">
        <f ca="1">SUM(I8:OFFSET(I6,MATCH("GOBIERNOS REGIONALES",$A$8:$A$50,0),0))</f>
        <v>4.13695798</v>
      </c>
      <c r="J7" s="39">
        <f ca="1">IFERROR(G7/E7,0)</f>
        <v>0.48332231885696547</v>
      </c>
      <c r="K7" s="39">
        <f ca="1">IFERROR(SUM(G7,H7)/E7,0)</f>
        <v>0.59633840124323467</v>
      </c>
      <c r="L7" s="40">
        <f ca="1">IFERROR(SUM(G7,H7,I7)/E7,0)</f>
        <v>0.6813483115637522</v>
      </c>
      <c r="M7" s="4"/>
    </row>
    <row r="8" spans="1:13">
      <c r="A8" s="17"/>
      <c r="B8" s="18">
        <v>4</v>
      </c>
      <c r="C8" s="19" t="s">
        <v>103</v>
      </c>
      <c r="D8" s="20">
        <v>44.999913999999983</v>
      </c>
      <c r="E8" s="21">
        <v>48.664419999999978</v>
      </c>
      <c r="F8" s="21">
        <f t="shared" ref="F8:F10" si="0">SUM(G8,H8,I8)</f>
        <v>33.157420400229277</v>
      </c>
      <c r="G8" s="21">
        <v>23.520600320229278</v>
      </c>
      <c r="H8" s="21">
        <v>5.4998620999999996</v>
      </c>
      <c r="I8" s="21">
        <v>4.13695798</v>
      </c>
      <c r="J8" s="22">
        <f t="shared" ref="J8:J10" si="1">IFERROR(G8/E8,0)</f>
        <v>0.48332231885696547</v>
      </c>
      <c r="K8" s="22">
        <f t="shared" ref="K8:K10" si="2">IFERROR(SUM(G8,H8)/E8,0)</f>
        <v>0.59633840124323467</v>
      </c>
      <c r="L8" s="23">
        <f t="shared" ref="L8:L10" si="3">IFERROR(SUM(G8,H8,I8)/E8,0)</f>
        <v>0.6813483115637522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16</v>
      </c>
      <c r="B1" s="51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359</v>
      </c>
      <c r="N2" s="72" t="s">
        <v>397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508.64130799999981</v>
      </c>
      <c r="E6" s="14">
        <f ca="1">SUM(E7:OFFSET(E7,50,0))</f>
        <v>607.06099800000004</v>
      </c>
      <c r="F6" s="14">
        <f ca="1">SUM(F7:OFFSET(F7,50,0))</f>
        <v>360.7761044536125</v>
      </c>
      <c r="G6" s="14">
        <f ca="1">SUM(G7:OFFSET(G7,50,0))</f>
        <v>265.20232143361261</v>
      </c>
      <c r="H6" s="14">
        <f ca="1">SUM(H7:OFFSET(H7,50,0))</f>
        <v>45.10872392000001</v>
      </c>
      <c r="I6" s="14">
        <f ca="1">SUM(I7:OFFSET(I7,50,0))</f>
        <v>50.465059099999998</v>
      </c>
      <c r="J6" s="15">
        <f ca="1">IFERROR(G6/E6,0)</f>
        <v>0.43686272435115753</v>
      </c>
      <c r="K6" s="15">
        <f ca="1">IFERROR(SUM(G6,H6)/E6,0)</f>
        <v>0.51116946464350621</v>
      </c>
      <c r="L6" s="16">
        <f ca="1">IFERROR(SUM(G6,H6,I6)/E6,0)</f>
        <v>0.59429959368533269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3.8778999999999959</v>
      </c>
      <c r="E7" s="21">
        <v>4.5783159999999974</v>
      </c>
      <c r="F7" s="21">
        <f t="shared" ref="F7:F31" si="0">SUM(G7,H7,I7)</f>
        <v>2.4910424835000655</v>
      </c>
      <c r="G7" s="21">
        <v>1.6169362635000653</v>
      </c>
      <c r="H7" s="21">
        <v>0.44148164000000001</v>
      </c>
      <c r="I7" s="21">
        <v>0.43262458000000009</v>
      </c>
      <c r="J7" s="22">
        <f t="shared" ref="J7:J31" si="1">IFERROR(G7/E7,0)</f>
        <v>0.35317270880823126</v>
      </c>
      <c r="K7" s="22">
        <f t="shared" ref="K7:K31" si="2">IFERROR(SUM(G7,H7)/E7,0)</f>
        <v>0.44960153547725112</v>
      </c>
      <c r="L7" s="23">
        <f t="shared" ref="L7:L31" si="3">IFERROR(SUM(G7,H7,I7)/E7,0)</f>
        <v>0.54409579493859028</v>
      </c>
      <c r="M7" s="4"/>
      <c r="N7" t="s">
        <v>268</v>
      </c>
      <c r="O7" s="5">
        <v>15.607101883185079</v>
      </c>
      <c r="P7" s="71">
        <v>0.7343293844633666</v>
      </c>
    </row>
    <row r="8" spans="1:16">
      <c r="A8" s="17"/>
      <c r="B8" s="55">
        <v>2</v>
      </c>
      <c r="C8" s="19" t="s">
        <v>250</v>
      </c>
      <c r="D8" s="20">
        <v>7.8509690000000028</v>
      </c>
      <c r="E8" s="21">
        <v>12.625403</v>
      </c>
      <c r="F8" s="21">
        <f t="shared" si="0"/>
        <v>6.9827488146084047</v>
      </c>
      <c r="G8" s="21">
        <v>4.9114019146084047</v>
      </c>
      <c r="H8" s="21">
        <v>1.2519232799999997</v>
      </c>
      <c r="I8" s="21">
        <v>0.81942362000000013</v>
      </c>
      <c r="J8" s="22">
        <f t="shared" si="1"/>
        <v>0.3890095163384808</v>
      </c>
      <c r="K8" s="22">
        <f t="shared" si="2"/>
        <v>0.48816859110227245</v>
      </c>
      <c r="L8" s="23">
        <f t="shared" si="3"/>
        <v>0.55307136054258266</v>
      </c>
      <c r="M8" s="4"/>
      <c r="N8" t="s">
        <v>255</v>
      </c>
      <c r="O8" s="5">
        <v>19.890155584109813</v>
      </c>
      <c r="P8" s="71">
        <v>0.70735794393778029</v>
      </c>
    </row>
    <row r="9" spans="1:16">
      <c r="A9" s="17"/>
      <c r="B9" s="55">
        <v>3</v>
      </c>
      <c r="C9" s="19" t="s">
        <v>251</v>
      </c>
      <c r="D9" s="20">
        <v>4.1748599999999998</v>
      </c>
      <c r="E9" s="21">
        <v>7.1131609999999981</v>
      </c>
      <c r="F9" s="21">
        <f t="shared" si="0"/>
        <v>4.322129565905799</v>
      </c>
      <c r="G9" s="21">
        <v>3.5510467559057988</v>
      </c>
      <c r="H9" s="21">
        <v>0.17759556000000001</v>
      </c>
      <c r="I9" s="21">
        <v>0.59348724999999991</v>
      </c>
      <c r="J9" s="22">
        <f t="shared" si="1"/>
        <v>0.49922204149544763</v>
      </c>
      <c r="K9" s="22">
        <f t="shared" si="2"/>
        <v>0.52418921994114853</v>
      </c>
      <c r="L9" s="23">
        <f t="shared" si="3"/>
        <v>0.60762431300315012</v>
      </c>
      <c r="M9" s="4"/>
      <c r="N9" t="s">
        <v>256</v>
      </c>
      <c r="O9" s="5">
        <v>13.12902128856927</v>
      </c>
      <c r="P9" s="71">
        <v>0.65988497385541189</v>
      </c>
    </row>
    <row r="10" spans="1:16">
      <c r="A10" s="17"/>
      <c r="B10" s="55">
        <v>4</v>
      </c>
      <c r="C10" s="19" t="s">
        <v>252</v>
      </c>
      <c r="D10" s="20">
        <v>16.461846000000001</v>
      </c>
      <c r="E10" s="21">
        <v>20.21966900000001</v>
      </c>
      <c r="F10" s="21">
        <f t="shared" si="0"/>
        <v>11.925760134505028</v>
      </c>
      <c r="G10" s="21">
        <v>7.1049853145050292</v>
      </c>
      <c r="H10" s="21">
        <v>1.5902886699999996</v>
      </c>
      <c r="I10" s="21">
        <v>3.2304861499999991</v>
      </c>
      <c r="J10" s="22">
        <f t="shared" si="1"/>
        <v>0.35138979349785726</v>
      </c>
      <c r="K10" s="22">
        <f t="shared" si="2"/>
        <v>0.4300403722981333</v>
      </c>
      <c r="L10" s="23">
        <f t="shared" si="3"/>
        <v>0.58980985962257948</v>
      </c>
      <c r="M10" s="4"/>
      <c r="N10" t="s">
        <v>259</v>
      </c>
      <c r="O10" s="5">
        <v>13.434350163091594</v>
      </c>
      <c r="P10" s="71">
        <v>0.64726244430511037</v>
      </c>
    </row>
    <row r="11" spans="1:16">
      <c r="A11" s="17"/>
      <c r="B11" s="55">
        <v>5</v>
      </c>
      <c r="C11" s="19" t="s">
        <v>253</v>
      </c>
      <c r="D11" s="20">
        <v>8.0840950000000031</v>
      </c>
      <c r="E11" s="21">
        <v>20.136790999999995</v>
      </c>
      <c r="F11" s="21">
        <f t="shared" si="0"/>
        <v>11.396944751498577</v>
      </c>
      <c r="G11" s="21">
        <v>8.903093791498577</v>
      </c>
      <c r="H11" s="21">
        <v>1.3051380600000002</v>
      </c>
      <c r="I11" s="21">
        <v>1.1887128999999996</v>
      </c>
      <c r="J11" s="22">
        <f t="shared" si="1"/>
        <v>0.44213071444693341</v>
      </c>
      <c r="K11" s="22">
        <f t="shared" si="2"/>
        <v>0.50694432154053648</v>
      </c>
      <c r="L11" s="23">
        <f t="shared" si="3"/>
        <v>0.56597621495394079</v>
      </c>
      <c r="M11" s="4"/>
      <c r="N11" t="s">
        <v>273</v>
      </c>
      <c r="O11" s="5">
        <v>6.2983830903010052</v>
      </c>
      <c r="P11" s="71">
        <v>0.6407373148290747</v>
      </c>
    </row>
    <row r="12" spans="1:16">
      <c r="A12" s="17"/>
      <c r="B12" s="55">
        <v>6</v>
      </c>
      <c r="C12" s="19" t="s">
        <v>254</v>
      </c>
      <c r="D12" s="20">
        <v>15.534992000000008</v>
      </c>
      <c r="E12" s="21">
        <v>21.263084999999997</v>
      </c>
      <c r="F12" s="21">
        <f t="shared" si="0"/>
        <v>12.412525686896529</v>
      </c>
      <c r="G12" s="21">
        <v>8.7427205568965292</v>
      </c>
      <c r="H12" s="21">
        <v>2.0476474900000001</v>
      </c>
      <c r="I12" s="21">
        <v>1.6221576400000004</v>
      </c>
      <c r="J12" s="22">
        <f t="shared" si="1"/>
        <v>0.41116896051991186</v>
      </c>
      <c r="K12" s="22">
        <f t="shared" si="2"/>
        <v>0.50746954390186227</v>
      </c>
      <c r="L12" s="23">
        <f t="shared" si="3"/>
        <v>0.58375939742029581</v>
      </c>
      <c r="M12" s="4"/>
      <c r="N12" t="s">
        <v>271</v>
      </c>
      <c r="O12" s="5">
        <v>7.6211558182028467</v>
      </c>
      <c r="P12" s="71">
        <v>0.64062334951680588</v>
      </c>
    </row>
    <row r="13" spans="1:16">
      <c r="A13" s="17"/>
      <c r="B13" s="55">
        <v>7</v>
      </c>
      <c r="C13" s="19" t="s">
        <v>255</v>
      </c>
      <c r="D13" s="20">
        <v>23.147254999999998</v>
      </c>
      <c r="E13" s="21">
        <v>28.118940000000006</v>
      </c>
      <c r="F13" s="21">
        <f t="shared" si="0"/>
        <v>19.890155584109813</v>
      </c>
      <c r="G13" s="21">
        <v>13.47118419410981</v>
      </c>
      <c r="H13" s="21">
        <v>2.309962210000001</v>
      </c>
      <c r="I13" s="21">
        <v>4.1090091800000001</v>
      </c>
      <c r="J13" s="22">
        <f t="shared" si="1"/>
        <v>0.47907866349548767</v>
      </c>
      <c r="K13" s="22">
        <f t="shared" si="2"/>
        <v>0.56122835370429358</v>
      </c>
      <c r="L13" s="23">
        <f t="shared" si="3"/>
        <v>0.70735794393778029</v>
      </c>
      <c r="M13" s="4"/>
      <c r="N13" t="s">
        <v>264</v>
      </c>
      <c r="O13" s="5">
        <v>10.915716835507176</v>
      </c>
      <c r="P13" s="71">
        <v>0.61157868125218273</v>
      </c>
    </row>
    <row r="14" spans="1:16">
      <c r="A14" s="17"/>
      <c r="B14" s="55">
        <v>8</v>
      </c>
      <c r="C14" s="19" t="s">
        <v>256</v>
      </c>
      <c r="D14" s="20">
        <v>10.846262999999999</v>
      </c>
      <c r="E14" s="21">
        <v>19.895924000000011</v>
      </c>
      <c r="F14" s="21">
        <f t="shared" si="0"/>
        <v>13.12902128856927</v>
      </c>
      <c r="G14" s="21">
        <v>9.9077721585692711</v>
      </c>
      <c r="H14" s="21">
        <v>1.6074507399999991</v>
      </c>
      <c r="I14" s="21">
        <v>1.6137983900000004</v>
      </c>
      <c r="J14" s="22">
        <f t="shared" si="1"/>
        <v>0.49797999623285982</v>
      </c>
      <c r="K14" s="22">
        <f t="shared" si="2"/>
        <v>0.57877296367684472</v>
      </c>
      <c r="L14" s="23">
        <f t="shared" si="3"/>
        <v>0.65988497385541189</v>
      </c>
      <c r="M14" s="4"/>
      <c r="N14" t="s">
        <v>251</v>
      </c>
      <c r="O14" s="5">
        <v>4.322129565905799</v>
      </c>
      <c r="P14" s="71">
        <v>0.60762431300315012</v>
      </c>
    </row>
    <row r="15" spans="1:16">
      <c r="A15" s="17"/>
      <c r="B15" s="55">
        <v>9</v>
      </c>
      <c r="C15" s="19" t="s">
        <v>257</v>
      </c>
      <c r="D15" s="20">
        <v>3.6603929999999996</v>
      </c>
      <c r="E15" s="21">
        <v>9.2884900000000012</v>
      </c>
      <c r="F15" s="21">
        <f t="shared" si="0"/>
        <v>5.5292596077373082</v>
      </c>
      <c r="G15" s="21">
        <v>4.5554291577373078</v>
      </c>
      <c r="H15" s="21">
        <v>0.40908863999999995</v>
      </c>
      <c r="I15" s="21">
        <v>0.56474180999999979</v>
      </c>
      <c r="J15" s="22">
        <f t="shared" si="1"/>
        <v>0.49043807526705713</v>
      </c>
      <c r="K15" s="22">
        <f t="shared" si="2"/>
        <v>0.53448060962947774</v>
      </c>
      <c r="L15" s="23">
        <f t="shared" si="3"/>
        <v>0.59528078382356098</v>
      </c>
      <c r="M15" s="4"/>
      <c r="N15" t="s">
        <v>270</v>
      </c>
      <c r="O15" s="5">
        <v>10.322152712688011</v>
      </c>
      <c r="P15" s="71">
        <v>0.60555362914020416</v>
      </c>
    </row>
    <row r="16" spans="1:16">
      <c r="A16" s="17"/>
      <c r="B16" s="55">
        <v>10</v>
      </c>
      <c r="C16" s="19" t="s">
        <v>258</v>
      </c>
      <c r="D16" s="20">
        <v>5.6649779999999978</v>
      </c>
      <c r="E16" s="21">
        <v>12.715647000000002</v>
      </c>
      <c r="F16" s="21">
        <f t="shared" si="0"/>
        <v>7.5366722398320443</v>
      </c>
      <c r="G16" s="21">
        <v>5.6884307598320447</v>
      </c>
      <c r="H16" s="21">
        <v>1.1429070699999999</v>
      </c>
      <c r="I16" s="21">
        <v>0.70533440999999997</v>
      </c>
      <c r="J16" s="22">
        <f t="shared" si="1"/>
        <v>0.44735676917045936</v>
      </c>
      <c r="K16" s="22">
        <f t="shared" si="2"/>
        <v>0.53723871304637849</v>
      </c>
      <c r="L16" s="23">
        <f t="shared" si="3"/>
        <v>0.59270851415048265</v>
      </c>
      <c r="M16" s="4"/>
      <c r="N16" t="s">
        <v>261</v>
      </c>
      <c r="O16" s="5">
        <v>16.768695721005646</v>
      </c>
      <c r="P16" s="71">
        <v>0.59829222347662381</v>
      </c>
    </row>
    <row r="17" spans="1:16">
      <c r="A17" s="17"/>
      <c r="B17" s="55">
        <v>11</v>
      </c>
      <c r="C17" s="19" t="s">
        <v>259</v>
      </c>
      <c r="D17" s="20">
        <v>15.681859999999999</v>
      </c>
      <c r="E17" s="21">
        <v>20.755646000000009</v>
      </c>
      <c r="F17" s="21">
        <f t="shared" si="0"/>
        <v>13.434350163091594</v>
      </c>
      <c r="G17" s="21">
        <v>10.503807073091593</v>
      </c>
      <c r="H17" s="21">
        <v>1.41781391</v>
      </c>
      <c r="I17" s="21">
        <v>1.5127291800000002</v>
      </c>
      <c r="J17" s="22">
        <f t="shared" si="1"/>
        <v>0.5060698700050863</v>
      </c>
      <c r="K17" s="22">
        <f t="shared" si="2"/>
        <v>0.57437966436176391</v>
      </c>
      <c r="L17" s="23">
        <f t="shared" si="3"/>
        <v>0.64726244430511037</v>
      </c>
      <c r="M17" s="4"/>
      <c r="N17" t="s">
        <v>257</v>
      </c>
      <c r="O17" s="5">
        <v>5.5292596077373082</v>
      </c>
      <c r="P17" s="71">
        <v>0.59528078382356098</v>
      </c>
    </row>
    <row r="18" spans="1:16">
      <c r="A18" s="17"/>
      <c r="B18" s="55">
        <v>12</v>
      </c>
      <c r="C18" s="19" t="s">
        <v>260</v>
      </c>
      <c r="D18" s="20">
        <v>7.9321540000000024</v>
      </c>
      <c r="E18" s="21">
        <v>14.228422999999994</v>
      </c>
      <c r="F18" s="21">
        <f t="shared" si="0"/>
        <v>7.9487890264026859</v>
      </c>
      <c r="G18" s="21">
        <v>6.2236913364026858</v>
      </c>
      <c r="H18" s="21">
        <v>0.91571102999999987</v>
      </c>
      <c r="I18" s="21">
        <v>0.80938666000000004</v>
      </c>
      <c r="J18" s="22">
        <f t="shared" si="1"/>
        <v>0.43741258861946181</v>
      </c>
      <c r="K18" s="22">
        <f t="shared" si="2"/>
        <v>0.50177046088682409</v>
      </c>
      <c r="L18" s="23">
        <f t="shared" si="3"/>
        <v>0.55865565891614899</v>
      </c>
      <c r="M18" s="4"/>
      <c r="N18" t="s">
        <v>258</v>
      </c>
      <c r="O18" s="5">
        <v>7.5366722398320443</v>
      </c>
      <c r="P18" s="71">
        <v>0.59270851415048265</v>
      </c>
    </row>
    <row r="19" spans="1:16">
      <c r="A19" s="17"/>
      <c r="B19" s="55">
        <v>13</v>
      </c>
      <c r="C19" s="19" t="s">
        <v>261</v>
      </c>
      <c r="D19" s="20">
        <v>18.981399</v>
      </c>
      <c r="E19" s="21">
        <v>28.027601000000001</v>
      </c>
      <c r="F19" s="21">
        <f t="shared" si="0"/>
        <v>16.768695721005646</v>
      </c>
      <c r="G19" s="21">
        <v>12.758055851005643</v>
      </c>
      <c r="H19" s="21">
        <v>2.0062300300000002</v>
      </c>
      <c r="I19" s="21">
        <v>2.0044098399999997</v>
      </c>
      <c r="J19" s="22">
        <f t="shared" si="1"/>
        <v>0.45519614222443239</v>
      </c>
      <c r="K19" s="22">
        <f t="shared" si="2"/>
        <v>0.52677665423471831</v>
      </c>
      <c r="L19" s="23">
        <f t="shared" si="3"/>
        <v>0.59829222347662381</v>
      </c>
      <c r="M19" s="4"/>
      <c r="N19" t="s">
        <v>252</v>
      </c>
      <c r="O19" s="5">
        <v>11.925760134505028</v>
      </c>
      <c r="P19" s="71">
        <v>0.58980985962257948</v>
      </c>
    </row>
    <row r="20" spans="1:16">
      <c r="A20" s="17"/>
      <c r="B20" s="55">
        <v>14</v>
      </c>
      <c r="C20" s="19" t="s">
        <v>262</v>
      </c>
      <c r="D20" s="20">
        <v>23.207010999999991</v>
      </c>
      <c r="E20" s="21">
        <v>28.327676999999998</v>
      </c>
      <c r="F20" s="21">
        <f t="shared" si="0"/>
        <v>16.659324433878918</v>
      </c>
      <c r="G20" s="21">
        <v>11.694848793878919</v>
      </c>
      <c r="H20" s="21">
        <v>3.1625118599999991</v>
      </c>
      <c r="I20" s="21">
        <v>1.8019637800000003</v>
      </c>
      <c r="J20" s="22">
        <f t="shared" si="1"/>
        <v>0.41284178698729584</v>
      </c>
      <c r="K20" s="22">
        <f t="shared" si="2"/>
        <v>0.52448213998906157</v>
      </c>
      <c r="L20" s="23">
        <f t="shared" si="3"/>
        <v>0.58809356072080743</v>
      </c>
      <c r="M20" s="4"/>
      <c r="N20" t="s">
        <v>262</v>
      </c>
      <c r="O20" s="5">
        <v>16.659324433878918</v>
      </c>
      <c r="P20" s="71">
        <v>0.58809356072080743</v>
      </c>
    </row>
    <row r="21" spans="1:16">
      <c r="A21" s="17"/>
      <c r="B21" s="55">
        <v>15</v>
      </c>
      <c r="C21" s="19" t="s">
        <v>263</v>
      </c>
      <c r="D21" s="20">
        <v>249.0101489999999</v>
      </c>
      <c r="E21" s="21">
        <v>247.34766899999997</v>
      </c>
      <c r="F21" s="21">
        <f t="shared" si="0"/>
        <v>141.70687890631572</v>
      </c>
      <c r="G21" s="21">
        <v>106.71843700631572</v>
      </c>
      <c r="H21" s="21">
        <v>15.868134550000009</v>
      </c>
      <c r="I21" s="21">
        <v>19.12030734999999</v>
      </c>
      <c r="J21" s="22">
        <f t="shared" si="1"/>
        <v>0.43145115309866022</v>
      </c>
      <c r="K21" s="22">
        <f t="shared" si="2"/>
        <v>0.49560431295722357</v>
      </c>
      <c r="L21" s="23">
        <f t="shared" si="3"/>
        <v>0.57290565736568855</v>
      </c>
      <c r="M21" s="4"/>
      <c r="N21" t="s">
        <v>254</v>
      </c>
      <c r="O21" s="5">
        <v>12.412525686896529</v>
      </c>
      <c r="P21" s="71">
        <v>0.58375939742029581</v>
      </c>
    </row>
    <row r="22" spans="1:16">
      <c r="A22" s="17"/>
      <c r="B22" s="55">
        <v>16</v>
      </c>
      <c r="C22" s="19" t="s">
        <v>264</v>
      </c>
      <c r="D22" s="20">
        <v>16.383117999999996</v>
      </c>
      <c r="E22" s="21">
        <v>17.848426000000007</v>
      </c>
      <c r="F22" s="21">
        <f t="shared" si="0"/>
        <v>10.915716835507176</v>
      </c>
      <c r="G22" s="21">
        <v>7.5986962155071751</v>
      </c>
      <c r="H22" s="21">
        <v>1.4461580399999998</v>
      </c>
      <c r="I22" s="21">
        <v>1.8708625799999998</v>
      </c>
      <c r="J22" s="22">
        <f t="shared" si="1"/>
        <v>0.42573480796049873</v>
      </c>
      <c r="K22" s="22">
        <f t="shared" si="2"/>
        <v>0.50675920977609856</v>
      </c>
      <c r="L22" s="23">
        <f t="shared" si="3"/>
        <v>0.61157868125218273</v>
      </c>
      <c r="M22" s="4"/>
      <c r="N22" t="s">
        <v>263</v>
      </c>
      <c r="O22" s="5">
        <v>141.70687890631572</v>
      </c>
      <c r="P22" s="71">
        <v>0.57290565736568855</v>
      </c>
    </row>
    <row r="23" spans="1:16">
      <c r="A23" s="17"/>
      <c r="B23" s="55">
        <v>17</v>
      </c>
      <c r="C23" s="19" t="s">
        <v>265</v>
      </c>
      <c r="D23" s="20">
        <v>6.1370669999999983</v>
      </c>
      <c r="E23" s="21">
        <v>8.7426259999999978</v>
      </c>
      <c r="F23" s="21">
        <f t="shared" si="0"/>
        <v>4.6300033426681697</v>
      </c>
      <c r="G23" s="21">
        <v>3.3360039226681693</v>
      </c>
      <c r="H23" s="21">
        <v>0.63362983000000006</v>
      </c>
      <c r="I23" s="21">
        <v>0.66036958999999984</v>
      </c>
      <c r="J23" s="22">
        <f t="shared" si="1"/>
        <v>0.38157916427720573</v>
      </c>
      <c r="K23" s="22">
        <f t="shared" si="2"/>
        <v>0.45405508055224719</v>
      </c>
      <c r="L23" s="23">
        <f t="shared" si="3"/>
        <v>0.52958954697000316</v>
      </c>
      <c r="M23" s="4"/>
      <c r="N23" t="s">
        <v>272</v>
      </c>
      <c r="O23" s="5">
        <v>3.8884251636885785</v>
      </c>
      <c r="P23" s="71">
        <v>0.57284124319601903</v>
      </c>
    </row>
    <row r="24" spans="1:16">
      <c r="A24" s="17"/>
      <c r="B24" s="55">
        <v>18</v>
      </c>
      <c r="C24" s="19" t="s">
        <v>266</v>
      </c>
      <c r="D24" s="20">
        <v>2.6049569999999993</v>
      </c>
      <c r="E24" s="21">
        <v>3.1095339999999991</v>
      </c>
      <c r="F24" s="21">
        <f t="shared" si="0"/>
        <v>1.2923415942807841</v>
      </c>
      <c r="G24" s="21">
        <v>0.7818149642807839</v>
      </c>
      <c r="H24" s="21">
        <v>0.17919553999999999</v>
      </c>
      <c r="I24" s="21">
        <v>0.33133109000000011</v>
      </c>
      <c r="J24" s="22">
        <f t="shared" si="1"/>
        <v>0.25142512166800046</v>
      </c>
      <c r="K24" s="22">
        <f t="shared" si="2"/>
        <v>0.30905290126455737</v>
      </c>
      <c r="L24" s="23">
        <f t="shared" si="3"/>
        <v>0.41560619510215502</v>
      </c>
      <c r="M24" s="4"/>
      <c r="N24" t="s">
        <v>253</v>
      </c>
      <c r="O24" s="5">
        <v>11.396944751498577</v>
      </c>
      <c r="P24" s="71">
        <v>0.56597621495394079</v>
      </c>
    </row>
    <row r="25" spans="1:16">
      <c r="A25" s="17"/>
      <c r="B25" s="55">
        <v>19</v>
      </c>
      <c r="C25" s="19" t="s">
        <v>267</v>
      </c>
      <c r="D25" s="20">
        <v>2.0527609999999994</v>
      </c>
      <c r="E25" s="21">
        <v>2.6202139999999989</v>
      </c>
      <c r="F25" s="21">
        <f t="shared" si="0"/>
        <v>1.08932654701968</v>
      </c>
      <c r="G25" s="21">
        <v>0.75753745701968001</v>
      </c>
      <c r="H25" s="21">
        <v>0.14997490000000005</v>
      </c>
      <c r="I25" s="21">
        <v>0.18181419000000001</v>
      </c>
      <c r="J25" s="22">
        <f t="shared" si="1"/>
        <v>0.28911281941844458</v>
      </c>
      <c r="K25" s="22">
        <f t="shared" si="2"/>
        <v>0.34635047252616785</v>
      </c>
      <c r="L25" s="23">
        <f t="shared" si="3"/>
        <v>0.41573953387764528</v>
      </c>
      <c r="M25" s="4"/>
      <c r="N25" t="s">
        <v>260</v>
      </c>
      <c r="O25" s="5">
        <v>7.9487890264026859</v>
      </c>
      <c r="P25" s="71">
        <v>0.55865565891614899</v>
      </c>
    </row>
    <row r="26" spans="1:16">
      <c r="A26" s="17"/>
      <c r="B26" s="55">
        <v>20</v>
      </c>
      <c r="C26" s="19" t="s">
        <v>268</v>
      </c>
      <c r="D26" s="20">
        <v>17.419247000000002</v>
      </c>
      <c r="E26" s="21">
        <v>21.253544000000002</v>
      </c>
      <c r="F26" s="21">
        <f t="shared" si="0"/>
        <v>15.607101883185079</v>
      </c>
      <c r="G26" s="21">
        <v>12.38998386318508</v>
      </c>
      <c r="H26" s="21">
        <v>1.8881459999999999</v>
      </c>
      <c r="I26" s="21">
        <v>1.3289720199999999</v>
      </c>
      <c r="J26" s="22">
        <f t="shared" si="1"/>
        <v>0.58296083999850001</v>
      </c>
      <c r="K26" s="22">
        <f t="shared" si="2"/>
        <v>0.6717999531365253</v>
      </c>
      <c r="L26" s="23">
        <f t="shared" si="3"/>
        <v>0.7343293844633666</v>
      </c>
      <c r="M26" s="4"/>
      <c r="N26" t="s">
        <v>250</v>
      </c>
      <c r="O26" s="5">
        <v>6.9827488146084047</v>
      </c>
      <c r="P26" s="71">
        <v>0.55307136054258266</v>
      </c>
    </row>
    <row r="27" spans="1:16">
      <c r="A27" s="17"/>
      <c r="B27" s="55">
        <v>21</v>
      </c>
      <c r="C27" s="19" t="s">
        <v>269</v>
      </c>
      <c r="D27" s="20">
        <v>10.353326999999995</v>
      </c>
      <c r="E27" s="21">
        <v>13.284070000000002</v>
      </c>
      <c r="F27" s="21">
        <f t="shared" si="0"/>
        <v>6.9771990582138432</v>
      </c>
      <c r="G27" s="21">
        <v>5.0140822182138436</v>
      </c>
      <c r="H27" s="21">
        <v>0.92980777000000037</v>
      </c>
      <c r="I27" s="21">
        <v>1.0333090699999996</v>
      </c>
      <c r="J27" s="22">
        <f t="shared" si="1"/>
        <v>0.3774507525339631</v>
      </c>
      <c r="K27" s="22">
        <f t="shared" si="2"/>
        <v>0.44744494633149651</v>
      </c>
      <c r="L27" s="23">
        <f t="shared" si="3"/>
        <v>0.52523052484771926</v>
      </c>
      <c r="M27" s="4"/>
      <c r="N27" t="s">
        <v>249</v>
      </c>
      <c r="O27" s="5">
        <v>2.4910424835000655</v>
      </c>
      <c r="P27" s="71">
        <v>0.54409579493859028</v>
      </c>
    </row>
    <row r="28" spans="1:16">
      <c r="A28" s="17"/>
      <c r="B28" s="55">
        <v>22</v>
      </c>
      <c r="C28" s="19" t="s">
        <v>270</v>
      </c>
      <c r="D28" s="20">
        <v>13.730001000000003</v>
      </c>
      <c r="E28" s="21">
        <v>17.045810999999997</v>
      </c>
      <c r="F28" s="21">
        <f t="shared" si="0"/>
        <v>10.322152712688011</v>
      </c>
      <c r="G28" s="21">
        <v>7.5107278926880099</v>
      </c>
      <c r="H28" s="21">
        <v>1.5247804799999998</v>
      </c>
      <c r="I28" s="21">
        <v>1.2866443400000005</v>
      </c>
      <c r="J28" s="22">
        <f t="shared" si="1"/>
        <v>0.44062015545567246</v>
      </c>
      <c r="K28" s="22">
        <f t="shared" si="2"/>
        <v>0.53007207299717285</v>
      </c>
      <c r="L28" s="23">
        <f t="shared" si="3"/>
        <v>0.60555362914020416</v>
      </c>
      <c r="M28" s="4"/>
      <c r="N28" t="s">
        <v>265</v>
      </c>
      <c r="O28" s="5">
        <v>4.6300033426681697</v>
      </c>
      <c r="P28" s="71">
        <v>0.52958954697000316</v>
      </c>
    </row>
    <row r="29" spans="1:16">
      <c r="A29" s="17"/>
      <c r="B29" s="55">
        <v>23</v>
      </c>
      <c r="C29" s="19" t="s">
        <v>271</v>
      </c>
      <c r="D29" s="20">
        <v>11.154501999999999</v>
      </c>
      <c r="E29" s="21">
        <v>11.896469000000002</v>
      </c>
      <c r="F29" s="21">
        <f t="shared" si="0"/>
        <v>7.6211558182028467</v>
      </c>
      <c r="G29" s="21">
        <v>5.2845140782028466</v>
      </c>
      <c r="H29" s="21">
        <v>1.10690409</v>
      </c>
      <c r="I29" s="21">
        <v>1.2297376499999999</v>
      </c>
      <c r="J29" s="22">
        <f t="shared" si="1"/>
        <v>0.44420862007061473</v>
      </c>
      <c r="K29" s="22">
        <f t="shared" si="2"/>
        <v>0.53725337898185133</v>
      </c>
      <c r="L29" s="23">
        <f t="shared" si="3"/>
        <v>0.64062334951680588</v>
      </c>
      <c r="M29" s="4"/>
      <c r="N29" t="s">
        <v>269</v>
      </c>
      <c r="O29" s="5">
        <v>6.9771990582138432</v>
      </c>
      <c r="P29" s="71">
        <v>0.52523052484771926</v>
      </c>
    </row>
    <row r="30" spans="1:16">
      <c r="A30" s="17"/>
      <c r="B30" s="55">
        <v>24</v>
      </c>
      <c r="C30" s="19" t="s">
        <v>272</v>
      </c>
      <c r="D30" s="20">
        <v>7.3498030000000014</v>
      </c>
      <c r="E30" s="21">
        <v>6.7879629999999995</v>
      </c>
      <c r="F30" s="21">
        <f t="shared" si="0"/>
        <v>3.8884251636885785</v>
      </c>
      <c r="G30" s="21">
        <v>2.5352102936885785</v>
      </c>
      <c r="H30" s="21">
        <v>0.52500700999999994</v>
      </c>
      <c r="I30" s="21">
        <v>0.82820786000000002</v>
      </c>
      <c r="J30" s="22">
        <f t="shared" si="1"/>
        <v>0.3734861686324128</v>
      </c>
      <c r="K30" s="22">
        <f t="shared" si="2"/>
        <v>0.45082999180882083</v>
      </c>
      <c r="L30" s="23">
        <f t="shared" si="3"/>
        <v>0.57284124319601903</v>
      </c>
      <c r="M30" s="4"/>
      <c r="N30" t="s">
        <v>267</v>
      </c>
      <c r="O30" s="5">
        <v>1.08932654701968</v>
      </c>
      <c r="P30" s="71">
        <v>0.41573953387764528</v>
      </c>
    </row>
    <row r="31" spans="1:16" ht="15.75" thickBot="1">
      <c r="A31" s="24"/>
      <c r="B31" s="56">
        <v>25</v>
      </c>
      <c r="C31" s="26" t="s">
        <v>273</v>
      </c>
      <c r="D31" s="27">
        <v>7.3404009999999991</v>
      </c>
      <c r="E31" s="28">
        <v>9.8298989999999975</v>
      </c>
      <c r="F31" s="28">
        <f t="shared" si="0"/>
        <v>6.2983830903010052</v>
      </c>
      <c r="G31" s="28">
        <v>3.6419096003010054</v>
      </c>
      <c r="H31" s="28">
        <v>1.0712355199999999</v>
      </c>
      <c r="I31" s="28">
        <v>1.5852379699999994</v>
      </c>
      <c r="J31" s="29">
        <f t="shared" si="1"/>
        <v>0.37049308444583268</v>
      </c>
      <c r="K31" s="29">
        <f t="shared" si="2"/>
        <v>0.47947035064154847</v>
      </c>
      <c r="L31" s="30">
        <f t="shared" si="3"/>
        <v>0.6407373148290747</v>
      </c>
      <c r="M31" s="4"/>
      <c r="N31" t="s">
        <v>266</v>
      </c>
      <c r="O31" s="5">
        <v>1.2923415942807841</v>
      </c>
      <c r="P31" s="71">
        <v>0.41560619510215502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67</v>
      </c>
      <c r="B1" s="51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1089</v>
      </c>
      <c r="N2" s="72" t="s">
        <v>1105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44.999913999999997</v>
      </c>
      <c r="E6" s="14">
        <f ca="1">SUM(E7:OFFSET(E7,50,0))</f>
        <v>48.664420000000007</v>
      </c>
      <c r="F6" s="14">
        <f ca="1">SUM(F7:OFFSET(F7,50,0))</f>
        <v>33.157420400229277</v>
      </c>
      <c r="G6" s="14">
        <f ca="1">SUM(G7:OFFSET(G7,50,0))</f>
        <v>23.520600320229278</v>
      </c>
      <c r="H6" s="14">
        <f ca="1">SUM(H7:OFFSET(H7,50,0))</f>
        <v>5.4998620999999988</v>
      </c>
      <c r="I6" s="14">
        <f ca="1">SUM(I7:OFFSET(I7,50,0))</f>
        <v>4.1369579799999991</v>
      </c>
      <c r="J6" s="15">
        <f ca="1">IFERROR(G6/E6,0)</f>
        <v>0.48332231885696519</v>
      </c>
      <c r="K6" s="15">
        <f ca="1">IFERROR(SUM(G6,H6)/E6,0)</f>
        <v>0.59633840124323423</v>
      </c>
      <c r="L6" s="16">
        <f ca="1">IFERROR(SUM(G6,H6,I6)/E6,0)</f>
        <v>0.68134831156375175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1.8698839999999999</v>
      </c>
      <c r="E7" s="21">
        <v>1.9404840000000001</v>
      </c>
      <c r="F7" s="21">
        <f t="shared" ref="F7:F30" si="0">SUM(G7,H7,I7)</f>
        <v>1.1945879826958681</v>
      </c>
      <c r="G7" s="21">
        <v>0.85688096269586822</v>
      </c>
      <c r="H7" s="21">
        <v>0.19606401999999998</v>
      </c>
      <c r="I7" s="21">
        <v>0.14164299999999999</v>
      </c>
      <c r="J7" s="22">
        <f t="shared" ref="J7:J30" si="1">IFERROR(G7/E7,0)</f>
        <v>0.44158105024100597</v>
      </c>
      <c r="K7" s="22">
        <f t="shared" ref="K7:K30" si="2">IFERROR(SUM(G7,H7)/E7,0)</f>
        <v>0.54261977047781274</v>
      </c>
      <c r="L7" s="23">
        <f t="shared" ref="L7:L30" si="3">IFERROR(SUM(G7,H7,I7)/E7,0)</f>
        <v>0.61561341536228487</v>
      </c>
      <c r="M7" s="4"/>
      <c r="N7" t="s">
        <v>269</v>
      </c>
      <c r="O7" s="5">
        <v>0.89300390901796101</v>
      </c>
      <c r="P7" s="71">
        <v>0.88405900005540061</v>
      </c>
    </row>
    <row r="8" spans="1:16">
      <c r="A8" s="17"/>
      <c r="B8" s="55">
        <v>3</v>
      </c>
      <c r="C8" s="19" t="s">
        <v>251</v>
      </c>
      <c r="D8" s="20">
        <v>1.0647500000000001</v>
      </c>
      <c r="E8" s="21">
        <v>1.047202</v>
      </c>
      <c r="F8" s="21">
        <f t="shared" si="0"/>
        <v>0.76417518745481106</v>
      </c>
      <c r="G8" s="21">
        <v>0.55610990745481104</v>
      </c>
      <c r="H8" s="21">
        <v>0.12768939000000001</v>
      </c>
      <c r="I8" s="21">
        <v>8.0375889999999992E-2</v>
      </c>
      <c r="J8" s="22">
        <f t="shared" si="1"/>
        <v>0.53104358801340246</v>
      </c>
      <c r="K8" s="22">
        <f t="shared" si="2"/>
        <v>0.65297745559577913</v>
      </c>
      <c r="L8" s="23">
        <f t="shared" si="3"/>
        <v>0.72973045071992904</v>
      </c>
      <c r="M8" s="4"/>
      <c r="N8" t="s">
        <v>271</v>
      </c>
      <c r="O8" s="5">
        <v>0.79875431782102957</v>
      </c>
      <c r="P8" s="71">
        <v>0.84963107630101042</v>
      </c>
    </row>
    <row r="9" spans="1:16">
      <c r="A9" s="17"/>
      <c r="B9" s="55">
        <v>4</v>
      </c>
      <c r="C9" s="19" t="s">
        <v>252</v>
      </c>
      <c r="D9" s="20">
        <v>1.5852060000000001</v>
      </c>
      <c r="E9" s="21">
        <v>1.8864989999999999</v>
      </c>
      <c r="F9" s="21">
        <f t="shared" si="0"/>
        <v>1.176854542343218</v>
      </c>
      <c r="G9" s="21">
        <v>0.83469458234321792</v>
      </c>
      <c r="H9" s="21">
        <v>0.18151001999999999</v>
      </c>
      <c r="I9" s="21">
        <v>0.16064993999999999</v>
      </c>
      <c r="J9" s="22">
        <f t="shared" si="1"/>
        <v>0.44245694397040125</v>
      </c>
      <c r="K9" s="22">
        <f t="shared" si="2"/>
        <v>0.53867221893211603</v>
      </c>
      <c r="L9" s="23">
        <f t="shared" si="3"/>
        <v>0.62382993171118462</v>
      </c>
      <c r="M9" s="4"/>
      <c r="N9" t="s">
        <v>260</v>
      </c>
      <c r="O9" s="5">
        <v>1.1324784290776635</v>
      </c>
      <c r="P9" s="71">
        <v>0.78604596362232393</v>
      </c>
    </row>
    <row r="10" spans="1:16">
      <c r="A10" s="17"/>
      <c r="B10" s="55">
        <v>5</v>
      </c>
      <c r="C10" s="19" t="s">
        <v>253</v>
      </c>
      <c r="D10" s="20">
        <v>0.802284</v>
      </c>
      <c r="E10" s="21">
        <v>0.7501190000000002</v>
      </c>
      <c r="F10" s="21">
        <f t="shared" si="0"/>
        <v>0.51924807919890137</v>
      </c>
      <c r="G10" s="21">
        <v>0.37870395919890143</v>
      </c>
      <c r="H10" s="21">
        <v>7.9370960000000004E-2</v>
      </c>
      <c r="I10" s="21">
        <v>6.117315999999999E-2</v>
      </c>
      <c r="J10" s="22">
        <f t="shared" si="1"/>
        <v>0.50485850804859145</v>
      </c>
      <c r="K10" s="22">
        <f t="shared" si="2"/>
        <v>0.61066966601152795</v>
      </c>
      <c r="L10" s="23">
        <f t="shared" si="3"/>
        <v>0.69222093987607458</v>
      </c>
      <c r="M10" s="4"/>
      <c r="N10" t="s">
        <v>270</v>
      </c>
      <c r="O10" s="5">
        <v>0.29629018615385444</v>
      </c>
      <c r="P10" s="71">
        <v>0.78109849378199281</v>
      </c>
    </row>
    <row r="11" spans="1:16">
      <c r="A11" s="17"/>
      <c r="B11" s="55">
        <v>6</v>
      </c>
      <c r="C11" s="19" t="s">
        <v>254</v>
      </c>
      <c r="D11" s="20">
        <v>2.0851640000000002</v>
      </c>
      <c r="E11" s="21">
        <v>2.1895220000000006</v>
      </c>
      <c r="F11" s="21">
        <f t="shared" si="0"/>
        <v>0.84109191565757568</v>
      </c>
      <c r="G11" s="21">
        <v>0.62154168565757573</v>
      </c>
      <c r="H11" s="21">
        <v>0.12433212999999999</v>
      </c>
      <c r="I11" s="21">
        <v>9.52181E-2</v>
      </c>
      <c r="J11" s="22">
        <f t="shared" si="1"/>
        <v>0.28387094793182055</v>
      </c>
      <c r="K11" s="22">
        <f t="shared" si="2"/>
        <v>0.34065600421351122</v>
      </c>
      <c r="L11" s="23">
        <f t="shared" si="3"/>
        <v>0.38414408060644079</v>
      </c>
      <c r="M11" s="4"/>
      <c r="N11" t="s">
        <v>273</v>
      </c>
      <c r="O11" s="5">
        <v>0.63340600722267271</v>
      </c>
      <c r="P11" s="71">
        <v>0.77513379585890185</v>
      </c>
    </row>
    <row r="12" spans="1:16">
      <c r="A12" s="17"/>
      <c r="B12" s="55">
        <v>7</v>
      </c>
      <c r="C12" s="19" t="s">
        <v>255</v>
      </c>
      <c r="D12" s="20">
        <v>1.3057850000000002</v>
      </c>
      <c r="E12" s="21">
        <v>1.9614799999999997</v>
      </c>
      <c r="F12" s="21">
        <f t="shared" si="0"/>
        <v>1.2057510504336455</v>
      </c>
      <c r="G12" s="21">
        <v>0.87647803043364547</v>
      </c>
      <c r="H12" s="21">
        <v>0.17998767000000004</v>
      </c>
      <c r="I12" s="21">
        <v>0.14928534999999998</v>
      </c>
      <c r="J12" s="22">
        <f t="shared" si="1"/>
        <v>0.44684525482474746</v>
      </c>
      <c r="K12" s="22">
        <f t="shared" si="2"/>
        <v>0.53860640966700946</v>
      </c>
      <c r="L12" s="23">
        <f t="shared" si="3"/>
        <v>0.61471493486227013</v>
      </c>
      <c r="M12" s="4"/>
      <c r="N12" t="s">
        <v>263</v>
      </c>
      <c r="O12" s="5">
        <v>14.351815709428609</v>
      </c>
      <c r="P12" s="71">
        <v>0.77093775045880342</v>
      </c>
    </row>
    <row r="13" spans="1:16">
      <c r="A13" s="17"/>
      <c r="B13" s="55">
        <v>8</v>
      </c>
      <c r="C13" s="19" t="s">
        <v>256</v>
      </c>
      <c r="D13" s="20">
        <v>1.3614330000000001</v>
      </c>
      <c r="E13" s="21">
        <v>1.8154939999999997</v>
      </c>
      <c r="F13" s="21">
        <f t="shared" si="0"/>
        <v>1.1682453587132615</v>
      </c>
      <c r="G13" s="21">
        <v>0.84948357871326152</v>
      </c>
      <c r="H13" s="21">
        <v>0.18117648</v>
      </c>
      <c r="I13" s="21">
        <v>0.13758529999999999</v>
      </c>
      <c r="J13" s="22">
        <f t="shared" si="1"/>
        <v>0.46790767621003521</v>
      </c>
      <c r="K13" s="22">
        <f t="shared" si="2"/>
        <v>0.56770226655293909</v>
      </c>
      <c r="L13" s="23">
        <f t="shared" si="3"/>
        <v>0.64348621296091402</v>
      </c>
      <c r="M13" s="4"/>
      <c r="N13" t="s">
        <v>257</v>
      </c>
      <c r="O13" s="5">
        <v>0.27758626219171556</v>
      </c>
      <c r="P13" s="71">
        <v>0.75687523262717837</v>
      </c>
    </row>
    <row r="14" spans="1:16">
      <c r="A14" s="17"/>
      <c r="B14" s="55">
        <v>9</v>
      </c>
      <c r="C14" s="19" t="s">
        <v>257</v>
      </c>
      <c r="D14" s="20">
        <v>0.28821500000000005</v>
      </c>
      <c r="E14" s="21">
        <v>0.366753</v>
      </c>
      <c r="F14" s="21">
        <f t="shared" si="0"/>
        <v>0.27758626219171556</v>
      </c>
      <c r="G14" s="21">
        <v>0.19852964219171554</v>
      </c>
      <c r="H14" s="21">
        <v>3.9924220000000003E-2</v>
      </c>
      <c r="I14" s="21">
        <v>3.9132399999999998E-2</v>
      </c>
      <c r="J14" s="22">
        <f t="shared" si="1"/>
        <v>0.54131702315104591</v>
      </c>
      <c r="K14" s="22">
        <f t="shared" si="2"/>
        <v>0.65017562826129727</v>
      </c>
      <c r="L14" s="23">
        <f t="shared" si="3"/>
        <v>0.75687523262717837</v>
      </c>
      <c r="M14" s="4"/>
      <c r="N14" t="s">
        <v>251</v>
      </c>
      <c r="O14" s="5">
        <v>0.76417518745481106</v>
      </c>
      <c r="P14" s="71">
        <v>0.72973045071992904</v>
      </c>
    </row>
    <row r="15" spans="1:16">
      <c r="A15" s="17"/>
      <c r="B15" s="55">
        <v>10</v>
      </c>
      <c r="C15" s="19" t="s">
        <v>258</v>
      </c>
      <c r="D15" s="20">
        <v>0.59152400000000005</v>
      </c>
      <c r="E15" s="21">
        <v>0.87301899999999988</v>
      </c>
      <c r="F15" s="21">
        <f t="shared" si="0"/>
        <v>0.61361002046603486</v>
      </c>
      <c r="G15" s="21">
        <v>0.44951387046603486</v>
      </c>
      <c r="H15" s="21">
        <v>9.1209869999999985E-2</v>
      </c>
      <c r="I15" s="21">
        <v>7.2886279999999998E-2</v>
      </c>
      <c r="J15" s="22">
        <f t="shared" si="1"/>
        <v>0.51489586190682557</v>
      </c>
      <c r="K15" s="22">
        <f t="shared" si="2"/>
        <v>0.61937224787322498</v>
      </c>
      <c r="L15" s="23">
        <f t="shared" si="3"/>
        <v>0.70285986956301627</v>
      </c>
      <c r="M15" s="4"/>
      <c r="N15" t="s">
        <v>266</v>
      </c>
      <c r="O15" s="5">
        <v>0.48780359960352038</v>
      </c>
      <c r="P15" s="71">
        <v>0.72877209173604296</v>
      </c>
    </row>
    <row r="16" spans="1:16">
      <c r="A16" s="17"/>
      <c r="B16" s="55">
        <v>11</v>
      </c>
      <c r="C16" s="19" t="s">
        <v>259</v>
      </c>
      <c r="D16" s="20">
        <v>2.590068</v>
      </c>
      <c r="E16" s="21">
        <v>2.590068</v>
      </c>
      <c r="F16" s="21">
        <f t="shared" si="0"/>
        <v>1.4331161187729951</v>
      </c>
      <c r="G16" s="21">
        <v>1.0473055287729949</v>
      </c>
      <c r="H16" s="21">
        <v>0.22281567000000002</v>
      </c>
      <c r="I16" s="21">
        <v>0.16299492000000002</v>
      </c>
      <c r="J16" s="22">
        <f t="shared" si="1"/>
        <v>0.40435445276841953</v>
      </c>
      <c r="K16" s="22">
        <f t="shared" si="2"/>
        <v>0.49038141036181099</v>
      </c>
      <c r="L16" s="23">
        <f t="shared" si="3"/>
        <v>0.55331215967032332</v>
      </c>
      <c r="M16" s="4"/>
      <c r="N16" t="s">
        <v>267</v>
      </c>
      <c r="O16" s="5">
        <v>0.306431576989595</v>
      </c>
      <c r="P16" s="71">
        <v>0.71837018271446329</v>
      </c>
    </row>
    <row r="17" spans="1:16">
      <c r="A17" s="17"/>
      <c r="B17" s="55">
        <v>12</v>
      </c>
      <c r="C17" s="19" t="s">
        <v>260</v>
      </c>
      <c r="D17" s="20">
        <v>0.9949889999999999</v>
      </c>
      <c r="E17" s="21">
        <v>1.440728</v>
      </c>
      <c r="F17" s="21">
        <f t="shared" si="0"/>
        <v>1.1324784290776635</v>
      </c>
      <c r="G17" s="21">
        <v>0.74837484907766338</v>
      </c>
      <c r="H17" s="21">
        <v>0.21910358000000002</v>
      </c>
      <c r="I17" s="21">
        <v>0.16500000000000004</v>
      </c>
      <c r="J17" s="22">
        <f t="shared" si="1"/>
        <v>0.51944214943949407</v>
      </c>
      <c r="K17" s="22">
        <f t="shared" si="2"/>
        <v>0.67152052925858552</v>
      </c>
      <c r="L17" s="23">
        <f t="shared" si="3"/>
        <v>0.78604596362232393</v>
      </c>
      <c r="M17" s="4"/>
      <c r="N17" t="s">
        <v>258</v>
      </c>
      <c r="O17" s="5">
        <v>0.61361002046603486</v>
      </c>
      <c r="P17" s="71">
        <v>0.70285986956301627</v>
      </c>
    </row>
    <row r="18" spans="1:16">
      <c r="A18" s="17"/>
      <c r="B18" s="55">
        <v>13</v>
      </c>
      <c r="C18" s="19" t="s">
        <v>261</v>
      </c>
      <c r="D18" s="20">
        <v>2.7743290000000003</v>
      </c>
      <c r="E18" s="21">
        <v>2.7743289999999998</v>
      </c>
      <c r="F18" s="21">
        <f t="shared" si="0"/>
        <v>1.5309638618233656</v>
      </c>
      <c r="G18" s="21">
        <v>1.1308427518233657</v>
      </c>
      <c r="H18" s="21">
        <v>0.21864185999999999</v>
      </c>
      <c r="I18" s="21">
        <v>0.18147925000000001</v>
      </c>
      <c r="J18" s="22">
        <f t="shared" si="1"/>
        <v>0.40760946226037564</v>
      </c>
      <c r="K18" s="22">
        <f t="shared" si="2"/>
        <v>0.4864183778576246</v>
      </c>
      <c r="L18" s="23">
        <f t="shared" si="3"/>
        <v>0.5518321229469777</v>
      </c>
      <c r="M18" s="4"/>
      <c r="N18" t="s">
        <v>265</v>
      </c>
      <c r="O18" s="5">
        <v>0.23816460586593508</v>
      </c>
      <c r="P18" s="71">
        <v>0.69495718131663209</v>
      </c>
    </row>
    <row r="19" spans="1:16">
      <c r="A19" s="17"/>
      <c r="B19" s="55">
        <v>14</v>
      </c>
      <c r="C19" s="19" t="s">
        <v>262</v>
      </c>
      <c r="D19" s="20">
        <v>2.0758739999999998</v>
      </c>
      <c r="E19" s="21">
        <v>2.0758739999999998</v>
      </c>
      <c r="F19" s="21">
        <f t="shared" si="0"/>
        <v>1.0754206256899392</v>
      </c>
      <c r="G19" s="21">
        <v>0.77568151568993926</v>
      </c>
      <c r="H19" s="21">
        <v>0.17481321</v>
      </c>
      <c r="I19" s="21">
        <v>0.12492589999999999</v>
      </c>
      <c r="J19" s="22">
        <f t="shared" si="1"/>
        <v>0.37366502768951265</v>
      </c>
      <c r="K19" s="22">
        <f t="shared" si="2"/>
        <v>0.45787688736885729</v>
      </c>
      <c r="L19" s="23">
        <f t="shared" si="3"/>
        <v>0.51805679231491863</v>
      </c>
      <c r="M19" s="4"/>
      <c r="N19" t="s">
        <v>253</v>
      </c>
      <c r="O19" s="5">
        <v>0.51924807919890137</v>
      </c>
      <c r="P19" s="71">
        <v>0.69222093987607458</v>
      </c>
    </row>
    <row r="20" spans="1:16">
      <c r="A20" s="17"/>
      <c r="B20" s="55">
        <v>15</v>
      </c>
      <c r="C20" s="19" t="s">
        <v>263</v>
      </c>
      <c r="D20" s="20">
        <v>18.637214</v>
      </c>
      <c r="E20" s="21">
        <v>18.616050000000001</v>
      </c>
      <c r="F20" s="21">
        <f t="shared" si="0"/>
        <v>14.351815709428609</v>
      </c>
      <c r="G20" s="21">
        <v>9.9181817094286089</v>
      </c>
      <c r="H20" s="21">
        <v>2.5320139299999997</v>
      </c>
      <c r="I20" s="21">
        <v>1.9016200699999997</v>
      </c>
      <c r="J20" s="22">
        <f t="shared" si="1"/>
        <v>0.53277584178322512</v>
      </c>
      <c r="K20" s="22">
        <f t="shared" si="2"/>
        <v>0.66878825741382342</v>
      </c>
      <c r="L20" s="23">
        <f t="shared" si="3"/>
        <v>0.77093775045880342</v>
      </c>
      <c r="M20" s="4"/>
      <c r="N20" t="s">
        <v>272</v>
      </c>
      <c r="O20" s="5">
        <v>0.44172680656756702</v>
      </c>
      <c r="P20" s="71">
        <v>0.6675322851242681</v>
      </c>
    </row>
    <row r="21" spans="1:16">
      <c r="A21" s="17"/>
      <c r="B21" s="55">
        <v>16</v>
      </c>
      <c r="C21" s="19" t="s">
        <v>264</v>
      </c>
      <c r="D21" s="20">
        <v>0.94084900000000005</v>
      </c>
      <c r="E21" s="21">
        <v>1.0050870000000001</v>
      </c>
      <c r="F21" s="21">
        <f t="shared" si="0"/>
        <v>0.45135369707211553</v>
      </c>
      <c r="G21" s="21">
        <v>0.34065174707211554</v>
      </c>
      <c r="H21" s="21">
        <v>6.4639080000000002E-2</v>
      </c>
      <c r="I21" s="21">
        <v>4.6062869999999999E-2</v>
      </c>
      <c r="J21" s="22">
        <f t="shared" si="1"/>
        <v>0.33892762225769063</v>
      </c>
      <c r="K21" s="22">
        <f t="shared" si="2"/>
        <v>0.40323954749401347</v>
      </c>
      <c r="L21" s="23">
        <f t="shared" si="3"/>
        <v>0.44906928163643101</v>
      </c>
      <c r="M21" s="4"/>
      <c r="N21" t="s">
        <v>256</v>
      </c>
      <c r="O21" s="5">
        <v>1.1682453587132615</v>
      </c>
      <c r="P21" s="71">
        <v>0.64348621296091402</v>
      </c>
    </row>
    <row r="22" spans="1:16">
      <c r="A22" s="17"/>
      <c r="B22" s="55">
        <v>17</v>
      </c>
      <c r="C22" s="19" t="s">
        <v>265</v>
      </c>
      <c r="D22" s="20">
        <v>0.29366700000000001</v>
      </c>
      <c r="E22" s="21">
        <v>0.34270400000000001</v>
      </c>
      <c r="F22" s="21">
        <f t="shared" si="0"/>
        <v>0.23816460586593508</v>
      </c>
      <c r="G22" s="21">
        <v>0.17143909586593509</v>
      </c>
      <c r="H22" s="21">
        <v>3.833872E-2</v>
      </c>
      <c r="I22" s="21">
        <v>2.8386790000000002E-2</v>
      </c>
      <c r="J22" s="22">
        <f t="shared" si="1"/>
        <v>0.50025414312624039</v>
      </c>
      <c r="K22" s="22">
        <f t="shared" si="2"/>
        <v>0.61212537894490604</v>
      </c>
      <c r="L22" s="23">
        <f t="shared" si="3"/>
        <v>0.69495718131663209</v>
      </c>
      <c r="M22" s="4"/>
      <c r="N22" t="s">
        <v>268</v>
      </c>
      <c r="O22" s="5">
        <v>1.3255405499674233</v>
      </c>
      <c r="P22" s="71">
        <v>0.63585973711922061</v>
      </c>
    </row>
    <row r="23" spans="1:16">
      <c r="A23" s="17"/>
      <c r="B23" s="55">
        <v>18</v>
      </c>
      <c r="C23" s="19" t="s">
        <v>266</v>
      </c>
      <c r="D23" s="20">
        <v>0.55972000000000011</v>
      </c>
      <c r="E23" s="21">
        <v>0.66935</v>
      </c>
      <c r="F23" s="21">
        <f t="shared" si="0"/>
        <v>0.48780359960352038</v>
      </c>
      <c r="G23" s="21">
        <v>0.35135677960352041</v>
      </c>
      <c r="H23" s="21">
        <v>8.1331669999999995E-2</v>
      </c>
      <c r="I23" s="21">
        <v>5.5115150000000002E-2</v>
      </c>
      <c r="J23" s="22">
        <f t="shared" si="1"/>
        <v>0.52492235691868294</v>
      </c>
      <c r="K23" s="22">
        <f t="shared" si="2"/>
        <v>0.64643079047362417</v>
      </c>
      <c r="L23" s="23">
        <f t="shared" si="3"/>
        <v>0.72877209173604296</v>
      </c>
      <c r="M23" s="4"/>
      <c r="N23" t="s">
        <v>252</v>
      </c>
      <c r="O23" s="5">
        <v>1.176854542343218</v>
      </c>
      <c r="P23" s="71">
        <v>0.62382993171118462</v>
      </c>
    </row>
    <row r="24" spans="1:16">
      <c r="A24" s="17"/>
      <c r="B24" s="55">
        <v>19</v>
      </c>
      <c r="C24" s="19" t="s">
        <v>267</v>
      </c>
      <c r="D24" s="20">
        <v>0.25091000000000002</v>
      </c>
      <c r="E24" s="21">
        <v>0.42656499999999997</v>
      </c>
      <c r="F24" s="21">
        <f t="shared" si="0"/>
        <v>0.306431576989595</v>
      </c>
      <c r="G24" s="21">
        <v>0.228171486989595</v>
      </c>
      <c r="H24" s="21">
        <v>4.4191609999999992E-2</v>
      </c>
      <c r="I24" s="21">
        <v>3.4068479999999998E-2</v>
      </c>
      <c r="J24" s="22">
        <f t="shared" si="1"/>
        <v>0.53490438031623555</v>
      </c>
      <c r="K24" s="22">
        <f t="shared" si="2"/>
        <v>0.63850315189852658</v>
      </c>
      <c r="L24" s="23">
        <f t="shared" si="3"/>
        <v>0.71837018271446329</v>
      </c>
      <c r="M24" s="4"/>
      <c r="N24" t="s">
        <v>250</v>
      </c>
      <c r="O24" s="5">
        <v>1.1945879826958681</v>
      </c>
      <c r="P24" s="71">
        <v>0.61561341536228487</v>
      </c>
    </row>
    <row r="25" spans="1:16">
      <c r="A25" s="17"/>
      <c r="B25" s="55">
        <v>20</v>
      </c>
      <c r="C25" s="19" t="s">
        <v>268</v>
      </c>
      <c r="D25" s="20">
        <v>1.5686930000000001</v>
      </c>
      <c r="E25" s="21">
        <v>2.0846429999999998</v>
      </c>
      <c r="F25" s="21">
        <f t="shared" si="0"/>
        <v>1.3255405499674233</v>
      </c>
      <c r="G25" s="21">
        <v>0.98753594996742322</v>
      </c>
      <c r="H25" s="21">
        <v>0.20072356000000002</v>
      </c>
      <c r="I25" s="21">
        <v>0.13728103999999999</v>
      </c>
      <c r="J25" s="22">
        <f t="shared" si="1"/>
        <v>0.47371945698492418</v>
      </c>
      <c r="K25" s="22">
        <f t="shared" si="2"/>
        <v>0.57000623606412393</v>
      </c>
      <c r="L25" s="23">
        <f t="shared" si="3"/>
        <v>0.63585973711922061</v>
      </c>
      <c r="M25" s="4"/>
      <c r="N25" t="s">
        <v>255</v>
      </c>
      <c r="O25" s="5">
        <v>1.2057510504336455</v>
      </c>
      <c r="P25" s="71">
        <v>0.61471493486227013</v>
      </c>
    </row>
    <row r="26" spans="1:16">
      <c r="A26" s="17"/>
      <c r="B26" s="55">
        <v>21</v>
      </c>
      <c r="C26" s="19" t="s">
        <v>269</v>
      </c>
      <c r="D26" s="20">
        <v>1.0101179999999998</v>
      </c>
      <c r="E26" s="21">
        <v>1.0101179999999998</v>
      </c>
      <c r="F26" s="21">
        <f t="shared" si="0"/>
        <v>0.89300390901796101</v>
      </c>
      <c r="G26" s="21">
        <v>0.64172217901796103</v>
      </c>
      <c r="H26" s="21">
        <v>0.14540685</v>
      </c>
      <c r="I26" s="21">
        <v>0.10587487999999998</v>
      </c>
      <c r="J26" s="22">
        <f t="shared" si="1"/>
        <v>0.63529427157813356</v>
      </c>
      <c r="K26" s="22">
        <f t="shared" si="2"/>
        <v>0.77924463183307413</v>
      </c>
      <c r="L26" s="23">
        <f t="shared" si="3"/>
        <v>0.88405900005540061</v>
      </c>
      <c r="M26" s="4"/>
      <c r="N26" t="s">
        <v>259</v>
      </c>
      <c r="O26" s="5">
        <v>1.4331161187729951</v>
      </c>
      <c r="P26" s="71">
        <v>0.55331215967032332</v>
      </c>
    </row>
    <row r="27" spans="1:16">
      <c r="A27" s="17"/>
      <c r="B27" s="55">
        <v>22</v>
      </c>
      <c r="C27" s="19" t="s">
        <v>270</v>
      </c>
      <c r="D27" s="20">
        <v>0.36213099999999998</v>
      </c>
      <c r="E27" s="21">
        <v>0.37932500000000002</v>
      </c>
      <c r="F27" s="21">
        <f t="shared" si="0"/>
        <v>0.29629018615385444</v>
      </c>
      <c r="G27" s="21">
        <v>0.20953188615385443</v>
      </c>
      <c r="H27" s="21">
        <v>5.0754249999999987E-2</v>
      </c>
      <c r="I27" s="21">
        <v>3.6004049999999996E-2</v>
      </c>
      <c r="J27" s="22">
        <f t="shared" si="1"/>
        <v>0.55238090332526046</v>
      </c>
      <c r="K27" s="22">
        <f t="shared" si="2"/>
        <v>0.68618239281316662</v>
      </c>
      <c r="L27" s="23">
        <f t="shared" si="3"/>
        <v>0.78109849378199281</v>
      </c>
      <c r="M27" s="4"/>
      <c r="N27" t="s">
        <v>261</v>
      </c>
      <c r="O27" s="5">
        <v>1.5309638618233656</v>
      </c>
      <c r="P27" s="71">
        <v>0.5518321229469777</v>
      </c>
    </row>
    <row r="28" spans="1:16">
      <c r="A28" s="17"/>
      <c r="B28" s="55">
        <v>23</v>
      </c>
      <c r="C28" s="19" t="s">
        <v>271</v>
      </c>
      <c r="D28" s="20">
        <v>0.77989299999999995</v>
      </c>
      <c r="E28" s="21">
        <v>0.94011899999999993</v>
      </c>
      <c r="F28" s="21">
        <f t="shared" si="0"/>
        <v>0.79875431782102957</v>
      </c>
      <c r="G28" s="21">
        <v>0.5842424878210295</v>
      </c>
      <c r="H28" s="21">
        <v>0.12663495</v>
      </c>
      <c r="I28" s="21">
        <v>8.7876880000000004E-2</v>
      </c>
      <c r="J28" s="22">
        <f t="shared" si="1"/>
        <v>0.62145588784082606</v>
      </c>
      <c r="K28" s="22">
        <f t="shared" si="2"/>
        <v>0.75615686718493036</v>
      </c>
      <c r="L28" s="23">
        <f t="shared" si="3"/>
        <v>0.84963107630101042</v>
      </c>
      <c r="M28" s="4"/>
      <c r="N28" t="s">
        <v>262</v>
      </c>
      <c r="O28" s="5">
        <v>1.0754206256899392</v>
      </c>
      <c r="P28" s="71">
        <v>0.51805679231491863</v>
      </c>
    </row>
    <row r="29" spans="1:16">
      <c r="A29" s="17"/>
      <c r="B29" s="55">
        <v>24</v>
      </c>
      <c r="C29" s="19" t="s">
        <v>272</v>
      </c>
      <c r="D29" s="20">
        <v>0.70474199999999998</v>
      </c>
      <c r="E29" s="21">
        <v>0.66173099999999996</v>
      </c>
      <c r="F29" s="21">
        <f t="shared" si="0"/>
        <v>0.44172680656756702</v>
      </c>
      <c r="G29" s="21">
        <v>0.31143461656756699</v>
      </c>
      <c r="H29" s="21">
        <v>7.5663569999999999E-2</v>
      </c>
      <c r="I29" s="21">
        <v>5.4628620000000003E-2</v>
      </c>
      <c r="J29" s="22">
        <f t="shared" si="1"/>
        <v>0.47063628055443529</v>
      </c>
      <c r="K29" s="22">
        <f t="shared" si="2"/>
        <v>0.58497816570111882</v>
      </c>
      <c r="L29" s="23">
        <f t="shared" si="3"/>
        <v>0.6675322851242681</v>
      </c>
      <c r="M29" s="4"/>
      <c r="N29" t="s">
        <v>264</v>
      </c>
      <c r="O29" s="5">
        <v>0.45135369707211553</v>
      </c>
      <c r="P29" s="71">
        <v>0.44906928163643101</v>
      </c>
    </row>
    <row r="30" spans="1:16" ht="15.75" thickBot="1">
      <c r="A30" s="24"/>
      <c r="B30" s="56">
        <v>25</v>
      </c>
      <c r="C30" s="26" t="s">
        <v>273</v>
      </c>
      <c r="D30" s="27">
        <v>0.50247200000000003</v>
      </c>
      <c r="E30" s="28">
        <v>0.81715700000000002</v>
      </c>
      <c r="F30" s="28">
        <f t="shared" si="0"/>
        <v>0.63340600722267271</v>
      </c>
      <c r="G30" s="28">
        <v>0.4521915172226727</v>
      </c>
      <c r="H30" s="28">
        <v>0.10352483</v>
      </c>
      <c r="I30" s="28">
        <v>7.7689660000000008E-2</v>
      </c>
      <c r="J30" s="29">
        <f t="shared" si="1"/>
        <v>0.55337164978415743</v>
      </c>
      <c r="K30" s="29">
        <f t="shared" si="2"/>
        <v>0.6800606826138339</v>
      </c>
      <c r="L30" s="30">
        <f t="shared" si="3"/>
        <v>0.77513379585890185</v>
      </c>
      <c r="M30" s="4"/>
      <c r="N30" t="s">
        <v>254</v>
      </c>
      <c r="O30" s="5">
        <v>0.84109191565757568</v>
      </c>
      <c r="P30" s="71">
        <v>0.38414408060644079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M20"/>
  <sheetViews>
    <sheetView workbookViewId="0">
      <selection activeCell="A20" sqref="A20:D20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>
      <c r="A1" s="50">
        <v>67</v>
      </c>
      <c r="B1" s="49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1090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44.999913999999997</v>
      </c>
      <c r="E6" s="14">
        <v>48.664420000000007</v>
      </c>
      <c r="F6" s="14">
        <v>33.157420400229277</v>
      </c>
      <c r="G6" s="14">
        <v>23.520600320229278</v>
      </c>
      <c r="H6" s="14">
        <v>5.4998620999999988</v>
      </c>
      <c r="I6" s="14">
        <v>4.1369579799999991</v>
      </c>
      <c r="J6" s="15">
        <v>0.48332231885696519</v>
      </c>
      <c r="K6" s="15">
        <v>0.59633840124323423</v>
      </c>
      <c r="L6" s="16">
        <v>0.68134831156375175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44.999913999999997</v>
      </c>
      <c r="E7" s="38">
        <f ca="1">SUM(E8:OFFSET(E6,MATCH("PROYECTOS",$A$8:$A$50,0),0))</f>
        <v>48.664419999999993</v>
      </c>
      <c r="F7" s="38">
        <f ca="1">SUM(F8:OFFSET(F6,MATCH("PROYECTOS",$A$8:$A$50,0),0))</f>
        <v>33.157420400229277</v>
      </c>
      <c r="G7" s="38">
        <f ca="1">SUM(G8:OFFSET(G6,MATCH("PROYECTOS",$A$8:$A$50,0),0))</f>
        <v>23.520600320229278</v>
      </c>
      <c r="H7" s="38">
        <f ca="1">SUM(H8:OFFSET(H6,MATCH("PROYECTOS",$A$8:$A$50,0),0))</f>
        <v>5.4998620999999988</v>
      </c>
      <c r="I7" s="38">
        <f ca="1">SUM(I8:OFFSET(I6,MATCH("PROYECTOS",$A$8:$A$50,0),0))</f>
        <v>4.13695798</v>
      </c>
      <c r="J7" s="39">
        <f ca="1">IFERROR(G7/E7,0)</f>
        <v>0.48332231885696536</v>
      </c>
      <c r="K7" s="39">
        <f ca="1">IFERROR(SUM(G7,H7)/E7,0)</f>
        <v>0.59633840124323434</v>
      </c>
      <c r="L7" s="40">
        <f ca="1">IFERROR(SUM(G7,H7,I7)/E7,0)</f>
        <v>0.68134831156375197</v>
      </c>
      <c r="M7" s="4"/>
    </row>
    <row r="8" spans="1:13">
      <c r="A8" s="17"/>
      <c r="B8" s="19">
        <v>3000001</v>
      </c>
      <c r="C8" s="19" t="s">
        <v>275</v>
      </c>
      <c r="D8" s="20">
        <v>0.53059299999999998</v>
      </c>
      <c r="E8" s="21">
        <v>0.53059299999999998</v>
      </c>
      <c r="F8" s="21">
        <f t="shared" ref="F8:F11" si="0">SUM(G8,H8,I8)</f>
        <v>0.23257194505676329</v>
      </c>
      <c r="G8" s="21">
        <v>0.18336499505676329</v>
      </c>
      <c r="H8" s="21">
        <v>4.7458819999999999E-2</v>
      </c>
      <c r="I8" s="21">
        <v>1.7481299999999999E-3</v>
      </c>
      <c r="J8" s="22">
        <f t="shared" ref="J8:J12" si="1">IFERROR(G8/E8,0)</f>
        <v>0.34558502478691444</v>
      </c>
      <c r="K8" s="22">
        <f t="shared" ref="K8:K12" si="2">IFERROR(SUM(G8,H8)/E8,0)</f>
        <v>0.43502989119110752</v>
      </c>
      <c r="L8" s="23">
        <f t="shared" ref="L8:L12" si="3">IFERROR(SUM(G8,H8,I8)/E8,0)</f>
        <v>0.43832456337864106</v>
      </c>
      <c r="M8" s="4"/>
    </row>
    <row r="9" spans="1:13" ht="25.5">
      <c r="A9" s="17"/>
      <c r="B9" s="19">
        <v>3000511</v>
      </c>
      <c r="C9" s="19" t="s">
        <v>1092</v>
      </c>
      <c r="D9" s="20">
        <v>43.327771999999996</v>
      </c>
      <c r="E9" s="21">
        <v>47.095102999999988</v>
      </c>
      <c r="F9" s="21">
        <f t="shared" si="0"/>
        <v>32.460457518732255</v>
      </c>
      <c r="G9" s="21">
        <v>23.124341308732255</v>
      </c>
      <c r="H9" s="21">
        <v>5.3348420099999991</v>
      </c>
      <c r="I9" s="21">
        <v>4.0012742000000001</v>
      </c>
      <c r="J9" s="22">
        <f t="shared" si="1"/>
        <v>0.49101371131372751</v>
      </c>
      <c r="K9" s="22">
        <f t="shared" si="2"/>
        <v>0.60429177357850272</v>
      </c>
      <c r="L9" s="23">
        <f t="shared" si="3"/>
        <v>0.6892533501568574</v>
      </c>
      <c r="M9" s="4"/>
    </row>
    <row r="10" spans="1:13" ht="25.5">
      <c r="A10" s="17"/>
      <c r="B10" s="19">
        <v>3000512</v>
      </c>
      <c r="C10" s="19" t="s">
        <v>1093</v>
      </c>
      <c r="D10" s="20">
        <v>0.45116999999999996</v>
      </c>
      <c r="E10" s="21">
        <v>0.34033400000000003</v>
      </c>
      <c r="F10" s="21">
        <f t="shared" si="0"/>
        <v>0.16001459989511371</v>
      </c>
      <c r="G10" s="21">
        <v>2.2919199895113707E-2</v>
      </c>
      <c r="H10" s="21">
        <v>6.5350400000000003E-2</v>
      </c>
      <c r="I10" s="21">
        <v>7.1745000000000003E-2</v>
      </c>
      <c r="J10" s="22">
        <f t="shared" si="1"/>
        <v>6.7343256610017527E-2</v>
      </c>
      <c r="K10" s="22">
        <f t="shared" si="2"/>
        <v>0.25936168556510281</v>
      </c>
      <c r="L10" s="23">
        <f t="shared" si="3"/>
        <v>0.47016930396349971</v>
      </c>
      <c r="M10" s="4"/>
    </row>
    <row r="11" spans="1:13" ht="25.5">
      <c r="A11" s="17"/>
      <c r="B11" s="19">
        <v>3000513</v>
      </c>
      <c r="C11" s="19" t="s">
        <v>1094</v>
      </c>
      <c r="D11" s="20">
        <v>0.69037900000000008</v>
      </c>
      <c r="E11" s="21">
        <v>0.69839000000000007</v>
      </c>
      <c r="F11" s="21">
        <f t="shared" si="0"/>
        <v>0.30437633654514556</v>
      </c>
      <c r="G11" s="21">
        <v>0.18997481654514559</v>
      </c>
      <c r="H11" s="21">
        <v>5.221087E-2</v>
      </c>
      <c r="I11" s="21">
        <v>6.219065E-2</v>
      </c>
      <c r="J11" s="22">
        <f t="shared" si="1"/>
        <v>0.2720182370096158</v>
      </c>
      <c r="K11" s="22">
        <f t="shared" si="2"/>
        <v>0.34677713962849632</v>
      </c>
      <c r="L11" s="23">
        <f t="shared" si="3"/>
        <v>0.43582573711700562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1106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0.43832456337864106</v>
      </c>
    </row>
    <row r="19" spans="1:4" ht="25.5">
      <c r="A19" s="17"/>
      <c r="B19" s="19">
        <v>3000512</v>
      </c>
      <c r="C19" s="19" t="s">
        <v>1093</v>
      </c>
      <c r="D19" s="23">
        <v>0.47016930396349971</v>
      </c>
    </row>
    <row r="20" spans="1:4" ht="26.25" thickBot="1">
      <c r="A20" s="24"/>
      <c r="B20" s="26">
        <v>3000513</v>
      </c>
      <c r="C20" s="26" t="s">
        <v>1094</v>
      </c>
      <c r="D20" s="30">
        <v>0.43582573711700562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67</v>
      </c>
      <c r="B1" s="49" t="s">
        <v>42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1091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44.999913999999997</v>
      </c>
      <c r="I6" s="14">
        <v>48.664420000000007</v>
      </c>
      <c r="J6" s="14">
        <v>33.157420400229277</v>
      </c>
      <c r="K6" s="14">
        <v>23.520600320229278</v>
      </c>
      <c r="L6" s="14">
        <v>5.4998620999999988</v>
      </c>
      <c r="M6" s="14">
        <v>4.1369579799999991</v>
      </c>
      <c r="N6" s="15">
        <v>0.48332231885696519</v>
      </c>
      <c r="O6" s="15">
        <v>0.59633840124323423</v>
      </c>
      <c r="P6" s="16">
        <v>0.68134831156375175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SUM(H8:H16)</f>
        <v>44.999913999999997</v>
      </c>
      <c r="I7" s="37">
        <f>SUM(I8:I16)</f>
        <v>48.664419999999986</v>
      </c>
      <c r="J7" s="37">
        <f>SUM(J8:J16)</f>
        <v>33.157420400229284</v>
      </c>
      <c r="K7" s="37">
        <f t="shared" ref="K7:M7" si="0">SUM(K8:K16)</f>
        <v>23.520600320229278</v>
      </c>
      <c r="L7" s="37">
        <f t="shared" si="0"/>
        <v>5.4998620999999996</v>
      </c>
      <c r="M7" s="37">
        <f t="shared" si="0"/>
        <v>4.13695798</v>
      </c>
      <c r="N7" s="39">
        <f>IFERROR(K7/I7,0)</f>
        <v>0.48332231885696542</v>
      </c>
      <c r="O7" s="39">
        <f>IFERROR(SUM(K7,L7)/I7,0)</f>
        <v>0.59633840124323456</v>
      </c>
      <c r="P7" s="40">
        <f>IFERROR(SUM(K7,L7,M7)/I7,0)</f>
        <v>0.68134831156375208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0.53059299999999998</v>
      </c>
      <c r="I8" s="21">
        <v>0.53059299999999998</v>
      </c>
      <c r="J8" s="21">
        <f t="shared" ref="J8:J16" si="1">SUM(K8,L8,M8)</f>
        <v>0.23257194505676329</v>
      </c>
      <c r="K8" s="21">
        <v>0.18336499505676329</v>
      </c>
      <c r="L8" s="21">
        <v>4.7458819999999999E-2</v>
      </c>
      <c r="M8" s="21">
        <v>1.7481299999999999E-3</v>
      </c>
      <c r="N8" s="22">
        <f t="shared" ref="N8:N17" si="2">IFERROR(K8/I8,0)</f>
        <v>0.34558502478691444</v>
      </c>
      <c r="O8" s="22">
        <f t="shared" ref="O8:O17" si="3">IFERROR(SUM(K8,L8)/I8,0)</f>
        <v>0.43502989119110752</v>
      </c>
      <c r="P8" s="23">
        <f t="shared" ref="P8:P17" si="4">IFERROR(SUM(K8,L8,M8)/I8,0)</f>
        <v>0.43832456337864106</v>
      </c>
      <c r="Q8" s="70">
        <v>2</v>
      </c>
      <c r="R8" s="21">
        <v>2</v>
      </c>
      <c r="S8" s="23">
        <f>IFERROR(R8/Q8,0)</f>
        <v>1</v>
      </c>
    </row>
    <row r="9" spans="1:19" ht="38.25">
      <c r="A9" s="17"/>
      <c r="B9" s="19">
        <v>5001556</v>
      </c>
      <c r="C9" s="19" t="s">
        <v>1095</v>
      </c>
      <c r="D9" s="68">
        <v>3000511</v>
      </c>
      <c r="E9" s="19" t="s">
        <v>1092</v>
      </c>
      <c r="F9" s="69">
        <v>42</v>
      </c>
      <c r="G9" s="19" t="s">
        <v>534</v>
      </c>
      <c r="H9" s="20">
        <v>1.8204040000000001</v>
      </c>
      <c r="I9" s="21">
        <v>2.0917709999999996</v>
      </c>
      <c r="J9" s="21">
        <f t="shared" si="1"/>
        <v>0.98161651712480591</v>
      </c>
      <c r="K9" s="21">
        <v>0.68602553712480585</v>
      </c>
      <c r="L9" s="21">
        <v>0.12383288000000002</v>
      </c>
      <c r="M9" s="21">
        <v>0.1717581</v>
      </c>
      <c r="N9" s="22">
        <f t="shared" si="2"/>
        <v>0.3279639774740189</v>
      </c>
      <c r="O9" s="22">
        <f t="shared" si="3"/>
        <v>0.38716399506676691</v>
      </c>
      <c r="P9" s="23">
        <f t="shared" si="4"/>
        <v>0.46927532560916374</v>
      </c>
      <c r="Q9" s="70">
        <v>7</v>
      </c>
      <c r="R9" s="21">
        <v>7</v>
      </c>
      <c r="S9" s="23">
        <f t="shared" ref="S9:S16" si="5">IFERROR(R9/Q9,0)</f>
        <v>1</v>
      </c>
    </row>
    <row r="10" spans="1:19" ht="25.5">
      <c r="A10" s="17"/>
      <c r="B10" s="19">
        <v>5002360</v>
      </c>
      <c r="C10" s="19" t="s">
        <v>1096</v>
      </c>
      <c r="D10" s="68">
        <v>3000511</v>
      </c>
      <c r="E10" s="19" t="s">
        <v>1092</v>
      </c>
      <c r="F10" s="69">
        <v>105</v>
      </c>
      <c r="G10" s="19" t="s">
        <v>662</v>
      </c>
      <c r="H10" s="20">
        <v>41.102179</v>
      </c>
      <c r="I10" s="21">
        <v>44.766684999999995</v>
      </c>
      <c r="J10" s="21">
        <f t="shared" si="1"/>
        <v>31.366785111075327</v>
      </c>
      <c r="K10" s="21">
        <v>22.371498701075325</v>
      </c>
      <c r="L10" s="21">
        <v>5.1929729799999986</v>
      </c>
      <c r="M10" s="21">
        <v>3.8023134300000003</v>
      </c>
      <c r="N10" s="22">
        <f t="shared" si="2"/>
        <v>0.49973543274592092</v>
      </c>
      <c r="O10" s="22">
        <f t="shared" si="3"/>
        <v>0.61573627086918159</v>
      </c>
      <c r="P10" s="23">
        <f t="shared" si="4"/>
        <v>0.7006725003442924</v>
      </c>
      <c r="Q10" s="70">
        <v>67670</v>
      </c>
      <c r="R10" s="21">
        <v>74607</v>
      </c>
      <c r="S10" s="23">
        <f t="shared" si="5"/>
        <v>1.1025121915176592</v>
      </c>
    </row>
    <row r="11" spans="1:19" ht="38.25">
      <c r="A11" s="17"/>
      <c r="B11" s="19">
        <v>5004127</v>
      </c>
      <c r="C11" s="19" t="s">
        <v>1097</v>
      </c>
      <c r="D11" s="68">
        <v>3000511</v>
      </c>
      <c r="E11" s="19" t="s">
        <v>1092</v>
      </c>
      <c r="F11" s="69">
        <v>578</v>
      </c>
      <c r="G11" s="19" t="s">
        <v>1103</v>
      </c>
      <c r="H11" s="20">
        <v>0.34018900000000002</v>
      </c>
      <c r="I11" s="21">
        <v>0.20164699999999997</v>
      </c>
      <c r="J11" s="21">
        <f t="shared" si="1"/>
        <v>9.1875390532124485E-2</v>
      </c>
      <c r="K11" s="21">
        <v>6.681707053212449E-2</v>
      </c>
      <c r="L11" s="21">
        <v>1.248615E-2</v>
      </c>
      <c r="M11" s="21">
        <v>1.2572170000000001E-2</v>
      </c>
      <c r="N11" s="22">
        <f t="shared" si="2"/>
        <v>0.33135663080593564</v>
      </c>
      <c r="O11" s="22">
        <f t="shared" si="3"/>
        <v>0.39327746275483644</v>
      </c>
      <c r="P11" s="23">
        <f t="shared" si="4"/>
        <v>0.45562488175933441</v>
      </c>
      <c r="Q11" s="70">
        <v>6</v>
      </c>
      <c r="R11" s="21">
        <v>4</v>
      </c>
      <c r="S11" s="23">
        <f t="shared" si="5"/>
        <v>0.66666666666666663</v>
      </c>
    </row>
    <row r="12" spans="1:19" ht="38.25">
      <c r="A12" s="17"/>
      <c r="B12" s="19">
        <v>5004128</v>
      </c>
      <c r="C12" s="19" t="s">
        <v>1098</v>
      </c>
      <c r="D12" s="68">
        <v>3000511</v>
      </c>
      <c r="E12" s="19" t="s">
        <v>1092</v>
      </c>
      <c r="F12" s="69">
        <v>42</v>
      </c>
      <c r="G12" s="19" t="s">
        <v>534</v>
      </c>
      <c r="H12" s="20">
        <v>6.5000000000000002E-2</v>
      </c>
      <c r="I12" s="21">
        <v>3.4999999999999996E-2</v>
      </c>
      <c r="J12" s="21">
        <f t="shared" si="1"/>
        <v>2.0180500000000001E-2</v>
      </c>
      <c r="K12" s="21">
        <v>0</v>
      </c>
      <c r="L12" s="21">
        <v>5.5500000000000002E-3</v>
      </c>
      <c r="M12" s="21">
        <v>1.4630499999999999E-2</v>
      </c>
      <c r="N12" s="22">
        <f t="shared" si="2"/>
        <v>0</v>
      </c>
      <c r="O12" s="22">
        <f t="shared" si="3"/>
        <v>0.15857142857142859</v>
      </c>
      <c r="P12" s="23">
        <f t="shared" si="4"/>
        <v>0.57658571428571437</v>
      </c>
      <c r="Q12" s="70">
        <v>0</v>
      </c>
      <c r="R12" s="21">
        <v>0</v>
      </c>
      <c r="S12" s="23">
        <f t="shared" si="5"/>
        <v>0</v>
      </c>
    </row>
    <row r="13" spans="1:19" ht="25.5">
      <c r="A13" s="17"/>
      <c r="B13" s="19">
        <v>5004129</v>
      </c>
      <c r="C13" s="19" t="s">
        <v>1099</v>
      </c>
      <c r="D13" s="68">
        <v>3000512</v>
      </c>
      <c r="E13" s="19" t="s">
        <v>1093</v>
      </c>
      <c r="F13" s="69">
        <v>88</v>
      </c>
      <c r="G13" s="19" t="s">
        <v>755</v>
      </c>
      <c r="H13" s="20">
        <v>0.41116999999999998</v>
      </c>
      <c r="I13" s="21">
        <v>0.30033400000000005</v>
      </c>
      <c r="J13" s="21">
        <f t="shared" si="1"/>
        <v>0.1387183998951137</v>
      </c>
      <c r="K13" s="21">
        <v>2.2919199895113707E-2</v>
      </c>
      <c r="L13" s="21">
        <v>5.4885199999999995E-2</v>
      </c>
      <c r="M13" s="21">
        <v>6.0914000000000003E-2</v>
      </c>
      <c r="N13" s="22">
        <f t="shared" si="2"/>
        <v>7.6312371876356672E-2</v>
      </c>
      <c r="O13" s="22">
        <f t="shared" si="3"/>
        <v>0.25905957998466272</v>
      </c>
      <c r="P13" s="23">
        <f t="shared" si="4"/>
        <v>0.46188043942781598</v>
      </c>
      <c r="Q13" s="70">
        <v>294</v>
      </c>
      <c r="R13" s="21">
        <v>294</v>
      </c>
      <c r="S13" s="23">
        <f t="shared" si="5"/>
        <v>1</v>
      </c>
    </row>
    <row r="14" spans="1:19" ht="25.5">
      <c r="A14" s="17"/>
      <c r="B14" s="19">
        <v>5004130</v>
      </c>
      <c r="C14" s="19" t="s">
        <v>1100</v>
      </c>
      <c r="D14" s="68">
        <v>3000512</v>
      </c>
      <c r="E14" s="19" t="s">
        <v>1093</v>
      </c>
      <c r="F14" s="69">
        <v>117</v>
      </c>
      <c r="G14" s="19" t="s">
        <v>687</v>
      </c>
      <c r="H14" s="20">
        <v>0.04</v>
      </c>
      <c r="I14" s="21">
        <v>0.04</v>
      </c>
      <c r="J14" s="21">
        <f t="shared" si="1"/>
        <v>2.1296200000000001E-2</v>
      </c>
      <c r="K14" s="21">
        <v>0</v>
      </c>
      <c r="L14" s="21">
        <v>1.0465200000000001E-2</v>
      </c>
      <c r="M14" s="21">
        <v>1.0831E-2</v>
      </c>
      <c r="N14" s="22">
        <f t="shared" si="2"/>
        <v>0</v>
      </c>
      <c r="O14" s="22">
        <f t="shared" si="3"/>
        <v>0.26163000000000003</v>
      </c>
      <c r="P14" s="23">
        <f t="shared" si="4"/>
        <v>0.53240500000000002</v>
      </c>
      <c r="Q14" s="70">
        <v>0</v>
      </c>
      <c r="R14" s="21">
        <v>0</v>
      </c>
      <c r="S14" s="23">
        <f t="shared" si="5"/>
        <v>0</v>
      </c>
    </row>
    <row r="15" spans="1:19" ht="25.5">
      <c r="A15" s="17"/>
      <c r="B15" s="19">
        <v>5004131</v>
      </c>
      <c r="C15" s="19" t="s">
        <v>1101</v>
      </c>
      <c r="D15" s="68">
        <v>3000513</v>
      </c>
      <c r="E15" s="19" t="s">
        <v>1094</v>
      </c>
      <c r="F15" s="69">
        <v>538</v>
      </c>
      <c r="G15" s="19" t="s">
        <v>1104</v>
      </c>
      <c r="H15" s="20">
        <v>0.35019</v>
      </c>
      <c r="I15" s="21">
        <v>0.51138400000000006</v>
      </c>
      <c r="J15" s="21">
        <f t="shared" si="1"/>
        <v>0.21318026599532819</v>
      </c>
      <c r="K15" s="21">
        <v>0.1514776459953282</v>
      </c>
      <c r="L15" s="21">
        <v>3.4156569999999997E-2</v>
      </c>
      <c r="M15" s="21">
        <v>2.7546050000000002E-2</v>
      </c>
      <c r="N15" s="22">
        <f t="shared" si="2"/>
        <v>0.29621115638214762</v>
      </c>
      <c r="O15" s="22">
        <f t="shared" si="3"/>
        <v>0.36300356678216011</v>
      </c>
      <c r="P15" s="23">
        <f t="shared" si="4"/>
        <v>0.41686925284195081</v>
      </c>
      <c r="Q15" s="70">
        <v>3</v>
      </c>
      <c r="R15" s="21">
        <v>3</v>
      </c>
      <c r="S15" s="23">
        <f t="shared" si="5"/>
        <v>1</v>
      </c>
    </row>
    <row r="16" spans="1:19" ht="25.5">
      <c r="A16" s="17"/>
      <c r="B16" s="19">
        <v>5004132</v>
      </c>
      <c r="C16" s="19" t="s">
        <v>1102</v>
      </c>
      <c r="D16" s="68">
        <v>3000513</v>
      </c>
      <c r="E16" s="19" t="s">
        <v>1094</v>
      </c>
      <c r="F16" s="69">
        <v>538</v>
      </c>
      <c r="G16" s="19" t="s">
        <v>1104</v>
      </c>
      <c r="H16" s="20">
        <v>0.34018900000000002</v>
      </c>
      <c r="I16" s="21">
        <v>0.18700599999999998</v>
      </c>
      <c r="J16" s="21">
        <f t="shared" si="1"/>
        <v>9.119607054981739E-2</v>
      </c>
      <c r="K16" s="21">
        <v>3.8497170549817383E-2</v>
      </c>
      <c r="L16" s="21">
        <v>1.8054300000000002E-2</v>
      </c>
      <c r="M16" s="21">
        <v>3.4644600000000005E-2</v>
      </c>
      <c r="N16" s="22">
        <f t="shared" si="2"/>
        <v>0.20586061703804898</v>
      </c>
      <c r="O16" s="22">
        <f t="shared" si="3"/>
        <v>0.30240457819437555</v>
      </c>
      <c r="P16" s="23">
        <f t="shared" si="4"/>
        <v>0.48766387468753625</v>
      </c>
      <c r="Q16" s="70">
        <v>2</v>
      </c>
      <c r="R16" s="21">
        <v>1</v>
      </c>
      <c r="S16" s="23">
        <f t="shared" si="5"/>
        <v>0.5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>H6-H7</f>
        <v>0</v>
      </c>
      <c r="I17" s="44">
        <f t="shared" ref="I17:M17" si="6">I6-I7</f>
        <v>0</v>
      </c>
      <c r="J17" s="44">
        <f t="shared" si="6"/>
        <v>0</v>
      </c>
      <c r="K17" s="44">
        <f t="shared" si="6"/>
        <v>0</v>
      </c>
      <c r="L17" s="44">
        <f t="shared" si="6"/>
        <v>0</v>
      </c>
      <c r="M17" s="44">
        <f t="shared" si="6"/>
        <v>0</v>
      </c>
      <c r="N17" s="46">
        <f t="shared" si="2"/>
        <v>0</v>
      </c>
      <c r="O17" s="46">
        <f t="shared" si="3"/>
        <v>0</v>
      </c>
      <c r="P17" s="47">
        <f t="shared" si="4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M55"/>
  <sheetViews>
    <sheetView topLeftCell="A38" workbookViewId="0">
      <selection activeCell="A53" sqref="A53:L53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68</v>
      </c>
      <c r="B1" s="50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1107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1028.4349519999994</v>
      </c>
      <c r="E6" s="14">
        <v>2121.1930739999975</v>
      </c>
      <c r="F6" s="14">
        <v>909.16816332370729</v>
      </c>
      <c r="G6" s="14">
        <v>522.10156736370686</v>
      </c>
      <c r="H6" s="14">
        <v>203.31736437000004</v>
      </c>
      <c r="I6" s="14">
        <v>183.74923159000005</v>
      </c>
      <c r="J6" s="15">
        <v>0.24613580619474881</v>
      </c>
      <c r="K6" s="15">
        <v>0.3419862815060784</v>
      </c>
      <c r="L6" s="16">
        <v>0.42861169709990671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501.13184999999999</v>
      </c>
      <c r="E7" s="38">
        <f ca="1">SUM(E8:OFFSET(E6,MATCH("GOBIERNOS REGIONALES",$A$8:$A$50,0),0))</f>
        <v>968.18795799999998</v>
      </c>
      <c r="F7" s="38">
        <f ca="1">SUM(F8:OFFSET(F6,MATCH("GOBIERNOS REGIONALES",$A$8:$A$50,0),0))</f>
        <v>402.43500858521912</v>
      </c>
      <c r="G7" s="38">
        <f ca="1">SUM(G8:OFFSET(G6,MATCH("GOBIERNOS REGIONALES",$A$8:$A$50,0),0))</f>
        <v>183.37252249521913</v>
      </c>
      <c r="H7" s="38">
        <f ca="1">SUM(H8:OFFSET(H6,MATCH("GOBIERNOS REGIONALES",$A$8:$A$50,0),0))</f>
        <v>102.26141283</v>
      </c>
      <c r="I7" s="38">
        <f ca="1">SUM(I8:OFFSET(I6,MATCH("GOBIERNOS REGIONALES",$A$8:$A$50,0),0))</f>
        <v>116.80107326</v>
      </c>
      <c r="J7" s="39">
        <f ca="1">IFERROR(G7/E7,0)</f>
        <v>0.18939764844216245</v>
      </c>
      <c r="K7" s="39">
        <f ca="1">IFERROR(SUM(G7,H7)/E7,0)</f>
        <v>0.29501909517162073</v>
      </c>
      <c r="L7" s="40">
        <f ca="1">IFERROR(SUM(G7,H7,I7)/E7,0)</f>
        <v>0.41565793631283643</v>
      </c>
      <c r="M7" s="4"/>
    </row>
    <row r="8" spans="1:13">
      <c r="A8" s="17"/>
      <c r="B8" s="18">
        <v>5</v>
      </c>
      <c r="C8" s="19" t="s">
        <v>104</v>
      </c>
      <c r="D8" s="20">
        <v>1.9000030000000003</v>
      </c>
      <c r="E8" s="21">
        <v>1.9000030000000003</v>
      </c>
      <c r="F8" s="21">
        <f t="shared" ref="F8:F54" si="0">SUM(G8,H8,I8)</f>
        <v>0.4438012725480151</v>
      </c>
      <c r="G8" s="21">
        <v>0.34439040254801512</v>
      </c>
      <c r="H8" s="21">
        <v>4.8285689999999992E-2</v>
      </c>
      <c r="I8" s="21">
        <v>5.1125179999999992E-2</v>
      </c>
      <c r="J8" s="22">
        <f t="shared" ref="J8:J54" si="1">IFERROR(G8/E8,0)</f>
        <v>0.18125782040765992</v>
      </c>
      <c r="K8" s="22">
        <f t="shared" ref="K8:K54" si="2">IFERROR(SUM(G8,H8)/E8,0)</f>
        <v>0.20667130133374265</v>
      </c>
      <c r="L8" s="23">
        <f t="shared" ref="L8:L54" si="3">IFERROR(SUM(G8,H8,I8)/E8,0)</f>
        <v>0.23357924832119478</v>
      </c>
      <c r="M8" s="4"/>
    </row>
    <row r="9" spans="1:13">
      <c r="A9" s="17"/>
      <c r="B9" s="18">
        <v>6</v>
      </c>
      <c r="C9" s="19" t="s">
        <v>105</v>
      </c>
      <c r="D9" s="20">
        <v>57.160965000000012</v>
      </c>
      <c r="E9" s="21">
        <v>79.090866999999974</v>
      </c>
      <c r="F9" s="21">
        <f t="shared" si="0"/>
        <v>21.537652027375817</v>
      </c>
      <c r="G9" s="21">
        <v>15.566562517375814</v>
      </c>
      <c r="H9" s="21">
        <v>3.4552925400000003</v>
      </c>
      <c r="I9" s="21">
        <v>2.5157969699999994</v>
      </c>
      <c r="J9" s="22">
        <f t="shared" si="1"/>
        <v>0.1968187112852843</v>
      </c>
      <c r="K9" s="22">
        <f t="shared" si="2"/>
        <v>0.24050634136272425</v>
      </c>
      <c r="L9" s="23">
        <f t="shared" si="3"/>
        <v>0.27231528549782902</v>
      </c>
      <c r="M9" s="4"/>
    </row>
    <row r="10" spans="1:13">
      <c r="A10" s="17"/>
      <c r="B10" s="18">
        <v>7</v>
      </c>
      <c r="C10" s="19" t="s">
        <v>107</v>
      </c>
      <c r="D10" s="20">
        <v>8.3995109999999986</v>
      </c>
      <c r="E10" s="21">
        <v>11.055227000000002</v>
      </c>
      <c r="F10" s="21">
        <f t="shared" si="0"/>
        <v>0.55168349747355949</v>
      </c>
      <c r="G10" s="21">
        <v>9.5245197473559529E-2</v>
      </c>
      <c r="H10" s="21">
        <v>0.14973339999999999</v>
      </c>
      <c r="I10" s="21">
        <v>0.3067049</v>
      </c>
      <c r="J10" s="22">
        <f t="shared" si="1"/>
        <v>8.6153995276225005E-3</v>
      </c>
      <c r="K10" s="22">
        <f t="shared" si="2"/>
        <v>2.215952666313948E-2</v>
      </c>
      <c r="L10" s="23">
        <f t="shared" si="3"/>
        <v>4.9902502904151984E-2</v>
      </c>
      <c r="M10" s="4"/>
    </row>
    <row r="11" spans="1:13">
      <c r="A11" s="17"/>
      <c r="B11" s="18">
        <v>10</v>
      </c>
      <c r="C11" s="19" t="s">
        <v>110</v>
      </c>
      <c r="D11" s="20">
        <v>98.997152999999983</v>
      </c>
      <c r="E11" s="21">
        <v>174.25050300000004</v>
      </c>
      <c r="F11" s="21">
        <f t="shared" si="0"/>
        <v>124.67866635253641</v>
      </c>
      <c r="G11" s="21">
        <v>53.898269902536413</v>
      </c>
      <c r="H11" s="21">
        <v>23.808717599999998</v>
      </c>
      <c r="I11" s="21">
        <v>46.971678850000004</v>
      </c>
      <c r="J11" s="22">
        <f t="shared" si="1"/>
        <v>0.30931485978285184</v>
      </c>
      <c r="K11" s="22">
        <f t="shared" si="2"/>
        <v>0.44594986048640783</v>
      </c>
      <c r="L11" s="23">
        <f t="shared" si="3"/>
        <v>0.71551395379637084</v>
      </c>
      <c r="M11" s="4"/>
    </row>
    <row r="12" spans="1:13">
      <c r="A12" s="17"/>
      <c r="B12" s="18">
        <v>11</v>
      </c>
      <c r="C12" s="19" t="s">
        <v>111</v>
      </c>
      <c r="D12" s="20">
        <v>80.301369999999991</v>
      </c>
      <c r="E12" s="21">
        <v>147.03898899999999</v>
      </c>
      <c r="F12" s="21">
        <f t="shared" si="0"/>
        <v>23.704666057090272</v>
      </c>
      <c r="G12" s="21">
        <v>21.825562407090274</v>
      </c>
      <c r="H12" s="21">
        <v>1.1212457400000002</v>
      </c>
      <c r="I12" s="21">
        <v>0.75785791000000002</v>
      </c>
      <c r="J12" s="22">
        <f t="shared" si="1"/>
        <v>0.14843384435328424</v>
      </c>
      <c r="K12" s="22">
        <f t="shared" si="2"/>
        <v>0.15605934387300688</v>
      </c>
      <c r="L12" s="23">
        <f t="shared" si="3"/>
        <v>0.16121347282311818</v>
      </c>
      <c r="M12" s="4"/>
    </row>
    <row r="13" spans="1:13">
      <c r="A13" s="17"/>
      <c r="B13" s="18">
        <v>13</v>
      </c>
      <c r="C13" s="19" t="s">
        <v>114</v>
      </c>
      <c r="D13" s="20">
        <v>89.422465000000003</v>
      </c>
      <c r="E13" s="21">
        <v>249.74914099999995</v>
      </c>
      <c r="F13" s="21">
        <f t="shared" si="0"/>
        <v>112.933312918415</v>
      </c>
      <c r="G13" s="21">
        <v>52.602528608415014</v>
      </c>
      <c r="H13" s="21">
        <v>4.8182046299999968</v>
      </c>
      <c r="I13" s="21">
        <v>55.512579679999988</v>
      </c>
      <c r="J13" s="22">
        <f t="shared" si="1"/>
        <v>0.21062145958858383</v>
      </c>
      <c r="K13" s="22">
        <f t="shared" si="2"/>
        <v>0.22991363657348884</v>
      </c>
      <c r="L13" s="23">
        <f t="shared" si="3"/>
        <v>0.45218699238054644</v>
      </c>
      <c r="M13" s="4"/>
    </row>
    <row r="14" spans="1:13" ht="38.25">
      <c r="A14" s="17"/>
      <c r="B14" s="18">
        <v>25</v>
      </c>
      <c r="C14" s="19" t="s">
        <v>118</v>
      </c>
      <c r="D14" s="20">
        <v>7.6720310000000005</v>
      </c>
      <c r="E14" s="21">
        <v>7.6754139999999991</v>
      </c>
      <c r="F14" s="21">
        <f t="shared" si="0"/>
        <v>3.5965698295254209</v>
      </c>
      <c r="G14" s="21">
        <v>2.5178211895254208</v>
      </c>
      <c r="H14" s="21">
        <v>0.52855752</v>
      </c>
      <c r="I14" s="21">
        <v>0.55019112000000003</v>
      </c>
      <c r="J14" s="22">
        <f t="shared" si="1"/>
        <v>0.32803718333961152</v>
      </c>
      <c r="K14" s="22">
        <f t="shared" si="2"/>
        <v>0.39690089805258988</v>
      </c>
      <c r="L14" s="23">
        <f t="shared" si="3"/>
        <v>0.46858317082641032</v>
      </c>
      <c r="M14" s="4"/>
    </row>
    <row r="15" spans="1:13">
      <c r="A15" s="17"/>
      <c r="B15" s="18">
        <v>26</v>
      </c>
      <c r="C15" s="19" t="s">
        <v>119</v>
      </c>
      <c r="D15" s="20">
        <v>6.713928000000001</v>
      </c>
      <c r="E15" s="21">
        <v>132.38093699999999</v>
      </c>
      <c r="F15" s="21">
        <f t="shared" si="0"/>
        <v>60.426827339974672</v>
      </c>
      <c r="G15" s="21">
        <v>1.7223609099746682</v>
      </c>
      <c r="H15" s="21">
        <v>57.689644900000005</v>
      </c>
      <c r="I15" s="21">
        <v>1.0148215299999999</v>
      </c>
      <c r="J15" s="22">
        <f t="shared" si="1"/>
        <v>1.3010641479102601E-2</v>
      </c>
      <c r="K15" s="22">
        <f t="shared" si="2"/>
        <v>0.44879577948579319</v>
      </c>
      <c r="L15" s="23">
        <f t="shared" si="3"/>
        <v>0.45646169840884776</v>
      </c>
      <c r="M15" s="4"/>
    </row>
    <row r="16" spans="1:13" ht="25.5">
      <c r="A16" s="17"/>
      <c r="B16" s="18">
        <v>37</v>
      </c>
      <c r="C16" s="19" t="s">
        <v>124</v>
      </c>
      <c r="D16" s="20">
        <v>33.397467999999996</v>
      </c>
      <c r="E16" s="21">
        <v>43.241365999999999</v>
      </c>
      <c r="F16" s="21">
        <f t="shared" si="0"/>
        <v>13.754386368859244</v>
      </c>
      <c r="G16" s="21">
        <v>10.468423218859243</v>
      </c>
      <c r="H16" s="21">
        <v>1.7116277800000004</v>
      </c>
      <c r="I16" s="21">
        <v>1.57433537</v>
      </c>
      <c r="J16" s="22">
        <f t="shared" si="1"/>
        <v>0.2420927964870315</v>
      </c>
      <c r="K16" s="22">
        <f t="shared" si="2"/>
        <v>0.28167590725184871</v>
      </c>
      <c r="L16" s="23">
        <f t="shared" si="3"/>
        <v>0.31808399320361996</v>
      </c>
      <c r="M16" s="4"/>
    </row>
    <row r="17" spans="1:13" ht="25.5">
      <c r="A17" s="17"/>
      <c r="B17" s="18">
        <v>39</v>
      </c>
      <c r="C17" s="19" t="s">
        <v>126</v>
      </c>
      <c r="D17" s="20">
        <v>11.049999999999999</v>
      </c>
      <c r="E17" s="21">
        <v>11.05</v>
      </c>
      <c r="F17" s="21">
        <f t="shared" si="0"/>
        <v>2.9478843900338694</v>
      </c>
      <c r="G17" s="21">
        <v>7.8355720033869147E-2</v>
      </c>
      <c r="H17" s="21">
        <v>2.6218232700000002</v>
      </c>
      <c r="I17" s="21">
        <v>0.24770539999999999</v>
      </c>
      <c r="J17" s="22">
        <f t="shared" si="1"/>
        <v>7.091015387680465E-3</v>
      </c>
      <c r="K17" s="22">
        <f t="shared" si="2"/>
        <v>0.24436008959582525</v>
      </c>
      <c r="L17" s="23">
        <f t="shared" si="3"/>
        <v>0.26677686787636823</v>
      </c>
      <c r="M17" s="4"/>
    </row>
    <row r="18" spans="1:13">
      <c r="A18" s="17"/>
      <c r="B18" s="18">
        <v>112</v>
      </c>
      <c r="C18" s="19" t="s">
        <v>139</v>
      </c>
      <c r="D18" s="20">
        <v>12.963149000000001</v>
      </c>
      <c r="E18" s="21">
        <v>12.963301999999999</v>
      </c>
      <c r="F18" s="21">
        <f t="shared" si="0"/>
        <v>9.3265152848617969</v>
      </c>
      <c r="G18" s="21">
        <v>6.1400825448617979</v>
      </c>
      <c r="H18" s="21">
        <v>1.1851565399999999</v>
      </c>
      <c r="I18" s="21">
        <v>2.0012761999999999</v>
      </c>
      <c r="J18" s="22">
        <f t="shared" si="1"/>
        <v>0.47365112259683517</v>
      </c>
      <c r="K18" s="22">
        <f t="shared" si="2"/>
        <v>0.56507509312533166</v>
      </c>
      <c r="L18" s="23">
        <f t="shared" si="3"/>
        <v>0.71945521942339985</v>
      </c>
      <c r="M18" s="4"/>
    </row>
    <row r="19" spans="1:13">
      <c r="A19" s="17"/>
      <c r="B19" s="18">
        <v>131</v>
      </c>
      <c r="C19" s="19" t="s">
        <v>143</v>
      </c>
      <c r="D19" s="20">
        <v>0.15</v>
      </c>
      <c r="E19" s="21">
        <v>0.15</v>
      </c>
      <c r="F19" s="21">
        <f t="shared" si="0"/>
        <v>1.0949140479001106E-2</v>
      </c>
      <c r="G19" s="21">
        <v>1.0066270479001105E-2</v>
      </c>
      <c r="H19" s="21">
        <v>8.8287000000000001E-4</v>
      </c>
      <c r="I19" s="21">
        <v>0</v>
      </c>
      <c r="J19" s="22">
        <f t="shared" si="1"/>
        <v>6.7108469860007375E-2</v>
      </c>
      <c r="K19" s="22">
        <f t="shared" si="2"/>
        <v>7.2994269860007371E-2</v>
      </c>
      <c r="L19" s="23">
        <f t="shared" si="3"/>
        <v>7.2994269860007371E-2</v>
      </c>
      <c r="M19" s="4"/>
    </row>
    <row r="20" spans="1:13" ht="25.5">
      <c r="A20" s="17"/>
      <c r="B20" s="18">
        <v>136</v>
      </c>
      <c r="C20" s="19" t="s">
        <v>145</v>
      </c>
      <c r="D20" s="20">
        <v>11.36</v>
      </c>
      <c r="E20" s="21">
        <v>11.379</v>
      </c>
      <c r="F20" s="21">
        <f t="shared" si="0"/>
        <v>1.0241581051078392</v>
      </c>
      <c r="G20" s="21">
        <v>1.0201581051078392</v>
      </c>
      <c r="H20" s="21">
        <v>0</v>
      </c>
      <c r="I20" s="21">
        <v>4.0000000000000001E-3</v>
      </c>
      <c r="J20" s="22">
        <f t="shared" si="1"/>
        <v>8.9652702795310596E-2</v>
      </c>
      <c r="K20" s="22">
        <f t="shared" si="2"/>
        <v>8.9652702795310596E-2</v>
      </c>
      <c r="L20" s="23">
        <f t="shared" si="3"/>
        <v>9.000422753386407E-2</v>
      </c>
      <c r="M20" s="4"/>
    </row>
    <row r="21" spans="1:13" ht="25.5">
      <c r="A21" s="17"/>
      <c r="B21" s="18">
        <v>137</v>
      </c>
      <c r="C21" s="19" t="s">
        <v>146</v>
      </c>
      <c r="D21" s="20">
        <v>52.362756999999988</v>
      </c>
      <c r="E21" s="21">
        <v>55.626961000000009</v>
      </c>
      <c r="F21" s="21">
        <f t="shared" si="0"/>
        <v>15.851913823067786</v>
      </c>
      <c r="G21" s="21">
        <v>9.799807613067788</v>
      </c>
      <c r="H21" s="21">
        <v>2.4713067299999993</v>
      </c>
      <c r="I21" s="21">
        <v>3.58079948</v>
      </c>
      <c r="J21" s="22">
        <f t="shared" si="1"/>
        <v>0.17617010595038235</v>
      </c>
      <c r="K21" s="22">
        <f t="shared" si="2"/>
        <v>0.22059652590167175</v>
      </c>
      <c r="L21" s="23">
        <f t="shared" si="3"/>
        <v>0.2849681797836805</v>
      </c>
      <c r="M21" s="4"/>
    </row>
    <row r="22" spans="1:13">
      <c r="A22" s="17"/>
      <c r="B22" s="18">
        <v>164</v>
      </c>
      <c r="C22" s="19" t="s">
        <v>149</v>
      </c>
      <c r="D22" s="20">
        <v>2.2400000000000002</v>
      </c>
      <c r="E22" s="21">
        <v>2.4852000000000003</v>
      </c>
      <c r="F22" s="21">
        <f t="shared" si="0"/>
        <v>0.43772077803034765</v>
      </c>
      <c r="G22" s="21">
        <v>0.20539917803034768</v>
      </c>
      <c r="H22" s="21">
        <v>6.4274999999999999E-2</v>
      </c>
      <c r="I22" s="21">
        <v>0.16804659999999999</v>
      </c>
      <c r="J22" s="22">
        <f t="shared" si="1"/>
        <v>8.2648953013981841E-2</v>
      </c>
      <c r="K22" s="22">
        <f t="shared" si="2"/>
        <v>0.10851206262286642</v>
      </c>
      <c r="L22" s="23">
        <f t="shared" si="3"/>
        <v>0.17613100677223065</v>
      </c>
      <c r="M22" s="4"/>
    </row>
    <row r="23" spans="1:13" ht="25.5">
      <c r="A23" s="17"/>
      <c r="B23" s="18">
        <v>221</v>
      </c>
      <c r="C23" s="19" t="s">
        <v>155</v>
      </c>
      <c r="D23" s="20">
        <v>3.7157239999999994</v>
      </c>
      <c r="E23" s="21">
        <v>3.7157239999999998</v>
      </c>
      <c r="F23" s="21">
        <f t="shared" si="0"/>
        <v>1.7105566369210741</v>
      </c>
      <c r="G23" s="21">
        <v>1.264108396921074</v>
      </c>
      <c r="H23" s="21">
        <v>0.19994461000000002</v>
      </c>
      <c r="I23" s="21">
        <v>0.24650362999999997</v>
      </c>
      <c r="J23" s="22">
        <f t="shared" si="1"/>
        <v>0.34020513819677511</v>
      </c>
      <c r="K23" s="22">
        <f t="shared" si="2"/>
        <v>0.39401554230644525</v>
      </c>
      <c r="L23" s="23">
        <f t="shared" si="3"/>
        <v>0.46035621507977292</v>
      </c>
      <c r="M23" s="4"/>
    </row>
    <row r="24" spans="1:13">
      <c r="A24" s="17"/>
      <c r="B24" s="18">
        <v>240</v>
      </c>
      <c r="C24" s="19" t="s">
        <v>156</v>
      </c>
      <c r="D24" s="20">
        <v>1.7468929999999996</v>
      </c>
      <c r="E24" s="21">
        <v>2.3386250000000004</v>
      </c>
      <c r="F24" s="21">
        <f t="shared" si="0"/>
        <v>0.73441189609600577</v>
      </c>
      <c r="G24" s="21">
        <v>0.52504532609600574</v>
      </c>
      <c r="H24" s="21">
        <v>8.7417309999999998E-2</v>
      </c>
      <c r="I24" s="21">
        <v>0.12194926</v>
      </c>
      <c r="J24" s="22">
        <f t="shared" si="1"/>
        <v>0.22451026825421161</v>
      </c>
      <c r="K24" s="22">
        <f t="shared" si="2"/>
        <v>0.26189005766037976</v>
      </c>
      <c r="L24" s="23">
        <f t="shared" si="3"/>
        <v>0.31403576721193249</v>
      </c>
      <c r="M24" s="4"/>
    </row>
    <row r="25" spans="1:13" ht="25.5">
      <c r="A25" s="17"/>
      <c r="B25" s="18">
        <v>331</v>
      </c>
      <c r="C25" s="19" t="s">
        <v>159</v>
      </c>
      <c r="D25" s="20">
        <v>19.676249000000002</v>
      </c>
      <c r="E25" s="21">
        <v>19.951055000000004</v>
      </c>
      <c r="F25" s="21">
        <f t="shared" si="0"/>
        <v>7.8060592002167031</v>
      </c>
      <c r="G25" s="21">
        <v>4.5390612302167028</v>
      </c>
      <c r="H25" s="21">
        <v>2.1726698100000004</v>
      </c>
      <c r="I25" s="21">
        <v>1.0943281600000001</v>
      </c>
      <c r="J25" s="22">
        <f t="shared" si="1"/>
        <v>0.22750983495442731</v>
      </c>
      <c r="K25" s="22">
        <f t="shared" si="2"/>
        <v>0.33640983096967564</v>
      </c>
      <c r="L25" s="23">
        <f t="shared" si="3"/>
        <v>0.39126047220143001</v>
      </c>
      <c r="M25" s="4"/>
    </row>
    <row r="26" spans="1:13">
      <c r="A26" s="17"/>
      <c r="B26" s="18">
        <v>514</v>
      </c>
      <c r="C26" s="19" t="s">
        <v>165</v>
      </c>
      <c r="D26" s="20">
        <v>1.9021840000000001</v>
      </c>
      <c r="E26" s="21">
        <v>2.1456439999999999</v>
      </c>
      <c r="F26" s="21">
        <f t="shared" si="0"/>
        <v>0.95727366660627156</v>
      </c>
      <c r="G26" s="21">
        <v>0.74927375660627149</v>
      </c>
      <c r="H26" s="21">
        <v>0.12662688999999999</v>
      </c>
      <c r="I26" s="21">
        <v>8.137301999999999E-2</v>
      </c>
      <c r="J26" s="22">
        <f t="shared" si="1"/>
        <v>0.34920693116205276</v>
      </c>
      <c r="K26" s="22">
        <f t="shared" si="2"/>
        <v>0.4082227278179752</v>
      </c>
      <c r="L26" s="23">
        <f t="shared" si="3"/>
        <v>0.44614748141176802</v>
      </c>
      <c r="M26" s="4"/>
    </row>
    <row r="27" spans="1:13">
      <c r="A27" s="34" t="s">
        <v>205</v>
      </c>
      <c r="B27" s="57"/>
      <c r="C27" s="36"/>
      <c r="D27" s="37" t="e">
        <f ca="1">SUM(D28:OFFSET(D26,(MATCH("GOBIERNOS LOCALES",$A$8:$A$50,0)-MATCH("GOBIERNOS REGIONALES",$A$8:$A$50,0)),0))</f>
        <v>#N/A</v>
      </c>
      <c r="E27" s="38" t="e">
        <f ca="1">SUM(E28:OFFSET(E26,(MATCH("GOBIERNOS LOCALES",$A$8:$A$50,0)-MATCH("GOBIERNOS REGIONALES",$A$8:$A$50,0)),0))</f>
        <v>#N/A</v>
      </c>
      <c r="F27" s="38" t="e">
        <f ca="1">SUM(F28:OFFSET(F26,(MATCH("GOBIERNOS LOCALES",$A$8:$A$50,0)-MATCH("GOBIERNOS REGIONALES",$A$8:$A$50,0)),0))</f>
        <v>#N/A</v>
      </c>
      <c r="G27" s="38" t="e">
        <f ca="1">SUM(G28:OFFSET(G26,(MATCH("GOBIERNOS LOCALES",$A$8:$A$50,0)-MATCH("GOBIERNOS REGIONALES",$A$8:$A$50,0)),0))</f>
        <v>#N/A</v>
      </c>
      <c r="H27" s="38" t="e">
        <f ca="1">SUM(H28:OFFSET(H26,(MATCH("GOBIERNOS LOCALES",$A$8:$A$50,0)-MATCH("GOBIERNOS REGIONALES",$A$8:$A$50,0)),0))</f>
        <v>#N/A</v>
      </c>
      <c r="I27" s="38" t="e">
        <f ca="1">SUM(I28:OFFSET(I26,(MATCH("GOBIERNOS LOCALES",$A$8:$A$50,0)-MATCH("GOBIERNOS REGIONALES",$A$8:$A$50,0)),0))</f>
        <v>#N/A</v>
      </c>
      <c r="J27" s="39">
        <f t="shared" ca="1" si="1"/>
        <v>0</v>
      </c>
      <c r="K27" s="39">
        <f t="shared" ca="1" si="2"/>
        <v>0</v>
      </c>
      <c r="L27" s="40">
        <f t="shared" ca="1" si="3"/>
        <v>0</v>
      </c>
      <c r="M27" s="4"/>
    </row>
    <row r="28" spans="1:13">
      <c r="A28" s="17"/>
      <c r="B28" s="18">
        <v>440</v>
      </c>
      <c r="C28" s="19" t="s">
        <v>206</v>
      </c>
      <c r="D28" s="20">
        <v>4.2437960000000006</v>
      </c>
      <c r="E28" s="21">
        <v>10.85096499999999</v>
      </c>
      <c r="F28" s="21">
        <f t="shared" si="0"/>
        <v>1.7919603719376496</v>
      </c>
      <c r="G28" s="21">
        <v>1.2027942019376496</v>
      </c>
      <c r="H28" s="21">
        <v>0.24431500999999997</v>
      </c>
      <c r="I28" s="21">
        <v>0.34485115999999993</v>
      </c>
      <c r="J28" s="22">
        <f t="shared" si="1"/>
        <v>0.11084674975337684</v>
      </c>
      <c r="K28" s="22">
        <f t="shared" si="2"/>
        <v>0.13336225966424656</v>
      </c>
      <c r="L28" s="23">
        <f t="shared" si="3"/>
        <v>0.16514295013739802</v>
      </c>
      <c r="M28" s="4"/>
    </row>
    <row r="29" spans="1:13">
      <c r="A29" s="17"/>
      <c r="B29" s="18">
        <v>441</v>
      </c>
      <c r="C29" s="19" t="s">
        <v>207</v>
      </c>
      <c r="D29" s="20">
        <v>5.4473219999999998</v>
      </c>
      <c r="E29" s="21">
        <v>5.4019810000000001</v>
      </c>
      <c r="F29" s="21">
        <f t="shared" si="0"/>
        <v>2.2857597201849584</v>
      </c>
      <c r="G29" s="21">
        <v>1.2249030801849585</v>
      </c>
      <c r="H29" s="21">
        <v>0.38579593000000012</v>
      </c>
      <c r="I29" s="21">
        <v>0.6750607099999999</v>
      </c>
      <c r="J29" s="22">
        <f t="shared" si="1"/>
        <v>0.22675071981648187</v>
      </c>
      <c r="K29" s="22">
        <f t="shared" si="2"/>
        <v>0.29816821091835727</v>
      </c>
      <c r="L29" s="23">
        <f t="shared" si="3"/>
        <v>0.42313360972298097</v>
      </c>
      <c r="M29" s="4"/>
    </row>
    <row r="30" spans="1:13">
      <c r="A30" s="17"/>
      <c r="B30" s="18">
        <v>442</v>
      </c>
      <c r="C30" s="19" t="s">
        <v>208</v>
      </c>
      <c r="D30" s="20">
        <v>60.10679099999998</v>
      </c>
      <c r="E30" s="21">
        <v>59.181483999999983</v>
      </c>
      <c r="F30" s="21">
        <f t="shared" si="0"/>
        <v>34.18519632959449</v>
      </c>
      <c r="G30" s="21">
        <v>26.678980129594493</v>
      </c>
      <c r="H30" s="21">
        <v>4.2772304200000004</v>
      </c>
      <c r="I30" s="21">
        <v>3.2289857799999986</v>
      </c>
      <c r="J30" s="22">
        <f t="shared" si="1"/>
        <v>0.45079944479922979</v>
      </c>
      <c r="K30" s="22">
        <f t="shared" si="2"/>
        <v>0.52307256353346099</v>
      </c>
      <c r="L30" s="23">
        <f t="shared" si="3"/>
        <v>0.5776333072282287</v>
      </c>
      <c r="M30" s="4"/>
    </row>
    <row r="31" spans="1:13">
      <c r="A31" s="17"/>
      <c r="B31" s="18">
        <v>443</v>
      </c>
      <c r="C31" s="19" t="s">
        <v>209</v>
      </c>
      <c r="D31" s="20">
        <v>7.1875289999999996</v>
      </c>
      <c r="E31" s="21">
        <v>5.065239</v>
      </c>
      <c r="F31" s="21">
        <f t="shared" si="0"/>
        <v>2.2800780194600914</v>
      </c>
      <c r="G31" s="21">
        <v>1.8248675094600912</v>
      </c>
      <c r="H31" s="21">
        <v>0.24054375000000003</v>
      </c>
      <c r="I31" s="21">
        <v>0.21466675999999996</v>
      </c>
      <c r="J31" s="22">
        <f t="shared" si="1"/>
        <v>0.36027273529641762</v>
      </c>
      <c r="K31" s="22">
        <f t="shared" si="2"/>
        <v>0.4077618567376764</v>
      </c>
      <c r="L31" s="23">
        <f t="shared" si="3"/>
        <v>0.45014223799905423</v>
      </c>
      <c r="M31" s="4"/>
    </row>
    <row r="32" spans="1:13">
      <c r="A32" s="17"/>
      <c r="B32" s="18">
        <v>444</v>
      </c>
      <c r="C32" s="19" t="s">
        <v>210</v>
      </c>
      <c r="D32" s="20">
        <v>5.9531910000000003</v>
      </c>
      <c r="E32" s="21">
        <v>57.586040000000004</v>
      </c>
      <c r="F32" s="21">
        <f t="shared" si="0"/>
        <v>36.468549549234687</v>
      </c>
      <c r="G32" s="21">
        <v>27.201468489234685</v>
      </c>
      <c r="H32" s="21">
        <v>5.0614881600000006</v>
      </c>
      <c r="I32" s="21">
        <v>4.2055929000000001</v>
      </c>
      <c r="J32" s="22">
        <f t="shared" si="1"/>
        <v>0.47236219905440074</v>
      </c>
      <c r="K32" s="22">
        <f t="shared" si="2"/>
        <v>0.56025655956260734</v>
      </c>
      <c r="L32" s="23">
        <f t="shared" si="3"/>
        <v>0.63328802517475913</v>
      </c>
      <c r="M32" s="4"/>
    </row>
    <row r="33" spans="1:13">
      <c r="A33" s="17"/>
      <c r="B33" s="18">
        <v>445</v>
      </c>
      <c r="C33" s="19" t="s">
        <v>211</v>
      </c>
      <c r="D33" s="20">
        <v>5.1039590000000006</v>
      </c>
      <c r="E33" s="21">
        <v>5.7052770000000015</v>
      </c>
      <c r="F33" s="21">
        <f t="shared" si="0"/>
        <v>3.1841834150126562</v>
      </c>
      <c r="G33" s="21">
        <v>2.2865972250126561</v>
      </c>
      <c r="H33" s="21">
        <v>0.52797345000000018</v>
      </c>
      <c r="I33" s="21">
        <v>0.36961274000000005</v>
      </c>
      <c r="J33" s="22">
        <f t="shared" si="1"/>
        <v>0.40078636409987728</v>
      </c>
      <c r="K33" s="22">
        <f t="shared" si="2"/>
        <v>0.49332761143983989</v>
      </c>
      <c r="L33" s="23">
        <f t="shared" si="3"/>
        <v>0.55811197510877308</v>
      </c>
      <c r="M33" s="4"/>
    </row>
    <row r="34" spans="1:13">
      <c r="A34" s="17"/>
      <c r="B34" s="18">
        <v>446</v>
      </c>
      <c r="C34" s="19" t="s">
        <v>212</v>
      </c>
      <c r="D34" s="20">
        <v>22.646001000000005</v>
      </c>
      <c r="E34" s="21">
        <v>66.635440000000003</v>
      </c>
      <c r="F34" s="21">
        <f t="shared" si="0"/>
        <v>32.771213310530328</v>
      </c>
      <c r="G34" s="21">
        <v>19.558873760530332</v>
      </c>
      <c r="H34" s="21">
        <v>6.7331998199999994</v>
      </c>
      <c r="I34" s="21">
        <v>6.4791397299999991</v>
      </c>
      <c r="J34" s="22">
        <f t="shared" si="1"/>
        <v>0.29352059145299153</v>
      </c>
      <c r="K34" s="22">
        <f t="shared" si="2"/>
        <v>0.39456591838412608</v>
      </c>
      <c r="L34" s="23">
        <f t="shared" si="3"/>
        <v>0.49179855810257017</v>
      </c>
      <c r="M34" s="4"/>
    </row>
    <row r="35" spans="1:13">
      <c r="A35" s="17"/>
      <c r="B35" s="18">
        <v>447</v>
      </c>
      <c r="C35" s="19" t="s">
        <v>213</v>
      </c>
      <c r="D35" s="20">
        <v>4.6921119999999998</v>
      </c>
      <c r="E35" s="21">
        <v>17.212955000000001</v>
      </c>
      <c r="F35" s="21">
        <f t="shared" si="0"/>
        <v>5.569009336398075</v>
      </c>
      <c r="G35" s="21">
        <v>2.1380491563980741</v>
      </c>
      <c r="H35" s="21">
        <v>1.9722443400000012</v>
      </c>
      <c r="I35" s="21">
        <v>1.4587158400000002</v>
      </c>
      <c r="J35" s="22">
        <f t="shared" si="1"/>
        <v>0.12421162760247</v>
      </c>
      <c r="K35" s="22">
        <f t="shared" si="2"/>
        <v>0.23879069551962895</v>
      </c>
      <c r="L35" s="23">
        <f t="shared" si="3"/>
        <v>0.32353592607417347</v>
      </c>
      <c r="M35" s="4"/>
    </row>
    <row r="36" spans="1:13">
      <c r="A36" s="17"/>
      <c r="B36" s="18">
        <v>448</v>
      </c>
      <c r="C36" s="19" t="s">
        <v>214</v>
      </c>
      <c r="D36" s="20">
        <v>9.9998590000000025</v>
      </c>
      <c r="E36" s="21">
        <v>7.7499970000000005</v>
      </c>
      <c r="F36" s="21">
        <f t="shared" si="0"/>
        <v>4.7253213451191147</v>
      </c>
      <c r="G36" s="21">
        <v>2.9422284651191148</v>
      </c>
      <c r="H36" s="21">
        <v>1.3890520599999998</v>
      </c>
      <c r="I36" s="21">
        <v>0.39404082000000018</v>
      </c>
      <c r="J36" s="22">
        <f t="shared" si="1"/>
        <v>0.37964252955441335</v>
      </c>
      <c r="K36" s="22">
        <f t="shared" si="2"/>
        <v>0.5588751228057397</v>
      </c>
      <c r="L36" s="23">
        <f t="shared" si="3"/>
        <v>0.60971911926148026</v>
      </c>
      <c r="M36" s="4"/>
    </row>
    <row r="37" spans="1:13">
      <c r="A37" s="17"/>
      <c r="B37" s="18">
        <v>449</v>
      </c>
      <c r="C37" s="19" t="s">
        <v>215</v>
      </c>
      <c r="D37" s="20">
        <v>21.614312999999992</v>
      </c>
      <c r="E37" s="21">
        <v>22.997373999999997</v>
      </c>
      <c r="F37" s="21">
        <f t="shared" si="0"/>
        <v>8.3868194958166882</v>
      </c>
      <c r="G37" s="21">
        <v>4.5751452858166886</v>
      </c>
      <c r="H37" s="21">
        <v>1.7631321599999998</v>
      </c>
      <c r="I37" s="21">
        <v>2.0485420500000004</v>
      </c>
      <c r="J37" s="22">
        <f t="shared" si="1"/>
        <v>0.19894207424798541</v>
      </c>
      <c r="K37" s="22">
        <f t="shared" si="2"/>
        <v>0.27560874758207998</v>
      </c>
      <c r="L37" s="23">
        <f t="shared" si="3"/>
        <v>0.36468596352856153</v>
      </c>
      <c r="M37" s="4"/>
    </row>
    <row r="38" spans="1:13">
      <c r="A38" s="17"/>
      <c r="B38" s="18">
        <v>450</v>
      </c>
      <c r="C38" s="19" t="s">
        <v>216</v>
      </c>
      <c r="D38" s="20">
        <v>7.5783819999999995</v>
      </c>
      <c r="E38" s="21">
        <v>65.09391699999999</v>
      </c>
      <c r="F38" s="21">
        <f t="shared" si="0"/>
        <v>4.2310629821006991</v>
      </c>
      <c r="G38" s="21">
        <v>2.4167249421007</v>
      </c>
      <c r="H38" s="21">
        <v>0.59970586999999964</v>
      </c>
      <c r="I38" s="21">
        <v>1.2146321699999996</v>
      </c>
      <c r="J38" s="22">
        <f t="shared" si="1"/>
        <v>3.7126740154547783E-2</v>
      </c>
      <c r="K38" s="22">
        <f t="shared" si="2"/>
        <v>4.6339672754686131E-2</v>
      </c>
      <c r="L38" s="23">
        <f t="shared" si="3"/>
        <v>6.4999360571598414E-2</v>
      </c>
      <c r="M38" s="4"/>
    </row>
    <row r="39" spans="1:13">
      <c r="A39" s="17"/>
      <c r="B39" s="18">
        <v>451</v>
      </c>
      <c r="C39" s="19" t="s">
        <v>217</v>
      </c>
      <c r="D39" s="20">
        <v>4.9217690000000029</v>
      </c>
      <c r="E39" s="21">
        <v>23.050998000000003</v>
      </c>
      <c r="F39" s="21">
        <f t="shared" si="0"/>
        <v>8.8723348632952828</v>
      </c>
      <c r="G39" s="21">
        <v>6.9072567132952827</v>
      </c>
      <c r="H39" s="21">
        <v>0.59881148000000017</v>
      </c>
      <c r="I39" s="21">
        <v>1.3662666700000003</v>
      </c>
      <c r="J39" s="22">
        <f t="shared" si="1"/>
        <v>0.29965109160546027</v>
      </c>
      <c r="K39" s="22">
        <f t="shared" si="2"/>
        <v>0.32562877291886805</v>
      </c>
      <c r="L39" s="23">
        <f t="shared" si="3"/>
        <v>0.38490024871353862</v>
      </c>
      <c r="M39" s="4"/>
    </row>
    <row r="40" spans="1:13">
      <c r="A40" s="17"/>
      <c r="B40" s="18">
        <v>452</v>
      </c>
      <c r="C40" s="19" t="s">
        <v>218</v>
      </c>
      <c r="D40" s="20">
        <v>5.4321309999999983</v>
      </c>
      <c r="E40" s="21">
        <v>25.569216999999998</v>
      </c>
      <c r="F40" s="21">
        <f t="shared" si="0"/>
        <v>7.2229439236241593</v>
      </c>
      <c r="G40" s="21">
        <v>3.688851783624159</v>
      </c>
      <c r="H40" s="21">
        <v>2.43888836</v>
      </c>
      <c r="I40" s="21">
        <v>1.0952037799999998</v>
      </c>
      <c r="J40" s="22">
        <f t="shared" si="1"/>
        <v>0.14426925093655232</v>
      </c>
      <c r="K40" s="22">
        <f t="shared" si="2"/>
        <v>0.2396530227587399</v>
      </c>
      <c r="L40" s="23">
        <f t="shared" si="3"/>
        <v>0.28248592530714411</v>
      </c>
      <c r="M40" s="4"/>
    </row>
    <row r="41" spans="1:13">
      <c r="A41" s="17"/>
      <c r="B41" s="18">
        <v>453</v>
      </c>
      <c r="C41" s="19" t="s">
        <v>219</v>
      </c>
      <c r="D41" s="20">
        <v>5.8117689999999991</v>
      </c>
      <c r="E41" s="21">
        <v>6.6944969999999984</v>
      </c>
      <c r="F41" s="21">
        <f t="shared" si="0"/>
        <v>2.6982283782809779</v>
      </c>
      <c r="G41" s="21">
        <v>1.8320972182809783</v>
      </c>
      <c r="H41" s="21">
        <v>0.49981220999999992</v>
      </c>
      <c r="I41" s="21">
        <v>0.36631894999999987</v>
      </c>
      <c r="J41" s="22">
        <f t="shared" si="1"/>
        <v>0.27367212477367286</v>
      </c>
      <c r="K41" s="22">
        <f t="shared" si="2"/>
        <v>0.34833228370719693</v>
      </c>
      <c r="L41" s="23">
        <f t="shared" si="3"/>
        <v>0.40305169727926959</v>
      </c>
      <c r="M41" s="4"/>
    </row>
    <row r="42" spans="1:13">
      <c r="A42" s="17"/>
      <c r="B42" s="18">
        <v>454</v>
      </c>
      <c r="C42" s="19" t="s">
        <v>220</v>
      </c>
      <c r="D42" s="20">
        <v>3.6214400000000011</v>
      </c>
      <c r="E42" s="21">
        <v>13.898659999999998</v>
      </c>
      <c r="F42" s="21">
        <f t="shared" si="0"/>
        <v>1.9825364006994373</v>
      </c>
      <c r="G42" s="21">
        <v>1.4137529906994373</v>
      </c>
      <c r="H42" s="21">
        <v>0.30685808000000003</v>
      </c>
      <c r="I42" s="21">
        <v>0.26192532999999996</v>
      </c>
      <c r="J42" s="22">
        <f t="shared" si="1"/>
        <v>0.10171865422274072</v>
      </c>
      <c r="K42" s="22">
        <f t="shared" si="2"/>
        <v>0.12379690349281425</v>
      </c>
      <c r="L42" s="23">
        <f t="shared" si="3"/>
        <v>0.14264226916115924</v>
      </c>
      <c r="M42" s="4"/>
    </row>
    <row r="43" spans="1:13">
      <c r="A43" s="17"/>
      <c r="B43" s="18">
        <v>455</v>
      </c>
      <c r="C43" s="19" t="s">
        <v>221</v>
      </c>
      <c r="D43" s="20">
        <v>2.4547629999999989</v>
      </c>
      <c r="E43" s="21">
        <v>2.5934630000000003</v>
      </c>
      <c r="F43" s="21">
        <f t="shared" si="0"/>
        <v>0.95734711598764732</v>
      </c>
      <c r="G43" s="21">
        <v>0.57670061598764732</v>
      </c>
      <c r="H43" s="21">
        <v>0.26131912000000002</v>
      </c>
      <c r="I43" s="21">
        <v>0.11932738</v>
      </c>
      <c r="J43" s="22">
        <f t="shared" si="1"/>
        <v>0.22236701120765837</v>
      </c>
      <c r="K43" s="22">
        <f t="shared" si="2"/>
        <v>0.3231277006796115</v>
      </c>
      <c r="L43" s="23">
        <f t="shared" si="3"/>
        <v>0.36913852867291619</v>
      </c>
      <c r="M43" s="4"/>
    </row>
    <row r="44" spans="1:13">
      <c r="A44" s="17"/>
      <c r="B44" s="18">
        <v>456</v>
      </c>
      <c r="C44" s="19" t="s">
        <v>222</v>
      </c>
      <c r="D44" s="20">
        <v>6.5177799999999992</v>
      </c>
      <c r="E44" s="21">
        <v>4.391496000000001</v>
      </c>
      <c r="F44" s="21">
        <f t="shared" si="0"/>
        <v>2.0049862861277306</v>
      </c>
      <c r="G44" s="21">
        <v>1.3865369061277306</v>
      </c>
      <c r="H44" s="21">
        <v>0.12456003000000002</v>
      </c>
      <c r="I44" s="21">
        <v>0.49388935</v>
      </c>
      <c r="J44" s="22">
        <f t="shared" si="1"/>
        <v>0.31573224844739251</v>
      </c>
      <c r="K44" s="22">
        <f t="shared" si="2"/>
        <v>0.3440961658914708</v>
      </c>
      <c r="L44" s="23">
        <f t="shared" si="3"/>
        <v>0.45656110950066447</v>
      </c>
      <c r="M44" s="4"/>
    </row>
    <row r="45" spans="1:13">
      <c r="A45" s="17"/>
      <c r="B45" s="18">
        <v>457</v>
      </c>
      <c r="C45" s="19" t="s">
        <v>223</v>
      </c>
      <c r="D45" s="20">
        <v>34.519110000000019</v>
      </c>
      <c r="E45" s="21">
        <v>20.820463000000004</v>
      </c>
      <c r="F45" s="21">
        <f t="shared" si="0"/>
        <v>10.498480932498634</v>
      </c>
      <c r="G45" s="21">
        <v>9.168123272498633</v>
      </c>
      <c r="H45" s="21">
        <v>0.42254680999999999</v>
      </c>
      <c r="I45" s="21">
        <v>0.90781085000000006</v>
      </c>
      <c r="J45" s="22">
        <f t="shared" si="1"/>
        <v>0.44034194976829438</v>
      </c>
      <c r="K45" s="22">
        <f t="shared" si="2"/>
        <v>0.4606367342790903</v>
      </c>
      <c r="L45" s="23">
        <f t="shared" si="3"/>
        <v>0.50423859125988846</v>
      </c>
      <c r="M45" s="4"/>
    </row>
    <row r="46" spans="1:13">
      <c r="A46" s="17"/>
      <c r="B46" s="18">
        <v>458</v>
      </c>
      <c r="C46" s="19" t="s">
        <v>224</v>
      </c>
      <c r="D46" s="20">
        <v>20.044846000000003</v>
      </c>
      <c r="E46" s="21">
        <v>15.135387000000003</v>
      </c>
      <c r="F46" s="21">
        <f t="shared" si="0"/>
        <v>3.4327275668838739</v>
      </c>
      <c r="G46" s="21">
        <v>1.9436591468838742</v>
      </c>
      <c r="H46" s="21">
        <v>0.69827672999999979</v>
      </c>
      <c r="I46" s="21">
        <v>0.79079168999999994</v>
      </c>
      <c r="J46" s="22">
        <f t="shared" si="1"/>
        <v>0.12841819947411148</v>
      </c>
      <c r="K46" s="22">
        <f t="shared" si="2"/>
        <v>0.17455357282135392</v>
      </c>
      <c r="L46" s="23">
        <f t="shared" si="3"/>
        <v>0.22680144002157812</v>
      </c>
      <c r="M46" s="4"/>
    </row>
    <row r="47" spans="1:13">
      <c r="A47" s="17"/>
      <c r="B47" s="18">
        <v>459</v>
      </c>
      <c r="C47" s="19" t="s">
        <v>225</v>
      </c>
      <c r="D47" s="20">
        <v>8.6492160000000009</v>
      </c>
      <c r="E47" s="21">
        <v>14.609712000000004</v>
      </c>
      <c r="F47" s="21">
        <f t="shared" si="0"/>
        <v>3.0502637990185519</v>
      </c>
      <c r="G47" s="21">
        <v>2.4194087590185518</v>
      </c>
      <c r="H47" s="21">
        <v>0.16537323000000001</v>
      </c>
      <c r="I47" s="21">
        <v>0.46548181</v>
      </c>
      <c r="J47" s="22">
        <f t="shared" si="1"/>
        <v>0.16560276883066219</v>
      </c>
      <c r="K47" s="22">
        <f t="shared" si="2"/>
        <v>0.17692217266285271</v>
      </c>
      <c r="L47" s="23">
        <f t="shared" si="3"/>
        <v>0.20878329422363365</v>
      </c>
      <c r="M47" s="4"/>
    </row>
    <row r="48" spans="1:13">
      <c r="A48" s="17"/>
      <c r="B48" s="18">
        <v>460</v>
      </c>
      <c r="C48" s="19" t="s">
        <v>226</v>
      </c>
      <c r="D48" s="20">
        <v>8.3419879999999988</v>
      </c>
      <c r="E48" s="21">
        <v>10.421799999999999</v>
      </c>
      <c r="F48" s="21">
        <f t="shared" si="0"/>
        <v>2.1713414044411046</v>
      </c>
      <c r="G48" s="21">
        <v>0.91104154444110463</v>
      </c>
      <c r="H48" s="21">
        <v>0.44676159999999998</v>
      </c>
      <c r="I48" s="21">
        <v>0.81353825999999996</v>
      </c>
      <c r="J48" s="22">
        <f t="shared" si="1"/>
        <v>8.7416909213485647E-2</v>
      </c>
      <c r="K48" s="22">
        <f t="shared" si="2"/>
        <v>0.13028489746887337</v>
      </c>
      <c r="L48" s="23">
        <f t="shared" si="3"/>
        <v>0.20834610186734581</v>
      </c>
      <c r="M48" s="4"/>
    </row>
    <row r="49" spans="1:13">
      <c r="A49" s="17"/>
      <c r="B49" s="18">
        <v>461</v>
      </c>
      <c r="C49" s="19" t="s">
        <v>227</v>
      </c>
      <c r="D49" s="20">
        <v>33.525500000000008</v>
      </c>
      <c r="E49" s="21">
        <v>13.741569000000002</v>
      </c>
      <c r="F49" s="21">
        <f t="shared" si="0"/>
        <v>2.2192230149270373</v>
      </c>
      <c r="G49" s="21">
        <v>1.8138144149270374</v>
      </c>
      <c r="H49" s="21">
        <v>0.26775644999999998</v>
      </c>
      <c r="I49" s="21">
        <v>0.13765215</v>
      </c>
      <c r="J49" s="22">
        <f t="shared" si="1"/>
        <v>0.13199470998741389</v>
      </c>
      <c r="K49" s="22">
        <f t="shared" si="2"/>
        <v>0.15147985393276683</v>
      </c>
      <c r="L49" s="23">
        <f t="shared" si="3"/>
        <v>0.16149706157477628</v>
      </c>
      <c r="M49" s="4"/>
    </row>
    <row r="50" spans="1:13">
      <c r="A50" s="17"/>
      <c r="B50" s="18">
        <v>462</v>
      </c>
      <c r="C50" s="19" t="s">
        <v>228</v>
      </c>
      <c r="D50" s="20">
        <v>6.4064649999999999</v>
      </c>
      <c r="E50" s="21">
        <v>8.6017289999999988</v>
      </c>
      <c r="F50" s="21">
        <f t="shared" si="0"/>
        <v>6.952448677411299</v>
      </c>
      <c r="G50" s="21">
        <v>6.2885026574112999</v>
      </c>
      <c r="H50" s="21">
        <v>0.24190783000000002</v>
      </c>
      <c r="I50" s="21">
        <v>0.42203818999999987</v>
      </c>
      <c r="J50" s="22">
        <f t="shared" si="1"/>
        <v>0.73107425930429815</v>
      </c>
      <c r="K50" s="22">
        <f t="shared" si="2"/>
        <v>0.75919742268226542</v>
      </c>
      <c r="L50" s="23">
        <f t="shared" si="3"/>
        <v>0.80826176660660898</v>
      </c>
      <c r="M50" s="4"/>
    </row>
    <row r="51" spans="1:13">
      <c r="A51" s="17"/>
      <c r="B51" s="18">
        <v>463</v>
      </c>
      <c r="C51" s="19" t="s">
        <v>229</v>
      </c>
      <c r="D51" s="20">
        <v>10.632128999999999</v>
      </c>
      <c r="E51" s="21">
        <v>19.530017000000004</v>
      </c>
      <c r="F51" s="21">
        <f t="shared" si="0"/>
        <v>4.0796162562551448</v>
      </c>
      <c r="G51" s="21">
        <v>1.8303496062551454</v>
      </c>
      <c r="H51" s="21">
        <v>1.3237421399999998</v>
      </c>
      <c r="I51" s="21">
        <v>0.92552451000000024</v>
      </c>
      <c r="J51" s="22">
        <f t="shared" si="1"/>
        <v>9.3719816334780714E-2</v>
      </c>
      <c r="K51" s="22">
        <f t="shared" si="2"/>
        <v>0.16149969281927118</v>
      </c>
      <c r="L51" s="23">
        <f t="shared" si="3"/>
        <v>0.20888953943333197</v>
      </c>
      <c r="M51" s="4"/>
    </row>
    <row r="52" spans="1:13">
      <c r="A52" s="17"/>
      <c r="B52" s="18">
        <v>464</v>
      </c>
      <c r="C52" s="19" t="s">
        <v>230</v>
      </c>
      <c r="D52" s="20">
        <v>2.9104219999999996</v>
      </c>
      <c r="E52" s="21">
        <v>4.9722229999999996</v>
      </c>
      <c r="F52" s="21">
        <f t="shared" si="0"/>
        <v>2.1620618657976904</v>
      </c>
      <c r="G52" s="21">
        <v>1.8297233657976903</v>
      </c>
      <c r="H52" s="21">
        <v>0.17665255000000002</v>
      </c>
      <c r="I52" s="21">
        <v>0.15568594999999999</v>
      </c>
      <c r="J52" s="22">
        <f t="shared" si="1"/>
        <v>0.36798899924594902</v>
      </c>
      <c r="K52" s="22">
        <f t="shared" si="2"/>
        <v>0.40351688083935305</v>
      </c>
      <c r="L52" s="23">
        <f t="shared" si="3"/>
        <v>0.43482801672364468</v>
      </c>
      <c r="M52" s="4"/>
    </row>
    <row r="53" spans="1:13">
      <c r="A53" s="17"/>
      <c r="B53" s="18">
        <v>465</v>
      </c>
      <c r="C53" s="19" t="s">
        <v>231</v>
      </c>
      <c r="D53" s="20">
        <v>4.1609999999999996</v>
      </c>
      <c r="E53" s="21">
        <v>4.1609999999999996</v>
      </c>
      <c r="F53" s="21">
        <f t="shared" si="0"/>
        <v>0.13010691040391445</v>
      </c>
      <c r="G53" s="21">
        <v>5.8357840403914452E-2</v>
      </c>
      <c r="H53" s="21">
        <v>4.5851009999999998E-2</v>
      </c>
      <c r="I53" s="21">
        <v>2.5898059999999997E-2</v>
      </c>
      <c r="J53" s="22">
        <f t="shared" si="1"/>
        <v>1.4024955636605253E-2</v>
      </c>
      <c r="K53" s="22">
        <f t="shared" si="2"/>
        <v>2.5044184187434381E-2</v>
      </c>
      <c r="L53" s="23">
        <f t="shared" si="3"/>
        <v>3.1268183226127004E-2</v>
      </c>
      <c r="M53" s="4"/>
    </row>
    <row r="54" spans="1:13" ht="15.75" thickBot="1">
      <c r="A54" s="41" t="s">
        <v>232</v>
      </c>
      <c r="B54" s="58"/>
      <c r="C54" s="43"/>
      <c r="D54" s="44">
        <v>214.77951900000019</v>
      </c>
      <c r="E54" s="45">
        <v>641.33221599999774</v>
      </c>
      <c r="F54" s="45">
        <f t="shared" si="0"/>
        <v>312.41935346744589</v>
      </c>
      <c r="G54" s="45">
        <v>204.6102357874459</v>
      </c>
      <c r="H54" s="45">
        <v>69.84215293999992</v>
      </c>
      <c r="I54" s="45">
        <v>37.966964740000058</v>
      </c>
      <c r="J54" s="46">
        <f t="shared" si="1"/>
        <v>0.31903938502201584</v>
      </c>
      <c r="K54" s="46">
        <f t="shared" si="2"/>
        <v>0.42794106062410375</v>
      </c>
      <c r="L54" s="47">
        <f t="shared" si="3"/>
        <v>0.48714121273372457</v>
      </c>
      <c r="M54" s="4"/>
    </row>
    <row r="55" spans="1:13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68</v>
      </c>
      <c r="B1" s="51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1108</v>
      </c>
      <c r="N2" s="72" t="s">
        <v>1166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1028.4349519999994</v>
      </c>
      <c r="E6" s="14">
        <f ca="1">SUM(E7:OFFSET(E7,50,0))</f>
        <v>2121.1930739999975</v>
      </c>
      <c r="F6" s="14">
        <f ca="1">SUM(F7:OFFSET(F7,50,0))</f>
        <v>909.16816332370729</v>
      </c>
      <c r="G6" s="14">
        <f ca="1">SUM(G7:OFFSET(G7,50,0))</f>
        <v>522.10156736370686</v>
      </c>
      <c r="H6" s="14">
        <f ca="1">SUM(H7:OFFSET(H7,50,0))</f>
        <v>203.31736437000004</v>
      </c>
      <c r="I6" s="14">
        <f ca="1">SUM(I7:OFFSET(I7,50,0))</f>
        <v>183.74923159000005</v>
      </c>
      <c r="J6" s="15">
        <f ca="1">IFERROR(G6/E6,0)</f>
        <v>0.24613580619474881</v>
      </c>
      <c r="K6" s="15">
        <f ca="1">IFERROR(SUM(G6,H6)/E6,0)</f>
        <v>0.3419862815060784</v>
      </c>
      <c r="L6" s="16">
        <f ca="1">IFERROR(SUM(G6,H6,I6)/E6,0)</f>
        <v>0.42861169709990671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6.0704269999999996</v>
      </c>
      <c r="E7" s="21">
        <v>40.80283</v>
      </c>
      <c r="F7" s="21">
        <f t="shared" ref="F7:F31" si="0">SUM(G7,H7,I7)</f>
        <v>12.50798832099237</v>
      </c>
      <c r="G7" s="21">
        <v>9.0852845709923713</v>
      </c>
      <c r="H7" s="21">
        <v>2.0048347299999998</v>
      </c>
      <c r="I7" s="21">
        <v>1.4178690199999999</v>
      </c>
      <c r="J7" s="22">
        <f t="shared" ref="J7:J31" si="1">IFERROR(G7/E7,0)</f>
        <v>0.22266309888290522</v>
      </c>
      <c r="K7" s="22">
        <f t="shared" ref="K7:K31" si="2">IFERROR(SUM(G7,H7)/E7,0)</f>
        <v>0.27179779689282263</v>
      </c>
      <c r="L7" s="23">
        <f t="shared" ref="L7:L31" si="3">IFERROR(SUM(G7,H7,I7)/E7,0)</f>
        <v>0.30654707825394389</v>
      </c>
      <c r="M7" s="4"/>
      <c r="N7" t="s">
        <v>253</v>
      </c>
      <c r="O7" s="5">
        <v>66.495781670462378</v>
      </c>
      <c r="P7" s="71">
        <v>0.61090558681555263</v>
      </c>
    </row>
    <row r="8" spans="1:16">
      <c r="A8" s="17"/>
      <c r="B8" s="55">
        <v>2</v>
      </c>
      <c r="C8" s="19" t="s">
        <v>250</v>
      </c>
      <c r="D8" s="20">
        <v>16.530353999999999</v>
      </c>
      <c r="E8" s="21">
        <v>35.498872000000006</v>
      </c>
      <c r="F8" s="21">
        <f t="shared" si="0"/>
        <v>16.034293462432942</v>
      </c>
      <c r="G8" s="21">
        <v>8.5525635324329414</v>
      </c>
      <c r="H8" s="21">
        <v>3.5216682700000015</v>
      </c>
      <c r="I8" s="21">
        <v>3.9600616600000005</v>
      </c>
      <c r="J8" s="22">
        <f t="shared" si="1"/>
        <v>0.24092493790881411</v>
      </c>
      <c r="K8" s="22">
        <f t="shared" si="2"/>
        <v>0.34013001321374214</v>
      </c>
      <c r="L8" s="23">
        <f t="shared" si="3"/>
        <v>0.45168459049721182</v>
      </c>
      <c r="M8" s="4"/>
      <c r="N8" t="s">
        <v>267</v>
      </c>
      <c r="O8" s="5">
        <v>12.92730685797409</v>
      </c>
      <c r="P8" s="71">
        <v>0.60276915929868824</v>
      </c>
    </row>
    <row r="9" spans="1:16">
      <c r="A9" s="17"/>
      <c r="B9" s="55">
        <v>3</v>
      </c>
      <c r="C9" s="19" t="s">
        <v>251</v>
      </c>
      <c r="D9" s="20">
        <v>63.025427000000008</v>
      </c>
      <c r="E9" s="21">
        <v>92.18867300000008</v>
      </c>
      <c r="F9" s="21">
        <f t="shared" si="0"/>
        <v>50.027905893010399</v>
      </c>
      <c r="G9" s="21">
        <v>38.148930893010402</v>
      </c>
      <c r="H9" s="21">
        <v>6.0298919400000006</v>
      </c>
      <c r="I9" s="21">
        <v>5.8490830599999999</v>
      </c>
      <c r="J9" s="22">
        <f t="shared" si="1"/>
        <v>0.41381364598892068</v>
      </c>
      <c r="K9" s="22">
        <f t="shared" si="2"/>
        <v>0.47922181104624817</v>
      </c>
      <c r="L9" s="23">
        <f t="shared" si="3"/>
        <v>0.54266868439477756</v>
      </c>
      <c r="M9" s="4"/>
      <c r="N9" t="s">
        <v>264</v>
      </c>
      <c r="O9" s="5">
        <v>8.8200212238552851</v>
      </c>
      <c r="P9" s="71">
        <v>0.57948895398522426</v>
      </c>
    </row>
    <row r="10" spans="1:16">
      <c r="A10" s="17"/>
      <c r="B10" s="55">
        <v>4</v>
      </c>
      <c r="C10" s="19" t="s">
        <v>252</v>
      </c>
      <c r="D10" s="20">
        <v>20.736268999999989</v>
      </c>
      <c r="E10" s="21">
        <v>29.525625000000009</v>
      </c>
      <c r="F10" s="21">
        <f t="shared" si="0"/>
        <v>9.4484114013320752</v>
      </c>
      <c r="G10" s="21">
        <v>7.3333065913320752</v>
      </c>
      <c r="H10" s="21">
        <v>1.3001970499999997</v>
      </c>
      <c r="I10" s="21">
        <v>0.81490775999999987</v>
      </c>
      <c r="J10" s="22">
        <f t="shared" si="1"/>
        <v>0.24837091818825421</v>
      </c>
      <c r="K10" s="22">
        <f t="shared" si="2"/>
        <v>0.29240714265429002</v>
      </c>
      <c r="L10" s="23">
        <f t="shared" si="3"/>
        <v>0.32000715992742146</v>
      </c>
      <c r="M10" s="4"/>
      <c r="N10" t="s">
        <v>273</v>
      </c>
      <c r="O10" s="5">
        <v>11.496795462323991</v>
      </c>
      <c r="P10" s="71">
        <v>0.56210154042734295</v>
      </c>
    </row>
    <row r="11" spans="1:16">
      <c r="A11" s="17"/>
      <c r="B11" s="55">
        <v>5</v>
      </c>
      <c r="C11" s="19" t="s">
        <v>253</v>
      </c>
      <c r="D11" s="20">
        <v>15.713153000000007</v>
      </c>
      <c r="E11" s="21">
        <v>108.847886</v>
      </c>
      <c r="F11" s="21">
        <f t="shared" si="0"/>
        <v>66.495781670462378</v>
      </c>
      <c r="G11" s="21">
        <v>44.374757100462375</v>
      </c>
      <c r="H11" s="21">
        <v>15.482261239999998</v>
      </c>
      <c r="I11" s="21">
        <v>6.6387633300000006</v>
      </c>
      <c r="J11" s="22">
        <f t="shared" si="1"/>
        <v>0.40767679310246202</v>
      </c>
      <c r="K11" s="22">
        <f t="shared" si="2"/>
        <v>0.54991438547977289</v>
      </c>
      <c r="L11" s="23">
        <f t="shared" si="3"/>
        <v>0.61090558681555263</v>
      </c>
      <c r="M11" s="4"/>
      <c r="N11" t="s">
        <v>258</v>
      </c>
      <c r="O11" s="5">
        <v>22.047762408769493</v>
      </c>
      <c r="P11" s="71">
        <v>0.5496392133306075</v>
      </c>
    </row>
    <row r="12" spans="1:16">
      <c r="A12" s="17"/>
      <c r="B12" s="55">
        <v>6</v>
      </c>
      <c r="C12" s="19" t="s">
        <v>254</v>
      </c>
      <c r="D12" s="20">
        <v>9.3924470000000024</v>
      </c>
      <c r="E12" s="21">
        <v>73.532771999999952</v>
      </c>
      <c r="F12" s="21">
        <f t="shared" si="0"/>
        <v>36.303545662280705</v>
      </c>
      <c r="G12" s="21">
        <v>19.292190822280702</v>
      </c>
      <c r="H12" s="21">
        <v>9.1667718300000018</v>
      </c>
      <c r="I12" s="21">
        <v>7.8445830099999982</v>
      </c>
      <c r="J12" s="22">
        <f t="shared" si="1"/>
        <v>0.26236180545839771</v>
      </c>
      <c r="K12" s="22">
        <f t="shared" si="2"/>
        <v>0.38702420537445159</v>
      </c>
      <c r="L12" s="23">
        <f t="shared" si="3"/>
        <v>0.49370565905336372</v>
      </c>
      <c r="M12" s="4"/>
      <c r="N12" t="s">
        <v>251</v>
      </c>
      <c r="O12" s="5">
        <v>50.027905893010399</v>
      </c>
      <c r="P12" s="71">
        <v>0.54266868439477756</v>
      </c>
    </row>
    <row r="13" spans="1:16">
      <c r="A13" s="17"/>
      <c r="B13" s="55">
        <v>7</v>
      </c>
      <c r="C13" s="19" t="s">
        <v>255</v>
      </c>
      <c r="D13" s="20">
        <v>6.7924289999999967</v>
      </c>
      <c r="E13" s="21">
        <v>134.78141799999995</v>
      </c>
      <c r="F13" s="21">
        <f t="shared" si="0"/>
        <v>61.959933779938169</v>
      </c>
      <c r="G13" s="21">
        <v>3.6599265399381693</v>
      </c>
      <c r="H13" s="21">
        <v>57.950405060000001</v>
      </c>
      <c r="I13" s="21">
        <v>0.3496021800000001</v>
      </c>
      <c r="J13" s="22">
        <f t="shared" si="1"/>
        <v>2.7154533571817525E-2</v>
      </c>
      <c r="K13" s="22">
        <f t="shared" si="2"/>
        <v>0.45711295009478381</v>
      </c>
      <c r="L13" s="23">
        <f t="shared" si="3"/>
        <v>0.45970679563512379</v>
      </c>
      <c r="M13" s="4"/>
      <c r="N13" t="s">
        <v>268</v>
      </c>
      <c r="O13" s="5">
        <v>98.615025684147525</v>
      </c>
      <c r="P13" s="71">
        <v>0.53783052331241266</v>
      </c>
    </row>
    <row r="14" spans="1:16">
      <c r="A14" s="17"/>
      <c r="B14" s="55">
        <v>8</v>
      </c>
      <c r="C14" s="19" t="s">
        <v>256</v>
      </c>
      <c r="D14" s="20">
        <v>82.22525499999999</v>
      </c>
      <c r="E14" s="21">
        <v>108.09237999999996</v>
      </c>
      <c r="F14" s="21">
        <f t="shared" si="0"/>
        <v>54.735382705893784</v>
      </c>
      <c r="G14" s="21">
        <v>33.050106295893784</v>
      </c>
      <c r="H14" s="21">
        <v>11.773759650000002</v>
      </c>
      <c r="I14" s="21">
        <v>9.9115167599999978</v>
      </c>
      <c r="J14" s="22">
        <f t="shared" si="1"/>
        <v>0.30575796643476438</v>
      </c>
      <c r="K14" s="22">
        <f t="shared" si="2"/>
        <v>0.41468108987787855</v>
      </c>
      <c r="L14" s="23">
        <f t="shared" si="3"/>
        <v>0.50637596013607811</v>
      </c>
      <c r="M14" s="4"/>
      <c r="N14" t="s">
        <v>256</v>
      </c>
      <c r="O14" s="5">
        <v>54.735382705893784</v>
      </c>
      <c r="P14" s="71">
        <v>0.50637596013607811</v>
      </c>
    </row>
    <row r="15" spans="1:16">
      <c r="A15" s="17"/>
      <c r="B15" s="55">
        <v>9</v>
      </c>
      <c r="C15" s="19" t="s">
        <v>257</v>
      </c>
      <c r="D15" s="20">
        <v>11.655213999999999</v>
      </c>
      <c r="E15" s="21">
        <v>31.344266999999995</v>
      </c>
      <c r="F15" s="21">
        <f t="shared" si="0"/>
        <v>13.5357978727736</v>
      </c>
      <c r="G15" s="21">
        <v>7.8176461927735996</v>
      </c>
      <c r="H15" s="21">
        <v>3.2621202900000004</v>
      </c>
      <c r="I15" s="21">
        <v>2.4560313899999997</v>
      </c>
      <c r="J15" s="22">
        <f t="shared" si="1"/>
        <v>0.24941231494657701</v>
      </c>
      <c r="K15" s="22">
        <f t="shared" si="2"/>
        <v>0.35348622071058805</v>
      </c>
      <c r="L15" s="23">
        <f t="shared" si="3"/>
        <v>0.43184285894366592</v>
      </c>
      <c r="M15" s="4"/>
      <c r="N15" t="s">
        <v>254</v>
      </c>
      <c r="O15" s="5">
        <v>36.303545662280705</v>
      </c>
      <c r="P15" s="71">
        <v>0.49370565905336372</v>
      </c>
    </row>
    <row r="16" spans="1:16">
      <c r="A16" s="17"/>
      <c r="B16" s="55">
        <v>10</v>
      </c>
      <c r="C16" s="19" t="s">
        <v>258</v>
      </c>
      <c r="D16" s="20">
        <v>16.471410999999993</v>
      </c>
      <c r="E16" s="21">
        <v>40.113153999999966</v>
      </c>
      <c r="F16" s="21">
        <f t="shared" si="0"/>
        <v>22.047762408769493</v>
      </c>
      <c r="G16" s="21">
        <v>15.543492748769495</v>
      </c>
      <c r="H16" s="21">
        <v>3.3671381800000004</v>
      </c>
      <c r="I16" s="21">
        <v>3.1371314799999985</v>
      </c>
      <c r="J16" s="22">
        <f t="shared" si="1"/>
        <v>0.38749116433899733</v>
      </c>
      <c r="K16" s="22">
        <f t="shared" si="2"/>
        <v>0.47143216234678309</v>
      </c>
      <c r="L16" s="23">
        <f t="shared" si="3"/>
        <v>0.5496392133306075</v>
      </c>
      <c r="M16" s="4"/>
      <c r="N16" t="s">
        <v>272</v>
      </c>
      <c r="O16" s="5">
        <v>38.643616071687532</v>
      </c>
      <c r="P16" s="71">
        <v>0.47216711968826619</v>
      </c>
    </row>
    <row r="17" spans="1:16">
      <c r="A17" s="17"/>
      <c r="B17" s="55">
        <v>11</v>
      </c>
      <c r="C17" s="19" t="s">
        <v>259</v>
      </c>
      <c r="D17" s="20">
        <v>43.605983000000009</v>
      </c>
      <c r="E17" s="21">
        <v>51.709941999999998</v>
      </c>
      <c r="F17" s="21">
        <f t="shared" si="0"/>
        <v>9.8483701654791211</v>
      </c>
      <c r="G17" s="21">
        <v>5.6348470854791231</v>
      </c>
      <c r="H17" s="21">
        <v>1.9253714199999996</v>
      </c>
      <c r="I17" s="21">
        <v>2.2881516599999991</v>
      </c>
      <c r="J17" s="22">
        <f t="shared" si="1"/>
        <v>0.10897028438900827</v>
      </c>
      <c r="K17" s="22">
        <f t="shared" si="2"/>
        <v>0.14620435090565606</v>
      </c>
      <c r="L17" s="23">
        <f t="shared" si="3"/>
        <v>0.19045409421420587</v>
      </c>
      <c r="M17" s="4"/>
      <c r="N17" t="s">
        <v>255</v>
      </c>
      <c r="O17" s="5">
        <v>61.959933779938169</v>
      </c>
      <c r="P17" s="71">
        <v>0.45970679563512379</v>
      </c>
    </row>
    <row r="18" spans="1:16">
      <c r="A18" s="17"/>
      <c r="B18" s="55">
        <v>12</v>
      </c>
      <c r="C18" s="19" t="s">
        <v>260</v>
      </c>
      <c r="D18" s="20">
        <v>17.620994999999997</v>
      </c>
      <c r="E18" s="21">
        <v>98.822964999999883</v>
      </c>
      <c r="F18" s="21">
        <f t="shared" si="0"/>
        <v>21.834231394239584</v>
      </c>
      <c r="G18" s="21">
        <v>12.775306694239589</v>
      </c>
      <c r="H18" s="21">
        <v>5.863964079999997</v>
      </c>
      <c r="I18" s="21">
        <v>3.1949606199999998</v>
      </c>
      <c r="J18" s="22">
        <f t="shared" si="1"/>
        <v>0.12927467511463153</v>
      </c>
      <c r="K18" s="22">
        <f t="shared" si="2"/>
        <v>0.18861274577462442</v>
      </c>
      <c r="L18" s="23">
        <f t="shared" si="3"/>
        <v>0.2209428890768417</v>
      </c>
      <c r="M18" s="4"/>
      <c r="N18" t="s">
        <v>250</v>
      </c>
      <c r="O18" s="5">
        <v>16.034293462432942</v>
      </c>
      <c r="P18" s="71">
        <v>0.45168459049721182</v>
      </c>
    </row>
    <row r="19" spans="1:16">
      <c r="A19" s="17"/>
      <c r="B19" s="55">
        <v>13</v>
      </c>
      <c r="C19" s="19" t="s">
        <v>261</v>
      </c>
      <c r="D19" s="20">
        <v>10.218497000000003</v>
      </c>
      <c r="E19" s="21">
        <v>105.21362200000003</v>
      </c>
      <c r="F19" s="21">
        <f t="shared" si="0"/>
        <v>33.812634792758999</v>
      </c>
      <c r="G19" s="21">
        <v>23.330934692759001</v>
      </c>
      <c r="H19" s="21">
        <v>6.8272307199999993</v>
      </c>
      <c r="I19" s="21">
        <v>3.6544693799999997</v>
      </c>
      <c r="J19" s="22">
        <f t="shared" si="1"/>
        <v>0.22174823230359844</v>
      </c>
      <c r="K19" s="22">
        <f t="shared" si="2"/>
        <v>0.28663746043035182</v>
      </c>
      <c r="L19" s="23">
        <f t="shared" si="3"/>
        <v>0.32137126495615737</v>
      </c>
      <c r="M19" s="4"/>
      <c r="N19" t="s">
        <v>270</v>
      </c>
      <c r="O19" s="5">
        <v>23.777857757716422</v>
      </c>
      <c r="P19" s="71">
        <v>0.44089526560457731</v>
      </c>
    </row>
    <row r="20" spans="1:16">
      <c r="A20" s="17"/>
      <c r="B20" s="55">
        <v>14</v>
      </c>
      <c r="C20" s="19" t="s">
        <v>262</v>
      </c>
      <c r="D20" s="20">
        <v>11.014578999999996</v>
      </c>
      <c r="E20" s="21">
        <v>67.329068999999961</v>
      </c>
      <c r="F20" s="21">
        <f t="shared" si="0"/>
        <v>19.952309830515489</v>
      </c>
      <c r="G20" s="21">
        <v>9.9282012505154853</v>
      </c>
      <c r="H20" s="21">
        <v>1.7098101099999998</v>
      </c>
      <c r="I20" s="21">
        <v>8.3142984700000024</v>
      </c>
      <c r="J20" s="22">
        <f t="shared" si="1"/>
        <v>0.1474578721787389</v>
      </c>
      <c r="K20" s="22">
        <f t="shared" si="2"/>
        <v>0.17285269993136979</v>
      </c>
      <c r="L20" s="23">
        <f t="shared" si="3"/>
        <v>0.29634020085017809</v>
      </c>
      <c r="M20" s="4"/>
      <c r="N20" t="s">
        <v>257</v>
      </c>
      <c r="O20" s="5">
        <v>13.5357978727736</v>
      </c>
      <c r="P20" s="71">
        <v>0.43184285894366592</v>
      </c>
    </row>
    <row r="21" spans="1:16">
      <c r="A21" s="17"/>
      <c r="B21" s="55">
        <v>15</v>
      </c>
      <c r="C21" s="19" t="s">
        <v>263</v>
      </c>
      <c r="D21" s="20">
        <v>428.05177599999945</v>
      </c>
      <c r="E21" s="21">
        <v>652.6597169999983</v>
      </c>
      <c r="F21" s="21">
        <f t="shared" si="0"/>
        <v>260.81522734216207</v>
      </c>
      <c r="G21" s="21">
        <v>152.23322541216206</v>
      </c>
      <c r="H21" s="21">
        <v>46.305215020000027</v>
      </c>
      <c r="I21" s="21">
        <v>62.276786909999998</v>
      </c>
      <c r="J21" s="22">
        <f t="shared" si="1"/>
        <v>0.23325053078488442</v>
      </c>
      <c r="K21" s="22">
        <f t="shared" si="2"/>
        <v>0.30419901100187341</v>
      </c>
      <c r="L21" s="23">
        <f t="shared" si="3"/>
        <v>0.39961900596687622</v>
      </c>
      <c r="M21" s="4"/>
      <c r="N21" t="s">
        <v>269</v>
      </c>
      <c r="O21" s="5">
        <v>13.145159668767889</v>
      </c>
      <c r="P21" s="71">
        <v>0.42090388784528199</v>
      </c>
    </row>
    <row r="22" spans="1:16">
      <c r="A22" s="17"/>
      <c r="B22" s="55">
        <v>16</v>
      </c>
      <c r="C22" s="19" t="s">
        <v>264</v>
      </c>
      <c r="D22" s="20">
        <v>11.265108999999994</v>
      </c>
      <c r="E22" s="21">
        <v>15.220344000000001</v>
      </c>
      <c r="F22" s="21">
        <f t="shared" si="0"/>
        <v>8.8200212238552851</v>
      </c>
      <c r="G22" s="21">
        <v>7.1630082238552859</v>
      </c>
      <c r="H22" s="21">
        <v>1.37187419</v>
      </c>
      <c r="I22" s="21">
        <v>0.28513881000000002</v>
      </c>
      <c r="J22" s="22">
        <f t="shared" si="1"/>
        <v>0.47062065245406315</v>
      </c>
      <c r="K22" s="22">
        <f t="shared" si="2"/>
        <v>0.56075489580625015</v>
      </c>
      <c r="L22" s="23">
        <f t="shared" si="3"/>
        <v>0.57948895398522426</v>
      </c>
      <c r="M22" s="4"/>
      <c r="N22" t="s">
        <v>263</v>
      </c>
      <c r="O22" s="5">
        <v>260.81522734216207</v>
      </c>
      <c r="P22" s="71">
        <v>0.39961900596687622</v>
      </c>
    </row>
    <row r="23" spans="1:16">
      <c r="A23" s="17"/>
      <c r="B23" s="55">
        <v>17</v>
      </c>
      <c r="C23" s="19" t="s">
        <v>265</v>
      </c>
      <c r="D23" s="20">
        <v>5.5926620000000007</v>
      </c>
      <c r="E23" s="21">
        <v>17.92895</v>
      </c>
      <c r="F23" s="21">
        <f t="shared" si="0"/>
        <v>4.0238414057687066</v>
      </c>
      <c r="G23" s="21">
        <v>1.8636789557687066</v>
      </c>
      <c r="H23" s="21">
        <v>0.94570179999999981</v>
      </c>
      <c r="I23" s="21">
        <v>1.2144606500000004</v>
      </c>
      <c r="J23" s="22">
        <f t="shared" si="1"/>
        <v>0.1039480257220142</v>
      </c>
      <c r="K23" s="22">
        <f t="shared" si="2"/>
        <v>0.15669521950636853</v>
      </c>
      <c r="L23" s="23">
        <f t="shared" si="3"/>
        <v>0.22443263023036522</v>
      </c>
      <c r="M23" s="4"/>
      <c r="N23" t="s">
        <v>266</v>
      </c>
      <c r="O23" s="5">
        <v>2.5218912758775454</v>
      </c>
      <c r="P23" s="71">
        <v>0.34223716808078042</v>
      </c>
    </row>
    <row r="24" spans="1:16">
      <c r="A24" s="17"/>
      <c r="B24" s="55">
        <v>18</v>
      </c>
      <c r="C24" s="19" t="s">
        <v>266</v>
      </c>
      <c r="D24" s="20">
        <v>7.388272999999999</v>
      </c>
      <c r="E24" s="21">
        <v>7.368840999999998</v>
      </c>
      <c r="F24" s="21">
        <f t="shared" si="0"/>
        <v>2.5218912758775454</v>
      </c>
      <c r="G24" s="21">
        <v>1.4498323358775451</v>
      </c>
      <c r="H24" s="21">
        <v>0.81761174000000025</v>
      </c>
      <c r="I24" s="21">
        <v>0.25444719999999993</v>
      </c>
      <c r="J24" s="22">
        <f t="shared" si="1"/>
        <v>0.19675174642491886</v>
      </c>
      <c r="K24" s="22">
        <f t="shared" si="2"/>
        <v>0.30770701605280204</v>
      </c>
      <c r="L24" s="23">
        <f t="shared" si="3"/>
        <v>0.34223716808078042</v>
      </c>
      <c r="M24" s="4"/>
      <c r="N24" t="s">
        <v>271</v>
      </c>
      <c r="O24" s="5">
        <v>5.8370712125467801</v>
      </c>
      <c r="P24" s="71">
        <v>0.3251816380824768</v>
      </c>
    </row>
    <row r="25" spans="1:16">
      <c r="A25" s="17"/>
      <c r="B25" s="55">
        <v>19</v>
      </c>
      <c r="C25" s="19" t="s">
        <v>267</v>
      </c>
      <c r="D25" s="20">
        <v>9.987756000000001</v>
      </c>
      <c r="E25" s="21">
        <v>21.446529999999989</v>
      </c>
      <c r="F25" s="21">
        <f t="shared" si="0"/>
        <v>12.92730685797409</v>
      </c>
      <c r="G25" s="21">
        <v>8.7524004579740904</v>
      </c>
      <c r="H25" s="21">
        <v>2.68080674</v>
      </c>
      <c r="I25" s="21">
        <v>1.4940996599999998</v>
      </c>
      <c r="J25" s="22">
        <f t="shared" si="1"/>
        <v>0.40810333690224454</v>
      </c>
      <c r="K25" s="22">
        <f t="shared" si="2"/>
        <v>0.53310289347386719</v>
      </c>
      <c r="L25" s="23">
        <f t="shared" si="3"/>
        <v>0.60276915929868824</v>
      </c>
      <c r="M25" s="4"/>
      <c r="N25" t="s">
        <v>261</v>
      </c>
      <c r="O25" s="5">
        <v>33.812634792758999</v>
      </c>
      <c r="P25" s="71">
        <v>0.32137126495615737</v>
      </c>
    </row>
    <row r="26" spans="1:16">
      <c r="A26" s="17"/>
      <c r="B26" s="55">
        <v>20</v>
      </c>
      <c r="C26" s="19" t="s">
        <v>268</v>
      </c>
      <c r="D26" s="20">
        <v>125.043603</v>
      </c>
      <c r="E26" s="21">
        <v>183.35706399999998</v>
      </c>
      <c r="F26" s="21">
        <f t="shared" si="0"/>
        <v>98.615025684147525</v>
      </c>
      <c r="G26" s="21">
        <v>52.352288504147509</v>
      </c>
      <c r="H26" s="21">
        <v>8.59358325</v>
      </c>
      <c r="I26" s="21">
        <v>37.669153930000014</v>
      </c>
      <c r="J26" s="22">
        <f t="shared" si="1"/>
        <v>0.28552097945976879</v>
      </c>
      <c r="K26" s="22">
        <f t="shared" si="2"/>
        <v>0.33238900331730614</v>
      </c>
      <c r="L26" s="23">
        <f t="shared" si="3"/>
        <v>0.53783052331241266</v>
      </c>
      <c r="M26" s="4"/>
      <c r="N26" t="s">
        <v>252</v>
      </c>
      <c r="O26" s="5">
        <v>9.4484114013320752</v>
      </c>
      <c r="P26" s="71">
        <v>0.32000715992742146</v>
      </c>
    </row>
    <row r="27" spans="1:16">
      <c r="A27" s="17"/>
      <c r="B27" s="55">
        <v>21</v>
      </c>
      <c r="C27" s="19" t="s">
        <v>269</v>
      </c>
      <c r="D27" s="20">
        <v>28.632508000000001</v>
      </c>
      <c r="E27" s="21">
        <v>31.230786999999996</v>
      </c>
      <c r="F27" s="21">
        <f t="shared" si="0"/>
        <v>13.145159668767889</v>
      </c>
      <c r="G27" s="21">
        <v>9.2413106087678898</v>
      </c>
      <c r="H27" s="21">
        <v>2.83572851</v>
      </c>
      <c r="I27" s="21">
        <v>1.0681205499999999</v>
      </c>
      <c r="J27" s="22">
        <f t="shared" si="1"/>
        <v>0.29590386591179696</v>
      </c>
      <c r="K27" s="22">
        <f t="shared" si="2"/>
        <v>0.3867030029940613</v>
      </c>
      <c r="L27" s="23">
        <f t="shared" si="3"/>
        <v>0.42090388784528199</v>
      </c>
      <c r="M27" s="4"/>
      <c r="N27" t="s">
        <v>249</v>
      </c>
      <c r="O27" s="5">
        <v>12.50798832099237</v>
      </c>
      <c r="P27" s="71">
        <v>0.30654707825394389</v>
      </c>
    </row>
    <row r="28" spans="1:16">
      <c r="A28" s="17"/>
      <c r="B28" s="55">
        <v>22</v>
      </c>
      <c r="C28" s="19" t="s">
        <v>270</v>
      </c>
      <c r="D28" s="20">
        <v>12.423652999999995</v>
      </c>
      <c r="E28" s="21">
        <v>53.930853000000013</v>
      </c>
      <c r="F28" s="21">
        <f t="shared" si="0"/>
        <v>23.777857757716422</v>
      </c>
      <c r="G28" s="21">
        <v>15.779598677716422</v>
      </c>
      <c r="H28" s="21">
        <v>4.9596278099999997</v>
      </c>
      <c r="I28" s="21">
        <v>3.0386312700000002</v>
      </c>
      <c r="J28" s="22">
        <f t="shared" si="1"/>
        <v>0.29258945112024126</v>
      </c>
      <c r="K28" s="22">
        <f t="shared" si="2"/>
        <v>0.38455216882470628</v>
      </c>
      <c r="L28" s="23">
        <f t="shared" si="3"/>
        <v>0.44089526560457731</v>
      </c>
      <c r="M28" s="4"/>
      <c r="N28" t="s">
        <v>262</v>
      </c>
      <c r="O28" s="5">
        <v>19.952309830515489</v>
      </c>
      <c r="P28" s="71">
        <v>0.29634020085017809</v>
      </c>
    </row>
    <row r="29" spans="1:16">
      <c r="A29" s="17"/>
      <c r="B29" s="55">
        <v>23</v>
      </c>
      <c r="C29" s="19" t="s">
        <v>271</v>
      </c>
      <c r="D29" s="20">
        <v>15.570164</v>
      </c>
      <c r="E29" s="21">
        <v>17.950187</v>
      </c>
      <c r="F29" s="21">
        <f t="shared" si="0"/>
        <v>5.8370712125467801</v>
      </c>
      <c r="G29" s="21">
        <v>3.6344555325467809</v>
      </c>
      <c r="H29" s="21">
        <v>0.91605754999999989</v>
      </c>
      <c r="I29" s="21">
        <v>1.28655813</v>
      </c>
      <c r="J29" s="22">
        <f t="shared" si="1"/>
        <v>0.20247452199505114</v>
      </c>
      <c r="K29" s="22">
        <f t="shared" si="2"/>
        <v>0.25350783713544495</v>
      </c>
      <c r="L29" s="23">
        <f t="shared" si="3"/>
        <v>0.3251816380824768</v>
      </c>
      <c r="M29" s="4"/>
      <c r="N29" t="s">
        <v>265</v>
      </c>
      <c r="O29" s="5">
        <v>4.0238414057687066</v>
      </c>
      <c r="P29" s="71">
        <v>0.22443263023036522</v>
      </c>
    </row>
    <row r="30" spans="1:16">
      <c r="A30" s="17"/>
      <c r="B30" s="55">
        <v>24</v>
      </c>
      <c r="C30" s="19" t="s">
        <v>272</v>
      </c>
      <c r="D30" s="20">
        <v>40.072578000000014</v>
      </c>
      <c r="E30" s="21">
        <v>81.843089999999975</v>
      </c>
      <c r="F30" s="21">
        <f t="shared" si="0"/>
        <v>38.643616071687532</v>
      </c>
      <c r="G30" s="21">
        <v>22.476052561687538</v>
      </c>
      <c r="H30" s="21">
        <v>1.5341163600000003</v>
      </c>
      <c r="I30" s="21">
        <v>14.633447149999999</v>
      </c>
      <c r="J30" s="22">
        <f t="shared" si="1"/>
        <v>0.27462370447752577</v>
      </c>
      <c r="K30" s="22">
        <f t="shared" si="2"/>
        <v>0.29336830906173683</v>
      </c>
      <c r="L30" s="23">
        <f t="shared" si="3"/>
        <v>0.47216711968826619</v>
      </c>
      <c r="M30" s="4"/>
      <c r="N30" t="s">
        <v>260</v>
      </c>
      <c r="O30" s="5">
        <v>21.834231394239584</v>
      </c>
      <c r="P30" s="71">
        <v>0.2209428890768417</v>
      </c>
    </row>
    <row r="31" spans="1:16" ht="15.75" thickBot="1">
      <c r="A31" s="24"/>
      <c r="B31" s="56">
        <v>25</v>
      </c>
      <c r="C31" s="26" t="s">
        <v>273</v>
      </c>
      <c r="D31" s="27">
        <v>13.334429999999999</v>
      </c>
      <c r="E31" s="28">
        <v>20.453236000000008</v>
      </c>
      <c r="F31" s="28">
        <f t="shared" si="0"/>
        <v>11.496795462323991</v>
      </c>
      <c r="G31" s="28">
        <v>8.6282210823239893</v>
      </c>
      <c r="H31" s="28">
        <v>2.1716168300000005</v>
      </c>
      <c r="I31" s="28">
        <v>0.69695754999999981</v>
      </c>
      <c r="J31" s="29">
        <f t="shared" si="1"/>
        <v>0.42185114777553956</v>
      </c>
      <c r="K31" s="29">
        <f t="shared" si="2"/>
        <v>0.52802587875698426</v>
      </c>
      <c r="L31" s="30">
        <f t="shared" si="3"/>
        <v>0.56210154042734295</v>
      </c>
      <c r="M31" s="4"/>
      <c r="N31" t="s">
        <v>259</v>
      </c>
      <c r="O31" s="5">
        <v>9.8483701654791211</v>
      </c>
      <c r="P31" s="71">
        <v>0.19045409421420587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M46"/>
  <sheetViews>
    <sheetView topLeftCell="A28" workbookViewId="0">
      <selection activeCell="A46" sqref="A46:D4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8.28515625" customWidth="1"/>
    <col min="6" max="6" width="13.5703125" customWidth="1"/>
    <col min="7" max="9" width="0" hidden="1" customWidth="1"/>
  </cols>
  <sheetData>
    <row r="1" spans="1:13" ht="15.75">
      <c r="A1" s="50">
        <v>68</v>
      </c>
      <c r="B1" s="49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1109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1028.4349519999994</v>
      </c>
      <c r="E6" s="14">
        <v>2121.1930739999975</v>
      </c>
      <c r="F6" s="14">
        <v>909.16816332370729</v>
      </c>
      <c r="G6" s="14">
        <v>522.10156736370686</v>
      </c>
      <c r="H6" s="14">
        <v>203.31736437000004</v>
      </c>
      <c r="I6" s="14">
        <v>183.74923159000005</v>
      </c>
      <c r="J6" s="15">
        <v>0.24613580619474881</v>
      </c>
      <c r="K6" s="15">
        <v>0.3419862815060784</v>
      </c>
      <c r="L6" s="16">
        <v>0.42861169709990671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596.11011899999983</v>
      </c>
      <c r="E7" s="38">
        <f ca="1">SUM(E8:OFFSET(E6,MATCH("PROYECTOS",$A$8:$A$50,0),0))</f>
        <v>953.33300199999974</v>
      </c>
      <c r="F7" s="38">
        <f ca="1">SUM(F8:OFFSET(F6,MATCH("PROYECTOS",$A$8:$A$50,0),0))</f>
        <v>404.48269619052286</v>
      </c>
      <c r="G7" s="38">
        <f ca="1">SUM(G8:OFFSET(G6,MATCH("PROYECTOS",$A$8:$A$50,0),0))</f>
        <v>219.85934606052282</v>
      </c>
      <c r="H7" s="38">
        <f ca="1">SUM(H8:OFFSET(H6,MATCH("PROYECTOS",$A$8:$A$50,0),0))</f>
        <v>56.388389740000001</v>
      </c>
      <c r="I7" s="38">
        <f ca="1">SUM(I8:OFFSET(I6,MATCH("PROYECTOS",$A$8:$A$50,0),0))</f>
        <v>128.23496039000003</v>
      </c>
      <c r="J7" s="39">
        <f ca="1">IFERROR(G7/E7,0)</f>
        <v>0.2306217718250384</v>
      </c>
      <c r="K7" s="39">
        <f ca="1">IFERROR(SUM(G7,H7)/E7,0)</f>
        <v>0.28977045294874088</v>
      </c>
      <c r="L7" s="40">
        <f ca="1">IFERROR(SUM(G7,H7,I7)/E7,0)</f>
        <v>0.42428269591208695</v>
      </c>
      <c r="M7" s="4"/>
    </row>
    <row r="8" spans="1:13" ht="38.25">
      <c r="A8" s="17"/>
      <c r="B8" s="19">
        <v>3000166</v>
      </c>
      <c r="C8" s="19" t="s">
        <v>1111</v>
      </c>
      <c r="D8" s="20">
        <v>18.343833000000004</v>
      </c>
      <c r="E8" s="21">
        <v>19.803545000000003</v>
      </c>
      <c r="F8" s="21">
        <f t="shared" ref="F8:F25" si="0">SUM(G8,H8,I8)</f>
        <v>7.6880157408124585</v>
      </c>
      <c r="G8" s="21">
        <v>4.4784641708124582</v>
      </c>
      <c r="H8" s="21">
        <v>2.1438880700000009</v>
      </c>
      <c r="I8" s="21">
        <v>1.0656634999999999</v>
      </c>
      <c r="J8" s="22">
        <f t="shared" ref="J8:J26" si="1">IFERROR(G8/E8,0)</f>
        <v>0.22614457011673705</v>
      </c>
      <c r="K8" s="22">
        <f t="shared" ref="K8:K26" si="2">IFERROR(SUM(G8,H8)/E8,0)</f>
        <v>0.33440236285031077</v>
      </c>
      <c r="L8" s="23">
        <f t="shared" ref="L8:L26" si="3">IFERROR(SUM(G8,H8,I8)/E8,0)</f>
        <v>0.38821411726094784</v>
      </c>
      <c r="M8" s="4"/>
    </row>
    <row r="9" spans="1:13" ht="38.25">
      <c r="A9" s="17"/>
      <c r="B9" s="19">
        <v>3000169</v>
      </c>
      <c r="C9" s="19" t="s">
        <v>1112</v>
      </c>
      <c r="D9" s="20">
        <v>7.7222669999999969</v>
      </c>
      <c r="E9" s="21">
        <v>7.2472529999999997</v>
      </c>
      <c r="F9" s="21">
        <f t="shared" si="0"/>
        <v>3.3136018650777959</v>
      </c>
      <c r="G9" s="21">
        <v>2.0697036550777961</v>
      </c>
      <c r="H9" s="21">
        <v>0.54752919999999961</v>
      </c>
      <c r="I9" s="21">
        <v>0.69636901000000007</v>
      </c>
      <c r="J9" s="22">
        <f t="shared" si="1"/>
        <v>0.28558457322764863</v>
      </c>
      <c r="K9" s="22">
        <f t="shared" si="2"/>
        <v>0.36113446778769775</v>
      </c>
      <c r="L9" s="23">
        <f t="shared" si="3"/>
        <v>0.45722177286729138</v>
      </c>
      <c r="M9" s="4"/>
    </row>
    <row r="10" spans="1:13" ht="25.5">
      <c r="A10" s="17"/>
      <c r="B10" s="19">
        <v>3000181</v>
      </c>
      <c r="C10" s="19" t="s">
        <v>1113</v>
      </c>
      <c r="D10" s="20">
        <v>5.9574439999999989</v>
      </c>
      <c r="E10" s="21">
        <v>5.9574439999999989</v>
      </c>
      <c r="F10" s="21">
        <f t="shared" si="0"/>
        <v>3.5274344217158191</v>
      </c>
      <c r="G10" s="21">
        <v>2.1779474817158189</v>
      </c>
      <c r="H10" s="21">
        <v>0.32042662</v>
      </c>
      <c r="I10" s="21">
        <v>1.0290603200000001</v>
      </c>
      <c r="J10" s="22">
        <f t="shared" si="1"/>
        <v>0.3655842139205705</v>
      </c>
      <c r="K10" s="22">
        <f t="shared" si="2"/>
        <v>0.41937013620536245</v>
      </c>
      <c r="L10" s="23">
        <f t="shared" si="3"/>
        <v>0.5921053427805314</v>
      </c>
      <c r="M10" s="4"/>
    </row>
    <row r="11" spans="1:13" ht="25.5">
      <c r="A11" s="17"/>
      <c r="B11" s="19">
        <v>3000433</v>
      </c>
      <c r="C11" s="19" t="s">
        <v>1114</v>
      </c>
      <c r="D11" s="20">
        <v>35.435667999999993</v>
      </c>
      <c r="E11" s="21">
        <v>42.487358000000008</v>
      </c>
      <c r="F11" s="21">
        <f t="shared" si="0"/>
        <v>15.657002810839064</v>
      </c>
      <c r="G11" s="21">
        <v>10.428517930839064</v>
      </c>
      <c r="H11" s="21">
        <v>2.6981699300000002</v>
      </c>
      <c r="I11" s="21">
        <v>2.5303149499999993</v>
      </c>
      <c r="J11" s="22">
        <f t="shared" si="1"/>
        <v>0.24544990372992978</v>
      </c>
      <c r="K11" s="22">
        <f t="shared" si="2"/>
        <v>0.30895514521846856</v>
      </c>
      <c r="L11" s="23">
        <f t="shared" si="3"/>
        <v>0.36850968259403327</v>
      </c>
      <c r="M11" s="4"/>
    </row>
    <row r="12" spans="1:13" ht="38.25">
      <c r="A12" s="17"/>
      <c r="B12" s="19">
        <v>3000435</v>
      </c>
      <c r="C12" s="19" t="s">
        <v>1115</v>
      </c>
      <c r="D12" s="20">
        <v>26.04977599999998</v>
      </c>
      <c r="E12" s="21">
        <v>31.428602999999988</v>
      </c>
      <c r="F12" s="21">
        <f t="shared" si="0"/>
        <v>14.221832274918674</v>
      </c>
      <c r="G12" s="21">
        <v>10.328716464918671</v>
      </c>
      <c r="H12" s="21">
        <v>2.0391366300000007</v>
      </c>
      <c r="I12" s="21">
        <v>1.8539791800000007</v>
      </c>
      <c r="J12" s="22">
        <f t="shared" si="1"/>
        <v>0.32864064829476114</v>
      </c>
      <c r="K12" s="22">
        <f t="shared" si="2"/>
        <v>0.3935222031637447</v>
      </c>
      <c r="L12" s="23">
        <f t="shared" si="3"/>
        <v>0.45251239054178383</v>
      </c>
      <c r="M12" s="4"/>
    </row>
    <row r="13" spans="1:13" ht="51">
      <c r="A13" s="17"/>
      <c r="B13" s="19">
        <v>3000450</v>
      </c>
      <c r="C13" s="19" t="s">
        <v>1116</v>
      </c>
      <c r="D13" s="20">
        <v>53.217009000000012</v>
      </c>
      <c r="E13" s="21">
        <v>63.854081000000001</v>
      </c>
      <c r="F13" s="21">
        <f t="shared" si="0"/>
        <v>31.601010518982839</v>
      </c>
      <c r="G13" s="21">
        <v>20.982635178982839</v>
      </c>
      <c r="H13" s="21">
        <v>4.3487345199999989</v>
      </c>
      <c r="I13" s="21">
        <v>6.2696408199999984</v>
      </c>
      <c r="J13" s="22">
        <f t="shared" si="1"/>
        <v>0.32860288411296434</v>
      </c>
      <c r="K13" s="22">
        <f t="shared" si="2"/>
        <v>0.39670713762183563</v>
      </c>
      <c r="L13" s="23">
        <f t="shared" si="3"/>
        <v>0.49489414026619283</v>
      </c>
      <c r="M13" s="4"/>
    </row>
    <row r="14" spans="1:13" ht="38.25">
      <c r="A14" s="17"/>
      <c r="B14" s="19">
        <v>3000451</v>
      </c>
      <c r="C14" s="19" t="s">
        <v>1117</v>
      </c>
      <c r="D14" s="20">
        <v>5.5723430000000009</v>
      </c>
      <c r="E14" s="21">
        <v>5.5913119999999994</v>
      </c>
      <c r="F14" s="21">
        <f t="shared" si="0"/>
        <v>1.7351744908111939</v>
      </c>
      <c r="G14" s="21">
        <v>1.213856380811194</v>
      </c>
      <c r="H14" s="21">
        <v>0.25312476999999994</v>
      </c>
      <c r="I14" s="21">
        <v>0.26819334</v>
      </c>
      <c r="J14" s="22">
        <f t="shared" si="1"/>
        <v>0.21709687830176425</v>
      </c>
      <c r="K14" s="22">
        <f t="shared" si="2"/>
        <v>0.26236796494475606</v>
      </c>
      <c r="L14" s="23">
        <f t="shared" si="3"/>
        <v>0.31033404875478138</v>
      </c>
      <c r="M14" s="4"/>
    </row>
    <row r="15" spans="1:13" ht="38.25">
      <c r="A15" s="17"/>
      <c r="B15" s="19">
        <v>3000516</v>
      </c>
      <c r="C15" s="19" t="s">
        <v>1118</v>
      </c>
      <c r="D15" s="20">
        <v>98.049485000000061</v>
      </c>
      <c r="E15" s="21">
        <v>249.89389600000007</v>
      </c>
      <c r="F15" s="21">
        <f t="shared" si="0"/>
        <v>159.87516595663317</v>
      </c>
      <c r="G15" s="21">
        <v>79.005109076633147</v>
      </c>
      <c r="H15" s="21">
        <v>29.976016870000009</v>
      </c>
      <c r="I15" s="21">
        <v>50.894040010000005</v>
      </c>
      <c r="J15" s="22">
        <f t="shared" si="1"/>
        <v>0.31615461738462441</v>
      </c>
      <c r="K15" s="22">
        <f t="shared" si="2"/>
        <v>0.43610959567669122</v>
      </c>
      <c r="L15" s="23">
        <f t="shared" si="3"/>
        <v>0.63977219338175884</v>
      </c>
      <c r="M15" s="4"/>
    </row>
    <row r="16" spans="1:13" ht="38.25">
      <c r="A16" s="17"/>
      <c r="B16" s="19">
        <v>3000558</v>
      </c>
      <c r="C16" s="19" t="s">
        <v>1119</v>
      </c>
      <c r="D16" s="20">
        <v>10.024203</v>
      </c>
      <c r="E16" s="21">
        <v>10.182579</v>
      </c>
      <c r="F16" s="21">
        <f t="shared" si="0"/>
        <v>6.1663949859780924</v>
      </c>
      <c r="G16" s="21">
        <v>3.6562979959780932</v>
      </c>
      <c r="H16" s="21">
        <v>1.0769817999999998</v>
      </c>
      <c r="I16" s="21">
        <v>1.4331151900000001</v>
      </c>
      <c r="J16" s="22">
        <f t="shared" si="1"/>
        <v>0.35907386488021287</v>
      </c>
      <c r="K16" s="22">
        <f t="shared" si="2"/>
        <v>0.4648409598371977</v>
      </c>
      <c r="L16" s="23">
        <f t="shared" si="3"/>
        <v>0.6055828278845754</v>
      </c>
      <c r="M16" s="4"/>
    </row>
    <row r="17" spans="1:13" ht="38.25">
      <c r="A17" s="17"/>
      <c r="B17" s="19">
        <v>3000559</v>
      </c>
      <c r="C17" s="19" t="s">
        <v>1120</v>
      </c>
      <c r="D17" s="20">
        <v>1.5958399999999999</v>
      </c>
      <c r="E17" s="21">
        <v>1.4386819999999998</v>
      </c>
      <c r="F17" s="21">
        <f t="shared" si="0"/>
        <v>0.65453454002714606</v>
      </c>
      <c r="G17" s="21">
        <v>0.44485817002714612</v>
      </c>
      <c r="H17" s="21">
        <v>6.5481600000000001E-2</v>
      </c>
      <c r="I17" s="21">
        <v>0.14419476999999997</v>
      </c>
      <c r="J17" s="22">
        <f t="shared" si="1"/>
        <v>0.3092122998877766</v>
      </c>
      <c r="K17" s="22">
        <f t="shared" si="2"/>
        <v>0.35472729208202108</v>
      </c>
      <c r="L17" s="23">
        <f t="shared" si="3"/>
        <v>0.45495428456541903</v>
      </c>
      <c r="M17" s="4"/>
    </row>
    <row r="18" spans="1:13" ht="38.25">
      <c r="A18" s="17"/>
      <c r="B18" s="19">
        <v>3000560</v>
      </c>
      <c r="C18" s="19" t="s">
        <v>1121</v>
      </c>
      <c r="D18" s="20">
        <v>2.8058309999999995</v>
      </c>
      <c r="E18" s="21">
        <v>3.3975960000000005</v>
      </c>
      <c r="F18" s="21">
        <f t="shared" si="0"/>
        <v>1.2113803272872126</v>
      </c>
      <c r="G18" s="21">
        <v>0.85406931728721247</v>
      </c>
      <c r="H18" s="21">
        <v>0.15856574000000001</v>
      </c>
      <c r="I18" s="21">
        <v>0.19874527</v>
      </c>
      <c r="J18" s="22">
        <f t="shared" si="1"/>
        <v>0.25137459465080969</v>
      </c>
      <c r="K18" s="22">
        <f t="shared" si="2"/>
        <v>0.29804457542545149</v>
      </c>
      <c r="L18" s="23">
        <f t="shared" si="3"/>
        <v>0.35654042660964175</v>
      </c>
      <c r="M18" s="4"/>
    </row>
    <row r="19" spans="1:13" ht="25.5">
      <c r="A19" s="17"/>
      <c r="B19" s="19">
        <v>3000561</v>
      </c>
      <c r="C19" s="19" t="s">
        <v>1122</v>
      </c>
      <c r="D19" s="20">
        <v>11.556156999999999</v>
      </c>
      <c r="E19" s="21">
        <v>12.403985999999996</v>
      </c>
      <c r="F19" s="21">
        <f t="shared" si="0"/>
        <v>3.5796683132166764</v>
      </c>
      <c r="G19" s="21">
        <v>0.49453612321667606</v>
      </c>
      <c r="H19" s="21">
        <v>2.7088252700000002</v>
      </c>
      <c r="I19" s="21">
        <v>0.37630692000000004</v>
      </c>
      <c r="J19" s="22">
        <f t="shared" si="1"/>
        <v>3.9869129424741065E-2</v>
      </c>
      <c r="K19" s="22">
        <f t="shared" si="2"/>
        <v>0.25825258051860728</v>
      </c>
      <c r="L19" s="23">
        <f t="shared" si="3"/>
        <v>0.28859016071258686</v>
      </c>
      <c r="M19" s="4"/>
    </row>
    <row r="20" spans="1:13" ht="38.25">
      <c r="A20" s="17"/>
      <c r="B20" s="19">
        <v>3000562</v>
      </c>
      <c r="C20" s="19" t="s">
        <v>1123</v>
      </c>
      <c r="D20" s="20">
        <v>10.131375999999999</v>
      </c>
      <c r="E20" s="21">
        <v>9.2072750000000028</v>
      </c>
      <c r="F20" s="21">
        <f t="shared" si="0"/>
        <v>2.3917573969198642</v>
      </c>
      <c r="G20" s="21">
        <v>1.6765373369198642</v>
      </c>
      <c r="H20" s="21">
        <v>0.40072326000000003</v>
      </c>
      <c r="I20" s="21">
        <v>0.31449679999999997</v>
      </c>
      <c r="J20" s="22">
        <f t="shared" si="1"/>
        <v>0.18208833090353702</v>
      </c>
      <c r="K20" s="22">
        <f t="shared" si="2"/>
        <v>0.22561079113199764</v>
      </c>
      <c r="L20" s="23">
        <f t="shared" si="3"/>
        <v>0.25976821555996354</v>
      </c>
      <c r="M20" s="4"/>
    </row>
    <row r="21" spans="1:13" ht="25.5">
      <c r="A21" s="17"/>
      <c r="B21" s="19">
        <v>3000563</v>
      </c>
      <c r="C21" s="19" t="s">
        <v>1124</v>
      </c>
      <c r="D21" s="20">
        <v>7.1581779999999986</v>
      </c>
      <c r="E21" s="21">
        <v>7.4815430000000003</v>
      </c>
      <c r="F21" s="21">
        <f t="shared" si="0"/>
        <v>2.3719880606479014</v>
      </c>
      <c r="G21" s="21">
        <v>1.5927058306479012</v>
      </c>
      <c r="H21" s="21">
        <v>0.34522838</v>
      </c>
      <c r="I21" s="21">
        <v>0.43405385000000002</v>
      </c>
      <c r="J21" s="22">
        <f t="shared" si="1"/>
        <v>0.21288467240620032</v>
      </c>
      <c r="K21" s="22">
        <f t="shared" si="2"/>
        <v>0.25902868040027321</v>
      </c>
      <c r="L21" s="23">
        <f t="shared" si="3"/>
        <v>0.31704530210518089</v>
      </c>
      <c r="M21" s="4"/>
    </row>
    <row r="22" spans="1:13" ht="38.25">
      <c r="A22" s="17"/>
      <c r="B22" s="19">
        <v>3000564</v>
      </c>
      <c r="C22" s="19" t="s">
        <v>1125</v>
      </c>
      <c r="D22" s="20">
        <v>21.347150000000003</v>
      </c>
      <c r="E22" s="21">
        <v>110.26772099999992</v>
      </c>
      <c r="F22" s="21">
        <f t="shared" si="0"/>
        <v>23.225559006028391</v>
      </c>
      <c r="G22" s="21">
        <v>20.530686766028392</v>
      </c>
      <c r="H22" s="21">
        <v>1.2290096599999998</v>
      </c>
      <c r="I22" s="21">
        <v>1.4658625799999998</v>
      </c>
      <c r="J22" s="22">
        <f t="shared" si="1"/>
        <v>0.18618945399287254</v>
      </c>
      <c r="K22" s="22">
        <f t="shared" si="2"/>
        <v>0.1973351424033549</v>
      </c>
      <c r="L22" s="23">
        <f t="shared" si="3"/>
        <v>0.21062881136382974</v>
      </c>
      <c r="M22" s="4"/>
    </row>
    <row r="23" spans="1:13" ht="25.5">
      <c r="A23" s="17"/>
      <c r="B23" s="19">
        <v>3000565</v>
      </c>
      <c r="C23" s="19" t="s">
        <v>1126</v>
      </c>
      <c r="D23" s="20">
        <v>147.52966199999989</v>
      </c>
      <c r="E23" s="21">
        <v>105.7339569999999</v>
      </c>
      <c r="F23" s="21">
        <f t="shared" si="0"/>
        <v>16.072882827221342</v>
      </c>
      <c r="G23" s="21">
        <v>10.807885747221343</v>
      </c>
      <c r="H23" s="21">
        <v>2.1077064099999991</v>
      </c>
      <c r="I23" s="21">
        <v>3.1572906700000019</v>
      </c>
      <c r="J23" s="22">
        <f t="shared" si="1"/>
        <v>0.10221773641954356</v>
      </c>
      <c r="K23" s="22">
        <f t="shared" si="2"/>
        <v>0.12215179043399797</v>
      </c>
      <c r="L23" s="23">
        <f t="shared" si="3"/>
        <v>0.15201249705637476</v>
      </c>
      <c r="M23" s="4"/>
    </row>
    <row r="24" spans="1:13" ht="38.25">
      <c r="A24" s="17"/>
      <c r="B24" s="19">
        <v>3000610</v>
      </c>
      <c r="C24" s="19" t="s">
        <v>1127</v>
      </c>
      <c r="D24" s="20">
        <v>117.046964</v>
      </c>
      <c r="E24" s="21">
        <v>247.86416700000001</v>
      </c>
      <c r="F24" s="21">
        <f t="shared" si="0"/>
        <v>102.31329649023468</v>
      </c>
      <c r="G24" s="21">
        <v>43.071391810234672</v>
      </c>
      <c r="H24" s="21">
        <v>4.5832574799999986</v>
      </c>
      <c r="I24" s="21">
        <v>54.658647200000011</v>
      </c>
      <c r="J24" s="22">
        <f t="shared" si="1"/>
        <v>0.17377014326655241</v>
      </c>
      <c r="K24" s="22">
        <f t="shared" si="2"/>
        <v>0.1922611479788229</v>
      </c>
      <c r="L24" s="23">
        <f t="shared" si="3"/>
        <v>0.41277969998073449</v>
      </c>
      <c r="M24" s="4"/>
    </row>
    <row r="25" spans="1:13" ht="38.25">
      <c r="A25" s="17"/>
      <c r="B25" s="19">
        <v>3000628</v>
      </c>
      <c r="C25" s="19" t="s">
        <v>1128</v>
      </c>
      <c r="D25" s="20">
        <v>16.566932999999988</v>
      </c>
      <c r="E25" s="21">
        <v>19.092003999999985</v>
      </c>
      <c r="F25" s="21">
        <f t="shared" si="0"/>
        <v>8.8759961631705337</v>
      </c>
      <c r="G25" s="21">
        <v>6.0454266231705347</v>
      </c>
      <c r="H25" s="21">
        <v>1.3855835300000001</v>
      </c>
      <c r="I25" s="21">
        <v>1.4449860099999992</v>
      </c>
      <c r="J25" s="22">
        <f t="shared" si="1"/>
        <v>0.31664704360896528</v>
      </c>
      <c r="K25" s="22">
        <f t="shared" si="2"/>
        <v>0.38922106622073516</v>
      </c>
      <c r="L25" s="23">
        <f t="shared" si="3"/>
        <v>0.46490646886364262</v>
      </c>
      <c r="M25" s="4"/>
    </row>
    <row r="26" spans="1:13" ht="15.75" thickBot="1">
      <c r="A26" s="41" t="s">
        <v>293</v>
      </c>
      <c r="B26" s="43"/>
      <c r="C26" s="43"/>
      <c r="D26" s="44">
        <f ca="1">OFFSET(D26,-MATCH("PROYECTOS",$A$8:$A$50,0)-1,0)-(OFFSET(D26,-MATCH("PROYECTOS",$A$8:$A$50,0),0))</f>
        <v>432.32483299999956</v>
      </c>
      <c r="E26" s="45">
        <f t="shared" ref="E26:I26" ca="1" si="4">OFFSET(E26,-MATCH("PROYECTOS",$A$8:$A$50,0)-1,0)-(OFFSET(E26,-MATCH("PROYECTOS",$A$8:$A$50,0),0))</f>
        <v>1167.8600719999977</v>
      </c>
      <c r="F26" s="45">
        <f t="shared" ca="1" si="4"/>
        <v>504.68546713318443</v>
      </c>
      <c r="G26" s="45">
        <f t="shared" ca="1" si="4"/>
        <v>302.24222130318401</v>
      </c>
      <c r="H26" s="45">
        <f t="shared" ca="1" si="4"/>
        <v>146.92897463000003</v>
      </c>
      <c r="I26" s="45">
        <f t="shared" ca="1" si="4"/>
        <v>55.514271200000024</v>
      </c>
      <c r="J26" s="46">
        <f t="shared" ca="1" si="1"/>
        <v>0.25880002968642002</v>
      </c>
      <c r="K26" s="46">
        <f t="shared" ca="1" si="2"/>
        <v>0.38461045693938661</v>
      </c>
      <c r="L26" s="47">
        <f t="shared" ca="1" si="3"/>
        <v>0.43214549348270298</v>
      </c>
      <c r="M26" s="4"/>
    </row>
    <row r="27" spans="1:13" ht="15.75" thickBot="1"/>
    <row r="28" spans="1:13" ht="15.75" thickBot="1">
      <c r="A28" s="91" t="s">
        <v>315</v>
      </c>
      <c r="B28" s="92"/>
      <c r="C28" s="92"/>
      <c r="D28" s="93"/>
    </row>
    <row r="29" spans="1:13" ht="15.75" thickBot="1">
      <c r="A29" s="1" t="s">
        <v>1167</v>
      </c>
    </row>
    <row r="30" spans="1:13" ht="45" customHeight="1">
      <c r="A30" s="84" t="s">
        <v>317</v>
      </c>
      <c r="B30" s="85"/>
      <c r="C30" s="85"/>
      <c r="D30" s="96" t="s">
        <v>318</v>
      </c>
    </row>
    <row r="31" spans="1:13" ht="15.75" thickBot="1">
      <c r="A31" s="94"/>
      <c r="B31" s="95"/>
      <c r="C31" s="95"/>
      <c r="D31" s="97"/>
    </row>
    <row r="32" spans="1:13" ht="38.25">
      <c r="A32" s="17"/>
      <c r="B32" s="19">
        <v>3000166</v>
      </c>
      <c r="C32" s="19" t="s">
        <v>1111</v>
      </c>
      <c r="D32" s="23">
        <v>0.38821411726094784</v>
      </c>
    </row>
    <row r="33" spans="1:4" ht="38.25">
      <c r="A33" s="17"/>
      <c r="B33" s="19">
        <v>3000169</v>
      </c>
      <c r="C33" s="19" t="s">
        <v>1112</v>
      </c>
      <c r="D33" s="23">
        <v>0.45722177286729138</v>
      </c>
    </row>
    <row r="34" spans="1:4" ht="25.5">
      <c r="A34" s="17"/>
      <c r="B34" s="19">
        <v>3000433</v>
      </c>
      <c r="C34" s="19" t="s">
        <v>1114</v>
      </c>
      <c r="D34" s="23">
        <v>0.36850968259403327</v>
      </c>
    </row>
    <row r="35" spans="1:4" ht="38.25">
      <c r="A35" s="17"/>
      <c r="B35" s="19">
        <v>3000435</v>
      </c>
      <c r="C35" s="19" t="s">
        <v>1115</v>
      </c>
      <c r="D35" s="23">
        <v>0.45251239054178383</v>
      </c>
    </row>
    <row r="36" spans="1:4" ht="51">
      <c r="A36" s="17"/>
      <c r="B36" s="19">
        <v>3000450</v>
      </c>
      <c r="C36" s="19" t="s">
        <v>1116</v>
      </c>
      <c r="D36" s="23">
        <v>0.49489414026619283</v>
      </c>
    </row>
    <row r="37" spans="1:4" ht="38.25">
      <c r="A37" s="17"/>
      <c r="B37" s="19">
        <v>3000451</v>
      </c>
      <c r="C37" s="19" t="s">
        <v>1117</v>
      </c>
      <c r="D37" s="23">
        <v>0.31033404875478138</v>
      </c>
    </row>
    <row r="38" spans="1:4" ht="38.25">
      <c r="A38" s="17"/>
      <c r="B38" s="19">
        <v>3000559</v>
      </c>
      <c r="C38" s="19" t="s">
        <v>1120</v>
      </c>
      <c r="D38" s="23">
        <v>0.45495428456541903</v>
      </c>
    </row>
    <row r="39" spans="1:4" ht="38.25">
      <c r="A39" s="17"/>
      <c r="B39" s="19">
        <v>3000560</v>
      </c>
      <c r="C39" s="19" t="s">
        <v>1121</v>
      </c>
      <c r="D39" s="23">
        <v>0.35654042660964175</v>
      </c>
    </row>
    <row r="40" spans="1:4" ht="25.5">
      <c r="A40" s="17"/>
      <c r="B40" s="19">
        <v>3000561</v>
      </c>
      <c r="C40" s="19" t="s">
        <v>1122</v>
      </c>
      <c r="D40" s="23">
        <v>0.28859016071258686</v>
      </c>
    </row>
    <row r="41" spans="1:4" ht="38.25">
      <c r="A41" s="17"/>
      <c r="B41" s="19">
        <v>3000562</v>
      </c>
      <c r="C41" s="19" t="s">
        <v>1123</v>
      </c>
      <c r="D41" s="23">
        <v>0.25976821555996354</v>
      </c>
    </row>
    <row r="42" spans="1:4" ht="25.5">
      <c r="A42" s="17"/>
      <c r="B42" s="19">
        <v>3000563</v>
      </c>
      <c r="C42" s="19" t="s">
        <v>1124</v>
      </c>
      <c r="D42" s="23">
        <v>0.31704530210518089</v>
      </c>
    </row>
    <row r="43" spans="1:4" ht="38.25">
      <c r="A43" s="17"/>
      <c r="B43" s="19">
        <v>3000564</v>
      </c>
      <c r="C43" s="19" t="s">
        <v>1125</v>
      </c>
      <c r="D43" s="23">
        <v>0.21062881136382974</v>
      </c>
    </row>
    <row r="44" spans="1:4" ht="25.5">
      <c r="A44" s="17"/>
      <c r="B44" s="19">
        <v>3000565</v>
      </c>
      <c r="C44" s="19" t="s">
        <v>1126</v>
      </c>
      <c r="D44" s="23">
        <v>0.15201249705637476</v>
      </c>
    </row>
    <row r="45" spans="1:4" ht="38.25">
      <c r="A45" s="17"/>
      <c r="B45" s="19">
        <v>3000610</v>
      </c>
      <c r="C45" s="19" t="s">
        <v>1127</v>
      </c>
      <c r="D45" s="23">
        <v>0.41277969998073449</v>
      </c>
    </row>
    <row r="46" spans="1:4" ht="39" thickBot="1">
      <c r="A46" s="24"/>
      <c r="B46" s="26">
        <v>3000628</v>
      </c>
      <c r="C46" s="26" t="s">
        <v>1128</v>
      </c>
      <c r="D46" s="30">
        <v>0.46490646886364262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S37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68</v>
      </c>
      <c r="B1" s="49" t="s">
        <v>43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1110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1028.4349519999994</v>
      </c>
      <c r="I6" s="14">
        <v>2121.1930739999975</v>
      </c>
      <c r="J6" s="14">
        <v>909.16816332370729</v>
      </c>
      <c r="K6" s="14">
        <v>522.10156736370686</v>
      </c>
      <c r="L6" s="14">
        <v>203.31736437000004</v>
      </c>
      <c r="M6" s="14">
        <v>183.74923159000005</v>
      </c>
      <c r="N6" s="15">
        <v>0.24613580619474881</v>
      </c>
      <c r="O6" s="15">
        <v>0.3419862815060784</v>
      </c>
      <c r="P6" s="16">
        <v>0.42861169709990671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SUM(H8:H36)</f>
        <v>596.11011900000017</v>
      </c>
      <c r="I7" s="37">
        <f>SUM(I8:I36)</f>
        <v>953.33300200000019</v>
      </c>
      <c r="J7" s="37">
        <f>SUM(J8:J36)</f>
        <v>404.48269619052286</v>
      </c>
      <c r="K7" s="37">
        <f t="shared" ref="K7:M7" si="0">SUM(K8:K36)</f>
        <v>219.85934606052285</v>
      </c>
      <c r="L7" s="37">
        <f t="shared" si="0"/>
        <v>56.388389740000008</v>
      </c>
      <c r="M7" s="37">
        <f t="shared" si="0"/>
        <v>128.23496039</v>
      </c>
      <c r="N7" s="39">
        <f>IFERROR(K7/I7,0)</f>
        <v>0.23062177182503832</v>
      </c>
      <c r="O7" s="39">
        <f>IFERROR(SUM(K7,L7)/I7,0)</f>
        <v>0.28977045294874076</v>
      </c>
      <c r="P7" s="40">
        <f>IFERROR(SUM(K7,L7,M7)/I7,0)</f>
        <v>0.42428269591208667</v>
      </c>
      <c r="Q7" s="64"/>
      <c r="R7" s="38"/>
      <c r="S7" s="40"/>
    </row>
    <row r="8" spans="1:19" ht="25.5">
      <c r="A8" s="17"/>
      <c r="B8" s="19">
        <v>5001576</v>
      </c>
      <c r="C8" s="19" t="s">
        <v>1129</v>
      </c>
      <c r="D8" s="68">
        <v>3000565</v>
      </c>
      <c r="E8" s="19" t="s">
        <v>1126</v>
      </c>
      <c r="F8" s="69">
        <v>44</v>
      </c>
      <c r="G8" s="19" t="s">
        <v>1157</v>
      </c>
      <c r="H8" s="20">
        <v>7.6420129999999951</v>
      </c>
      <c r="I8" s="21">
        <v>7.5031509999999981</v>
      </c>
      <c r="J8" s="21">
        <f t="shared" ref="J8:J36" si="1">SUM(K8,L8,M8)</f>
        <v>4.0722920128602738</v>
      </c>
      <c r="K8" s="21">
        <v>3.0454133928602736</v>
      </c>
      <c r="L8" s="21">
        <v>0.3956222499999999</v>
      </c>
      <c r="M8" s="21">
        <v>0.63125637000000001</v>
      </c>
      <c r="N8" s="22">
        <f t="shared" ref="N8:N37" si="2">IFERROR(K8/I8,0)</f>
        <v>0.40588459340086241</v>
      </c>
      <c r="O8" s="22">
        <f t="shared" ref="O8:O37" si="3">IFERROR(SUM(K8,L8)/I8,0)</f>
        <v>0.45861207416194533</v>
      </c>
      <c r="P8" s="23">
        <f t="shared" ref="P8:P37" si="4">IFERROR(SUM(K8,L8,M8)/I8,0)</f>
        <v>0.54274424343322891</v>
      </c>
      <c r="Q8" s="70">
        <v>231.85</v>
      </c>
      <c r="R8" s="21">
        <v>125.75</v>
      </c>
      <c r="S8" s="23">
        <f>IFERROR(R8/Q8,0)</f>
        <v>0.54237653655380635</v>
      </c>
    </row>
    <row r="9" spans="1:19" ht="51">
      <c r="A9" s="17"/>
      <c r="B9" s="19">
        <v>5001596</v>
      </c>
      <c r="C9" s="19" t="s">
        <v>1130</v>
      </c>
      <c r="D9" s="68">
        <v>3000565</v>
      </c>
      <c r="E9" s="19" t="s">
        <v>1126</v>
      </c>
      <c r="F9" s="69">
        <v>46</v>
      </c>
      <c r="G9" s="19" t="s">
        <v>736</v>
      </c>
      <c r="H9" s="20">
        <v>0.75</v>
      </c>
      <c r="I9" s="21">
        <v>0.76139999999999997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0</v>
      </c>
      <c r="R9" s="21">
        <v>0</v>
      </c>
      <c r="S9" s="23">
        <f t="shared" ref="S9:S36" si="5">IFERROR(R9/Q9,0)</f>
        <v>0</v>
      </c>
    </row>
    <row r="10" spans="1:19" ht="38.25">
      <c r="A10" s="17"/>
      <c r="B10" s="19">
        <v>5001604</v>
      </c>
      <c r="C10" s="19" t="s">
        <v>1131</v>
      </c>
      <c r="D10" s="68">
        <v>3000435</v>
      </c>
      <c r="E10" s="19" t="s">
        <v>1115</v>
      </c>
      <c r="F10" s="69">
        <v>589</v>
      </c>
      <c r="G10" s="19" t="s">
        <v>1158</v>
      </c>
      <c r="H10" s="20">
        <v>24.268818</v>
      </c>
      <c r="I10" s="21">
        <v>28.659370000000003</v>
      </c>
      <c r="J10" s="21">
        <f t="shared" si="1"/>
        <v>13.181012869443469</v>
      </c>
      <c r="K10" s="21">
        <v>9.6183014194434691</v>
      </c>
      <c r="L10" s="21">
        <v>1.90669877</v>
      </c>
      <c r="M10" s="21">
        <v>1.6560126799999999</v>
      </c>
      <c r="N10" s="22">
        <f t="shared" si="2"/>
        <v>0.33560756637160788</v>
      </c>
      <c r="O10" s="22">
        <f t="shared" si="3"/>
        <v>0.40213724828715591</v>
      </c>
      <c r="P10" s="23">
        <f t="shared" si="4"/>
        <v>0.45991984015850551</v>
      </c>
      <c r="Q10" s="70">
        <v>68566.622000000003</v>
      </c>
      <c r="R10" s="21">
        <v>27.385000000000002</v>
      </c>
      <c r="S10" s="23">
        <f t="shared" si="5"/>
        <v>3.9939257908899175E-4</v>
      </c>
    </row>
    <row r="11" spans="1:19" ht="51">
      <c r="A11" s="17"/>
      <c r="B11" s="19">
        <v>5001609</v>
      </c>
      <c r="C11" s="19" t="s">
        <v>1132</v>
      </c>
      <c r="D11" s="68">
        <v>3000516</v>
      </c>
      <c r="E11" s="19" t="s">
        <v>1118</v>
      </c>
      <c r="F11" s="69">
        <v>505</v>
      </c>
      <c r="G11" s="19" t="s">
        <v>1159</v>
      </c>
      <c r="H11" s="20">
        <v>65.28634000000001</v>
      </c>
      <c r="I11" s="21">
        <v>74.202725000000129</v>
      </c>
      <c r="J11" s="21">
        <f t="shared" si="1"/>
        <v>27.734902188729777</v>
      </c>
      <c r="K11" s="21">
        <v>18.592346688729776</v>
      </c>
      <c r="L11" s="21">
        <v>5.5931222699999985</v>
      </c>
      <c r="M11" s="21">
        <v>3.54943323</v>
      </c>
      <c r="N11" s="22">
        <f t="shared" si="2"/>
        <v>0.25056150820242445</v>
      </c>
      <c r="O11" s="22">
        <f t="shared" si="3"/>
        <v>0.32593774633923123</v>
      </c>
      <c r="P11" s="23">
        <f t="shared" si="4"/>
        <v>0.37377201698090912</v>
      </c>
      <c r="Q11" s="70">
        <v>56129.646000000001</v>
      </c>
      <c r="R11" s="21">
        <v>8664.39</v>
      </c>
      <c r="S11" s="23">
        <f t="shared" si="5"/>
        <v>0.15436388107632104</v>
      </c>
    </row>
    <row r="12" spans="1:19" ht="25.5">
      <c r="A12" s="17"/>
      <c r="B12" s="19">
        <v>5003299</v>
      </c>
      <c r="C12" s="19" t="s">
        <v>1133</v>
      </c>
      <c r="D12" s="68">
        <v>3000565</v>
      </c>
      <c r="E12" s="19" t="s">
        <v>1126</v>
      </c>
      <c r="F12" s="69">
        <v>46</v>
      </c>
      <c r="G12" s="19" t="s">
        <v>736</v>
      </c>
      <c r="H12" s="20">
        <v>4.2234019999999974</v>
      </c>
      <c r="I12" s="21">
        <v>5.1827699999999943</v>
      </c>
      <c r="J12" s="21">
        <f t="shared" si="1"/>
        <v>1.467546039939025</v>
      </c>
      <c r="K12" s="21">
        <v>0.96654633993902483</v>
      </c>
      <c r="L12" s="21">
        <v>0.33074830000000011</v>
      </c>
      <c r="M12" s="21">
        <v>0.17025140000000005</v>
      </c>
      <c r="N12" s="22">
        <f t="shared" si="2"/>
        <v>0.18649223097668349</v>
      </c>
      <c r="O12" s="22">
        <f t="shared" si="3"/>
        <v>0.25030912811855943</v>
      </c>
      <c r="P12" s="23">
        <f t="shared" si="4"/>
        <v>0.28315862751752957</v>
      </c>
      <c r="Q12" s="70">
        <v>204.5</v>
      </c>
      <c r="R12" s="21">
        <v>102.5</v>
      </c>
      <c r="S12" s="23">
        <f t="shared" si="5"/>
        <v>0.5012224938875306</v>
      </c>
    </row>
    <row r="13" spans="1:19" ht="38.25">
      <c r="A13" s="17"/>
      <c r="B13" s="19">
        <v>5003315</v>
      </c>
      <c r="C13" s="19" t="s">
        <v>1134</v>
      </c>
      <c r="D13" s="68">
        <v>3000610</v>
      </c>
      <c r="E13" s="19" t="s">
        <v>1127</v>
      </c>
      <c r="F13" s="69">
        <v>407</v>
      </c>
      <c r="G13" s="19" t="s">
        <v>1160</v>
      </c>
      <c r="H13" s="20">
        <v>1.8718330000000003</v>
      </c>
      <c r="I13" s="21">
        <v>1.876852</v>
      </c>
      <c r="J13" s="21">
        <f t="shared" si="1"/>
        <v>1.6567313468453562</v>
      </c>
      <c r="K13" s="21">
        <v>1.3255678068453562</v>
      </c>
      <c r="L13" s="21">
        <v>0.12712518</v>
      </c>
      <c r="M13" s="21">
        <v>0.20403836000000003</v>
      </c>
      <c r="N13" s="22">
        <f t="shared" si="2"/>
        <v>0.70627188869732738</v>
      </c>
      <c r="O13" s="22">
        <f t="shared" si="3"/>
        <v>0.77400508236416943</v>
      </c>
      <c r="P13" s="23">
        <f t="shared" si="4"/>
        <v>0.88271816149880555</v>
      </c>
      <c r="Q13" s="70">
        <v>4304.0620000000081</v>
      </c>
      <c r="R13" s="21">
        <v>4304.0620000000081</v>
      </c>
      <c r="S13" s="23">
        <f t="shared" si="5"/>
        <v>1</v>
      </c>
    </row>
    <row r="14" spans="1:19" ht="38.25">
      <c r="A14" s="17"/>
      <c r="B14" s="19">
        <v>5003317</v>
      </c>
      <c r="C14" s="19" t="s">
        <v>1135</v>
      </c>
      <c r="D14" s="68">
        <v>3000610</v>
      </c>
      <c r="E14" s="19" t="s">
        <v>1127</v>
      </c>
      <c r="F14" s="69">
        <v>67</v>
      </c>
      <c r="G14" s="19" t="s">
        <v>1011</v>
      </c>
      <c r="H14" s="20">
        <v>0</v>
      </c>
      <c r="I14" s="21">
        <v>0.2452</v>
      </c>
      <c r="J14" s="21">
        <f t="shared" si="1"/>
        <v>0.1680209779277502</v>
      </c>
      <c r="K14" s="21">
        <v>0.14952097792775021</v>
      </c>
      <c r="L14" s="21">
        <v>1.8499999999999999E-2</v>
      </c>
      <c r="M14" s="21">
        <v>0</v>
      </c>
      <c r="N14" s="22">
        <f t="shared" si="2"/>
        <v>0.6097919165079535</v>
      </c>
      <c r="O14" s="22">
        <f t="shared" si="3"/>
        <v>0.68524052988478878</v>
      </c>
      <c r="P14" s="23">
        <f t="shared" si="4"/>
        <v>0.68524052988478878</v>
      </c>
      <c r="Q14" s="70">
        <v>24</v>
      </c>
      <c r="R14" s="21">
        <v>24</v>
      </c>
      <c r="S14" s="23">
        <f t="shared" si="5"/>
        <v>1</v>
      </c>
    </row>
    <row r="15" spans="1:19" ht="51">
      <c r="A15" s="17"/>
      <c r="B15" s="19">
        <v>5003383</v>
      </c>
      <c r="C15" s="19" t="s">
        <v>1136</v>
      </c>
      <c r="D15" s="68">
        <v>3000516</v>
      </c>
      <c r="E15" s="19" t="s">
        <v>1118</v>
      </c>
      <c r="F15" s="69">
        <v>505</v>
      </c>
      <c r="G15" s="19" t="s">
        <v>1159</v>
      </c>
      <c r="H15" s="20">
        <v>15.528779</v>
      </c>
      <c r="I15" s="21">
        <v>134.824389</v>
      </c>
      <c r="J15" s="21">
        <f t="shared" si="1"/>
        <v>109.83683378562196</v>
      </c>
      <c r="K15" s="21">
        <v>43.849668125621974</v>
      </c>
      <c r="L15" s="21">
        <v>21.542196789999998</v>
      </c>
      <c r="M15" s="21">
        <v>44.444968870000004</v>
      </c>
      <c r="N15" s="22">
        <f t="shared" si="2"/>
        <v>0.32523542996083576</v>
      </c>
      <c r="O15" s="22">
        <f t="shared" si="3"/>
        <v>0.485015102984238</v>
      </c>
      <c r="P15" s="23">
        <f t="shared" si="4"/>
        <v>0.81466591171143354</v>
      </c>
      <c r="Q15" s="70">
        <v>1278</v>
      </c>
      <c r="R15" s="21">
        <v>1278</v>
      </c>
      <c r="S15" s="23">
        <f t="shared" si="5"/>
        <v>1</v>
      </c>
    </row>
    <row r="16" spans="1:19" ht="38.25">
      <c r="A16" s="17"/>
      <c r="B16" s="19">
        <v>5003384</v>
      </c>
      <c r="C16" s="19" t="s">
        <v>1137</v>
      </c>
      <c r="D16" s="68">
        <v>3000516</v>
      </c>
      <c r="E16" s="19" t="s">
        <v>1118</v>
      </c>
      <c r="F16" s="69">
        <v>505</v>
      </c>
      <c r="G16" s="19" t="s">
        <v>1159</v>
      </c>
      <c r="H16" s="20">
        <v>2.8122180000000001</v>
      </c>
      <c r="I16" s="21">
        <v>13.134774</v>
      </c>
      <c r="J16" s="21">
        <f t="shared" si="1"/>
        <v>5.4793711375269627</v>
      </c>
      <c r="K16" s="21">
        <v>4.2285608275269624</v>
      </c>
      <c r="L16" s="21">
        <v>1.0818720800000001</v>
      </c>
      <c r="M16" s="21">
        <v>0.16893822999999997</v>
      </c>
      <c r="N16" s="22">
        <f t="shared" si="2"/>
        <v>0.32193632167001596</v>
      </c>
      <c r="O16" s="22">
        <f t="shared" si="3"/>
        <v>0.40430333308566729</v>
      </c>
      <c r="P16" s="23">
        <f t="shared" si="4"/>
        <v>0.41716523919840287</v>
      </c>
      <c r="Q16" s="70">
        <v>0</v>
      </c>
      <c r="R16" s="21">
        <v>0</v>
      </c>
      <c r="S16" s="23">
        <f t="shared" si="5"/>
        <v>0</v>
      </c>
    </row>
    <row r="17" spans="1:19" ht="38.25">
      <c r="A17" s="17"/>
      <c r="B17" s="19">
        <v>5004259</v>
      </c>
      <c r="C17" s="19" t="s">
        <v>1138</v>
      </c>
      <c r="D17" s="68">
        <v>3000610</v>
      </c>
      <c r="E17" s="19" t="s">
        <v>1127</v>
      </c>
      <c r="F17" s="69">
        <v>59</v>
      </c>
      <c r="G17" s="19" t="s">
        <v>577</v>
      </c>
      <c r="H17" s="20">
        <v>4.4170699999999998</v>
      </c>
      <c r="I17" s="21">
        <v>4.4421939999999998</v>
      </c>
      <c r="J17" s="21">
        <f t="shared" si="1"/>
        <v>3.2329230975795622</v>
      </c>
      <c r="K17" s="21">
        <v>2.375907677579562</v>
      </c>
      <c r="L17" s="21">
        <v>0.6773496200000001</v>
      </c>
      <c r="M17" s="21">
        <v>0.17966580000000001</v>
      </c>
      <c r="N17" s="22">
        <f t="shared" si="2"/>
        <v>0.53485004877760001</v>
      </c>
      <c r="O17" s="22">
        <f t="shared" si="3"/>
        <v>0.68733092196773993</v>
      </c>
      <c r="P17" s="23">
        <f t="shared" si="4"/>
        <v>0.72777620643753116</v>
      </c>
      <c r="Q17" s="70">
        <v>250.59700000000009</v>
      </c>
      <c r="R17" s="21">
        <v>250.59700000000009</v>
      </c>
      <c r="S17" s="23">
        <f t="shared" si="5"/>
        <v>1</v>
      </c>
    </row>
    <row r="18" spans="1:19" ht="51">
      <c r="A18" s="17"/>
      <c r="B18" s="19">
        <v>5004260</v>
      </c>
      <c r="C18" s="19" t="s">
        <v>1139</v>
      </c>
      <c r="D18" s="68">
        <v>3000610</v>
      </c>
      <c r="E18" s="19" t="s">
        <v>1127</v>
      </c>
      <c r="F18" s="69">
        <v>88</v>
      </c>
      <c r="G18" s="19" t="s">
        <v>755</v>
      </c>
      <c r="H18" s="20">
        <v>0.5</v>
      </c>
      <c r="I18" s="21">
        <v>0.57000000000000006</v>
      </c>
      <c r="J18" s="21">
        <f t="shared" si="1"/>
        <v>0.13543179969643654</v>
      </c>
      <c r="K18" s="21">
        <v>2.4116199696436524E-2</v>
      </c>
      <c r="L18" s="21">
        <v>1.6919999999999998E-2</v>
      </c>
      <c r="M18" s="21">
        <v>9.439560000000001E-2</v>
      </c>
      <c r="N18" s="22">
        <f t="shared" si="2"/>
        <v>4.2309122274450037E-2</v>
      </c>
      <c r="O18" s="22">
        <f t="shared" si="3"/>
        <v>7.1993332800765822E-2</v>
      </c>
      <c r="P18" s="23">
        <f t="shared" si="4"/>
        <v>0.23759964859023952</v>
      </c>
      <c r="Q18" s="70">
        <v>430</v>
      </c>
      <c r="R18" s="21">
        <v>244</v>
      </c>
      <c r="S18" s="23">
        <f t="shared" si="5"/>
        <v>0.56744186046511624</v>
      </c>
    </row>
    <row r="19" spans="1:19" ht="38.25">
      <c r="A19" s="17"/>
      <c r="B19" s="19">
        <v>5004261</v>
      </c>
      <c r="C19" s="19" t="s">
        <v>1140</v>
      </c>
      <c r="D19" s="68">
        <v>3000610</v>
      </c>
      <c r="E19" s="19" t="s">
        <v>1127</v>
      </c>
      <c r="F19" s="69">
        <v>248</v>
      </c>
      <c r="G19" s="19" t="s">
        <v>1161</v>
      </c>
      <c r="H19" s="20">
        <v>0.61665000000000003</v>
      </c>
      <c r="I19" s="21">
        <v>1.435503</v>
      </c>
      <c r="J19" s="21">
        <f t="shared" si="1"/>
        <v>0.71030342730585783</v>
      </c>
      <c r="K19" s="21">
        <v>0.63523662730585784</v>
      </c>
      <c r="L19" s="21">
        <v>5.3995799999999997E-2</v>
      </c>
      <c r="M19" s="21">
        <v>2.1070999999999999E-2</v>
      </c>
      <c r="N19" s="22">
        <f t="shared" si="2"/>
        <v>0.44251849512390978</v>
      </c>
      <c r="O19" s="22">
        <f t="shared" si="3"/>
        <v>0.48013304556372077</v>
      </c>
      <c r="P19" s="23">
        <f t="shared" si="4"/>
        <v>0.49481152411792789</v>
      </c>
      <c r="Q19" s="70">
        <v>6</v>
      </c>
      <c r="R19" s="21">
        <v>0</v>
      </c>
      <c r="S19" s="23">
        <f t="shared" si="5"/>
        <v>0</v>
      </c>
    </row>
    <row r="20" spans="1:19" ht="51">
      <c r="A20" s="17"/>
      <c r="B20" s="19">
        <v>5004262</v>
      </c>
      <c r="C20" s="19" t="s">
        <v>1141</v>
      </c>
      <c r="D20" s="68">
        <v>3000610</v>
      </c>
      <c r="E20" s="19" t="s">
        <v>1127</v>
      </c>
      <c r="F20" s="69">
        <v>67</v>
      </c>
      <c r="G20" s="19" t="s">
        <v>1011</v>
      </c>
      <c r="H20" s="20">
        <v>109.64141100000001</v>
      </c>
      <c r="I20" s="21">
        <v>239.29441799999992</v>
      </c>
      <c r="J20" s="21">
        <f t="shared" si="1"/>
        <v>96.409885840879724</v>
      </c>
      <c r="K20" s="21">
        <v>38.56104252087971</v>
      </c>
      <c r="L20" s="21">
        <v>3.689366880000001</v>
      </c>
      <c r="M20" s="21">
        <v>54.159476440000013</v>
      </c>
      <c r="N20" s="22">
        <f t="shared" si="2"/>
        <v>0.16114476402403888</v>
      </c>
      <c r="O20" s="22">
        <f t="shared" si="3"/>
        <v>0.17656245287292796</v>
      </c>
      <c r="P20" s="23">
        <f t="shared" si="4"/>
        <v>0.40289233090627191</v>
      </c>
      <c r="Q20" s="70">
        <v>470.46399999999988</v>
      </c>
      <c r="R20" s="21">
        <v>263.26</v>
      </c>
      <c r="S20" s="23">
        <f t="shared" si="5"/>
        <v>0.55957522786015523</v>
      </c>
    </row>
    <row r="21" spans="1:19" ht="38.25">
      <c r="A21" s="17"/>
      <c r="B21" s="19">
        <v>5004263</v>
      </c>
      <c r="C21" s="19" t="s">
        <v>1142</v>
      </c>
      <c r="D21" s="68">
        <v>3000516</v>
      </c>
      <c r="E21" s="19" t="s">
        <v>1118</v>
      </c>
      <c r="F21" s="69">
        <v>505</v>
      </c>
      <c r="G21" s="19" t="s">
        <v>1159</v>
      </c>
      <c r="H21" s="20">
        <v>6.6477199999999987</v>
      </c>
      <c r="I21" s="21">
        <v>9.6178049999999971</v>
      </c>
      <c r="J21" s="21">
        <f t="shared" si="1"/>
        <v>8.5281347818895341</v>
      </c>
      <c r="K21" s="21">
        <v>6.8507173218895332</v>
      </c>
      <c r="L21" s="21">
        <v>1.1517743499999999</v>
      </c>
      <c r="M21" s="21">
        <v>0.52564311000000008</v>
      </c>
      <c r="N21" s="22">
        <f t="shared" si="2"/>
        <v>0.71229530250296558</v>
      </c>
      <c r="O21" s="22">
        <f t="shared" si="3"/>
        <v>0.83204969032846221</v>
      </c>
      <c r="P21" s="23">
        <f t="shared" si="4"/>
        <v>0.88670281648354654</v>
      </c>
      <c r="Q21" s="70">
        <v>12358.051000000001</v>
      </c>
      <c r="R21" s="21">
        <v>12274.051000000001</v>
      </c>
      <c r="S21" s="23">
        <f t="shared" si="5"/>
        <v>0.99320281167313518</v>
      </c>
    </row>
    <row r="22" spans="1:19" ht="38.25">
      <c r="A22" s="17"/>
      <c r="B22" s="19">
        <v>5004264</v>
      </c>
      <c r="C22" s="19" t="s">
        <v>1143</v>
      </c>
      <c r="D22" s="68">
        <v>3000516</v>
      </c>
      <c r="E22" s="19" t="s">
        <v>1118</v>
      </c>
      <c r="F22" s="69">
        <v>505</v>
      </c>
      <c r="G22" s="19" t="s">
        <v>1159</v>
      </c>
      <c r="H22" s="20">
        <v>7.5764279999999991</v>
      </c>
      <c r="I22" s="21">
        <v>9.7858479999999979</v>
      </c>
      <c r="J22" s="21">
        <f t="shared" si="1"/>
        <v>4.9651783405109873</v>
      </c>
      <c r="K22" s="21">
        <v>2.6711461005109869</v>
      </c>
      <c r="L22" s="21">
        <v>0.49677294000000011</v>
      </c>
      <c r="M22" s="21">
        <v>1.7972593000000003</v>
      </c>
      <c r="N22" s="22">
        <f t="shared" si="2"/>
        <v>0.27296010529807813</v>
      </c>
      <c r="O22" s="22">
        <f t="shared" si="3"/>
        <v>0.32372452959733156</v>
      </c>
      <c r="P22" s="23">
        <f t="shared" si="4"/>
        <v>0.50738355434408833</v>
      </c>
      <c r="Q22" s="70">
        <v>12220.030000000002</v>
      </c>
      <c r="R22" s="21">
        <v>9491.0380000000041</v>
      </c>
      <c r="S22" s="23">
        <f t="shared" si="5"/>
        <v>0.77667878065765816</v>
      </c>
    </row>
    <row r="23" spans="1:19" ht="25.5">
      <c r="A23" s="17"/>
      <c r="B23" s="19">
        <v>5004266</v>
      </c>
      <c r="C23" s="19" t="s">
        <v>1144</v>
      </c>
      <c r="D23" s="68">
        <v>3000565</v>
      </c>
      <c r="E23" s="19" t="s">
        <v>1126</v>
      </c>
      <c r="F23" s="69">
        <v>46</v>
      </c>
      <c r="G23" s="19" t="s">
        <v>736</v>
      </c>
      <c r="H23" s="20">
        <v>70.557517999999988</v>
      </c>
      <c r="I23" s="21">
        <v>2.251099</v>
      </c>
      <c r="J23" s="21">
        <f t="shared" si="1"/>
        <v>0.4938789090355778</v>
      </c>
      <c r="K23" s="21">
        <v>0.43058976903557777</v>
      </c>
      <c r="L23" s="21">
        <v>4.6785000000000007E-2</v>
      </c>
      <c r="M23" s="21">
        <v>1.650414E-2</v>
      </c>
      <c r="N23" s="22">
        <f t="shared" si="2"/>
        <v>0.19127980112628445</v>
      </c>
      <c r="O23" s="22">
        <f t="shared" si="3"/>
        <v>0.21206298302987911</v>
      </c>
      <c r="P23" s="23">
        <f t="shared" si="4"/>
        <v>0.21939457528770517</v>
      </c>
      <c r="Q23" s="70">
        <v>48</v>
      </c>
      <c r="R23" s="21">
        <v>48</v>
      </c>
      <c r="S23" s="23">
        <f t="shared" si="5"/>
        <v>1</v>
      </c>
    </row>
    <row r="24" spans="1:19" ht="51">
      <c r="A24" s="17"/>
      <c r="B24" s="19">
        <v>5004269</v>
      </c>
      <c r="C24" s="19" t="s">
        <v>1145</v>
      </c>
      <c r="D24" s="68">
        <v>3000565</v>
      </c>
      <c r="E24" s="19" t="s">
        <v>1126</v>
      </c>
      <c r="F24" s="69">
        <v>120</v>
      </c>
      <c r="G24" s="19" t="s">
        <v>689</v>
      </c>
      <c r="H24" s="20">
        <v>0.34</v>
      </c>
      <c r="I24" s="21">
        <v>0.34</v>
      </c>
      <c r="J24" s="21">
        <f t="shared" si="1"/>
        <v>0</v>
      </c>
      <c r="K24" s="21">
        <v>0</v>
      </c>
      <c r="L24" s="21">
        <v>0</v>
      </c>
      <c r="M24" s="21">
        <v>0</v>
      </c>
      <c r="N24" s="22">
        <f t="shared" si="2"/>
        <v>0</v>
      </c>
      <c r="O24" s="22">
        <f t="shared" si="3"/>
        <v>0</v>
      </c>
      <c r="P24" s="23">
        <f t="shared" si="4"/>
        <v>0</v>
      </c>
      <c r="Q24" s="70">
        <v>0</v>
      </c>
      <c r="R24" s="21">
        <v>0</v>
      </c>
      <c r="S24" s="23">
        <f t="shared" si="5"/>
        <v>0</v>
      </c>
    </row>
    <row r="25" spans="1:19" ht="38.25">
      <c r="A25" s="17"/>
      <c r="B25" s="19">
        <v>5004272</v>
      </c>
      <c r="C25" s="19" t="s">
        <v>1146</v>
      </c>
      <c r="D25" s="68">
        <v>3000433</v>
      </c>
      <c r="E25" s="19" t="s">
        <v>1114</v>
      </c>
      <c r="F25" s="69">
        <v>86</v>
      </c>
      <c r="G25" s="19" t="s">
        <v>500</v>
      </c>
      <c r="H25" s="20">
        <v>19.452261000000004</v>
      </c>
      <c r="I25" s="21">
        <v>27.540604000000009</v>
      </c>
      <c r="J25" s="21">
        <f t="shared" si="1"/>
        <v>13.60349999819454</v>
      </c>
      <c r="K25" s="21">
        <v>9.5007027281945398</v>
      </c>
      <c r="L25" s="21">
        <v>2.3185321899999995</v>
      </c>
      <c r="M25" s="21">
        <v>1.7842650800000004</v>
      </c>
      <c r="N25" s="22">
        <f t="shared" si="2"/>
        <v>0.34497074676338024</v>
      </c>
      <c r="O25" s="22">
        <f t="shared" si="3"/>
        <v>0.42915670688248286</v>
      </c>
      <c r="P25" s="23">
        <f t="shared" si="4"/>
        <v>0.49394341526404195</v>
      </c>
      <c r="Q25" s="70">
        <v>43422.5</v>
      </c>
      <c r="R25" s="21">
        <v>8154.5</v>
      </c>
      <c r="S25" s="23">
        <f t="shared" si="5"/>
        <v>0.18779434624906444</v>
      </c>
    </row>
    <row r="26" spans="1:19" ht="38.25">
      <c r="A26" s="17"/>
      <c r="B26" s="19">
        <v>5004273</v>
      </c>
      <c r="C26" s="19" t="s">
        <v>1147</v>
      </c>
      <c r="D26" s="68">
        <v>3000433</v>
      </c>
      <c r="E26" s="19" t="s">
        <v>1114</v>
      </c>
      <c r="F26" s="69">
        <v>583</v>
      </c>
      <c r="G26" s="19" t="s">
        <v>1162</v>
      </c>
      <c r="H26" s="20">
        <v>15.983407000000003</v>
      </c>
      <c r="I26" s="21">
        <v>14.946754000000004</v>
      </c>
      <c r="J26" s="21">
        <f t="shared" si="1"/>
        <v>2.0535028126445241</v>
      </c>
      <c r="K26" s="21">
        <v>0.92781520264452411</v>
      </c>
      <c r="L26" s="21">
        <v>0.37963774</v>
      </c>
      <c r="M26" s="21">
        <v>0.74604986999999978</v>
      </c>
      <c r="N26" s="22">
        <f t="shared" si="2"/>
        <v>6.2074695458594148E-2</v>
      </c>
      <c r="O26" s="22">
        <f t="shared" si="3"/>
        <v>8.7474039021751729E-2</v>
      </c>
      <c r="P26" s="23">
        <f t="shared" si="4"/>
        <v>0.13738787783919662</v>
      </c>
      <c r="Q26" s="70">
        <v>406.21</v>
      </c>
      <c r="R26" s="21">
        <v>12.719999999999999</v>
      </c>
      <c r="S26" s="23">
        <f t="shared" si="5"/>
        <v>3.1313852440855716E-2</v>
      </c>
    </row>
    <row r="27" spans="1:19" ht="38.25">
      <c r="A27" s="17"/>
      <c r="B27" s="19">
        <v>5004274</v>
      </c>
      <c r="C27" s="19" t="s">
        <v>1148</v>
      </c>
      <c r="D27" s="68">
        <v>3000435</v>
      </c>
      <c r="E27" s="19" t="s">
        <v>1115</v>
      </c>
      <c r="F27" s="69">
        <v>77</v>
      </c>
      <c r="G27" s="19" t="s">
        <v>1163</v>
      </c>
      <c r="H27" s="20">
        <v>9.056500000000002E-2</v>
      </c>
      <c r="I27" s="21">
        <v>9.7065000000000012E-2</v>
      </c>
      <c r="J27" s="21">
        <f t="shared" si="1"/>
        <v>2.32E-3</v>
      </c>
      <c r="K27" s="21">
        <v>0</v>
      </c>
      <c r="L27" s="21">
        <v>0</v>
      </c>
      <c r="M27" s="21">
        <v>2.32E-3</v>
      </c>
      <c r="N27" s="22">
        <f t="shared" si="2"/>
        <v>0</v>
      </c>
      <c r="O27" s="22">
        <f t="shared" si="3"/>
        <v>0</v>
      </c>
      <c r="P27" s="23">
        <f t="shared" si="4"/>
        <v>2.3901509297893163E-2</v>
      </c>
      <c r="Q27" s="70">
        <v>0.10000000000000003</v>
      </c>
      <c r="R27" s="21">
        <v>0.10000000000000003</v>
      </c>
      <c r="S27" s="23">
        <f t="shared" si="5"/>
        <v>1</v>
      </c>
    </row>
    <row r="28" spans="1:19" ht="38.25">
      <c r="A28" s="17"/>
      <c r="B28" s="19">
        <v>5004275</v>
      </c>
      <c r="C28" s="19" t="s">
        <v>1149</v>
      </c>
      <c r="D28" s="68">
        <v>3000435</v>
      </c>
      <c r="E28" s="19" t="s">
        <v>1115</v>
      </c>
      <c r="F28" s="69">
        <v>117</v>
      </c>
      <c r="G28" s="19" t="s">
        <v>687</v>
      </c>
      <c r="H28" s="20">
        <v>1.690393</v>
      </c>
      <c r="I28" s="21">
        <v>2.6721679999999997</v>
      </c>
      <c r="J28" s="21">
        <f t="shared" si="1"/>
        <v>1.0384994054752017</v>
      </c>
      <c r="K28" s="21">
        <v>0.71041504547520162</v>
      </c>
      <c r="L28" s="21">
        <v>0.13243786000000005</v>
      </c>
      <c r="M28" s="21">
        <v>0.19564650000000003</v>
      </c>
      <c r="N28" s="22">
        <f t="shared" si="2"/>
        <v>0.26585717869355585</v>
      </c>
      <c r="O28" s="22">
        <f t="shared" si="3"/>
        <v>0.31541912988824122</v>
      </c>
      <c r="P28" s="23">
        <f t="shared" si="4"/>
        <v>0.38863552197137374</v>
      </c>
      <c r="Q28" s="70">
        <v>970</v>
      </c>
      <c r="R28" s="21">
        <v>10.889999999999999</v>
      </c>
      <c r="S28" s="23">
        <f t="shared" si="5"/>
        <v>1.122680412371134E-2</v>
      </c>
    </row>
    <row r="29" spans="1:19" ht="38.25">
      <c r="A29" s="17"/>
      <c r="B29" s="19">
        <v>5004276</v>
      </c>
      <c r="C29" s="19" t="s">
        <v>1150</v>
      </c>
      <c r="D29" s="68">
        <v>3000516</v>
      </c>
      <c r="E29" s="19" t="s">
        <v>1118</v>
      </c>
      <c r="F29" s="69">
        <v>448</v>
      </c>
      <c r="G29" s="19" t="s">
        <v>575</v>
      </c>
      <c r="H29" s="20">
        <v>0.19800000000000001</v>
      </c>
      <c r="I29" s="21">
        <v>0.19800000000000001</v>
      </c>
      <c r="J29" s="21">
        <f t="shared" si="1"/>
        <v>0.19774773000000001</v>
      </c>
      <c r="K29" s="21">
        <v>0</v>
      </c>
      <c r="L29" s="21">
        <v>0</v>
      </c>
      <c r="M29" s="21">
        <v>0.19774773000000001</v>
      </c>
      <c r="N29" s="22">
        <f t="shared" si="2"/>
        <v>0</v>
      </c>
      <c r="O29" s="22">
        <f t="shared" si="3"/>
        <v>0</v>
      </c>
      <c r="P29" s="23">
        <f t="shared" si="4"/>
        <v>0.99872590909090908</v>
      </c>
      <c r="Q29" s="70">
        <v>0</v>
      </c>
      <c r="R29" s="21">
        <v>0</v>
      </c>
      <c r="S29" s="23">
        <f t="shared" si="5"/>
        <v>0</v>
      </c>
    </row>
    <row r="30" spans="1:19" ht="51">
      <c r="A30" s="17"/>
      <c r="B30" s="19">
        <v>5004278</v>
      </c>
      <c r="C30" s="19" t="s">
        <v>1151</v>
      </c>
      <c r="D30" s="68">
        <v>3000450</v>
      </c>
      <c r="E30" s="19" t="s">
        <v>1116</v>
      </c>
      <c r="F30" s="69">
        <v>86</v>
      </c>
      <c r="G30" s="19" t="s">
        <v>500</v>
      </c>
      <c r="H30" s="20">
        <v>36.245594999999994</v>
      </c>
      <c r="I30" s="21">
        <v>46.357139999999994</v>
      </c>
      <c r="J30" s="21">
        <f t="shared" si="1"/>
        <v>24.716732193517224</v>
      </c>
      <c r="K30" s="21">
        <v>16.097728923517227</v>
      </c>
      <c r="L30" s="21">
        <v>3.2886213199999985</v>
      </c>
      <c r="M30" s="21">
        <v>5.3303819499999978</v>
      </c>
      <c r="N30" s="22">
        <f t="shared" si="2"/>
        <v>0.34725457445211738</v>
      </c>
      <c r="O30" s="22">
        <f t="shared" si="3"/>
        <v>0.4181955626148901</v>
      </c>
      <c r="P30" s="23">
        <f t="shared" si="4"/>
        <v>0.53318069651227895</v>
      </c>
      <c r="Q30" s="70">
        <v>36456</v>
      </c>
      <c r="R30" s="21">
        <v>27172.799999999999</v>
      </c>
      <c r="S30" s="23">
        <f t="shared" si="5"/>
        <v>0.74535878867676097</v>
      </c>
    </row>
    <row r="31" spans="1:19" ht="51">
      <c r="A31" s="17"/>
      <c r="B31" s="19">
        <v>5004279</v>
      </c>
      <c r="C31" s="19" t="s">
        <v>1152</v>
      </c>
      <c r="D31" s="68">
        <v>3000450</v>
      </c>
      <c r="E31" s="19" t="s">
        <v>1116</v>
      </c>
      <c r="F31" s="69">
        <v>201</v>
      </c>
      <c r="G31" s="19" t="s">
        <v>625</v>
      </c>
      <c r="H31" s="20">
        <v>4.8812930000000003</v>
      </c>
      <c r="I31" s="21">
        <v>4.604251999999998</v>
      </c>
      <c r="J31" s="21">
        <f t="shared" si="1"/>
        <v>2.2457704852370379</v>
      </c>
      <c r="K31" s="21">
        <v>1.4628986652370382</v>
      </c>
      <c r="L31" s="21">
        <v>0.43864853000000009</v>
      </c>
      <c r="M31" s="21">
        <v>0.3442232899999999</v>
      </c>
      <c r="N31" s="22">
        <f t="shared" si="2"/>
        <v>0.31772775800217684</v>
      </c>
      <c r="O31" s="22">
        <f t="shared" si="3"/>
        <v>0.41299807118225479</v>
      </c>
      <c r="P31" s="23">
        <f t="shared" si="4"/>
        <v>0.48776011504953226</v>
      </c>
      <c r="Q31" s="70">
        <v>362.5</v>
      </c>
      <c r="R31" s="21">
        <v>245.5</v>
      </c>
      <c r="S31" s="23">
        <f t="shared" si="5"/>
        <v>0.67724137931034478</v>
      </c>
    </row>
    <row r="32" spans="1:19" ht="51">
      <c r="A32" s="17"/>
      <c r="B32" s="19">
        <v>5004280</v>
      </c>
      <c r="C32" s="19" t="s">
        <v>1153</v>
      </c>
      <c r="D32" s="68">
        <v>3000450</v>
      </c>
      <c r="E32" s="19" t="s">
        <v>1116</v>
      </c>
      <c r="F32" s="69">
        <v>36</v>
      </c>
      <c r="G32" s="19" t="s">
        <v>533</v>
      </c>
      <c r="H32" s="20">
        <v>12.090120999999993</v>
      </c>
      <c r="I32" s="21">
        <v>12.892688999999992</v>
      </c>
      <c r="J32" s="21">
        <f t="shared" si="1"/>
        <v>4.6385078402285735</v>
      </c>
      <c r="K32" s="21">
        <v>3.4220075902285743</v>
      </c>
      <c r="L32" s="21">
        <v>0.62146466999999994</v>
      </c>
      <c r="M32" s="21">
        <v>0.59503557999999979</v>
      </c>
      <c r="N32" s="22">
        <f t="shared" si="2"/>
        <v>0.2654223327832213</v>
      </c>
      <c r="O32" s="22">
        <f t="shared" si="3"/>
        <v>0.3136252072960557</v>
      </c>
      <c r="P32" s="23">
        <f t="shared" si="4"/>
        <v>0.35977815335719154</v>
      </c>
      <c r="Q32" s="70">
        <v>506.5</v>
      </c>
      <c r="R32" s="21">
        <v>430.9</v>
      </c>
      <c r="S32" s="23">
        <f t="shared" si="5"/>
        <v>0.85074037512339584</v>
      </c>
    </row>
    <row r="33" spans="1:19" ht="38.25">
      <c r="A33" s="17"/>
      <c r="B33" s="19">
        <v>5004474</v>
      </c>
      <c r="C33" s="19" t="s">
        <v>1154</v>
      </c>
      <c r="D33" s="68">
        <v>3000565</v>
      </c>
      <c r="E33" s="19" t="s">
        <v>1126</v>
      </c>
      <c r="F33" s="69">
        <v>536</v>
      </c>
      <c r="G33" s="19" t="s">
        <v>1164</v>
      </c>
      <c r="H33" s="20">
        <v>3.3822419999999997</v>
      </c>
      <c r="I33" s="21">
        <v>4.8033970000000021</v>
      </c>
      <c r="J33" s="21">
        <f t="shared" si="1"/>
        <v>0.42349928810117432</v>
      </c>
      <c r="K33" s="21">
        <v>0.20266693810117431</v>
      </c>
      <c r="L33" s="21">
        <v>1.18351E-3</v>
      </c>
      <c r="M33" s="21">
        <v>0.21964884000000004</v>
      </c>
      <c r="N33" s="22">
        <f t="shared" si="2"/>
        <v>4.219241884465811E-2</v>
      </c>
      <c r="O33" s="22">
        <f t="shared" si="3"/>
        <v>4.2438809055585912E-2</v>
      </c>
      <c r="P33" s="23">
        <f t="shared" si="4"/>
        <v>8.8166622101228387E-2</v>
      </c>
      <c r="Q33" s="70">
        <v>267</v>
      </c>
      <c r="R33" s="21">
        <v>111</v>
      </c>
      <c r="S33" s="23">
        <f t="shared" si="5"/>
        <v>0.4157303370786517</v>
      </c>
    </row>
    <row r="34" spans="1:19" ht="25.5">
      <c r="A34" s="17"/>
      <c r="B34" s="19">
        <v>5004475</v>
      </c>
      <c r="C34" s="19" t="s">
        <v>1155</v>
      </c>
      <c r="D34" s="68">
        <v>3000565</v>
      </c>
      <c r="E34" s="19" t="s">
        <v>1126</v>
      </c>
      <c r="F34" s="69">
        <v>44</v>
      </c>
      <c r="G34" s="19" t="s">
        <v>1157</v>
      </c>
      <c r="H34" s="20">
        <v>60.634487000000021</v>
      </c>
      <c r="I34" s="21">
        <v>84.892139999999998</v>
      </c>
      <c r="J34" s="21">
        <f t="shared" si="1"/>
        <v>9.6156665772852907</v>
      </c>
      <c r="K34" s="21">
        <v>6.1626693072852907</v>
      </c>
      <c r="L34" s="21">
        <v>1.3333673499999998</v>
      </c>
      <c r="M34" s="21">
        <v>2.1196299199999999</v>
      </c>
      <c r="N34" s="22">
        <f t="shared" si="2"/>
        <v>7.2594109505135465E-2</v>
      </c>
      <c r="O34" s="22">
        <f t="shared" si="3"/>
        <v>8.8300714969434049E-2</v>
      </c>
      <c r="P34" s="23">
        <f t="shared" si="4"/>
        <v>0.11326922112324286</v>
      </c>
      <c r="Q34" s="70">
        <v>186.35</v>
      </c>
      <c r="R34" s="21">
        <v>81.5</v>
      </c>
      <c r="S34" s="23">
        <f t="shared" si="5"/>
        <v>0.43734907432251141</v>
      </c>
    </row>
    <row r="35" spans="1:19" ht="38.25">
      <c r="A35" s="17"/>
      <c r="B35" s="19">
        <v>5004938</v>
      </c>
      <c r="C35" s="19" t="s">
        <v>1156</v>
      </c>
      <c r="D35" s="68">
        <v>3000516</v>
      </c>
      <c r="E35" s="19" t="s">
        <v>1118</v>
      </c>
      <c r="F35" s="69">
        <v>597</v>
      </c>
      <c r="G35" s="19" t="s">
        <v>1165</v>
      </c>
      <c r="H35" s="20">
        <v>0</v>
      </c>
      <c r="I35" s="21">
        <v>8.130354999999998</v>
      </c>
      <c r="J35" s="21">
        <f t="shared" si="1"/>
        <v>3.1329979923539195</v>
      </c>
      <c r="K35" s="21">
        <v>2.8126700123539194</v>
      </c>
      <c r="L35" s="21">
        <v>0.11027844000000001</v>
      </c>
      <c r="M35" s="21">
        <v>0.21004954000000003</v>
      </c>
      <c r="N35" s="22">
        <f t="shared" si="2"/>
        <v>0.345946765221681</v>
      </c>
      <c r="O35" s="22">
        <f t="shared" si="3"/>
        <v>0.35951055671664034</v>
      </c>
      <c r="P35" s="23">
        <f t="shared" si="4"/>
        <v>0.38534578039383521</v>
      </c>
      <c r="Q35" s="70">
        <v>250</v>
      </c>
      <c r="R35" s="21">
        <v>250</v>
      </c>
      <c r="S35" s="23">
        <f t="shared" si="5"/>
        <v>1</v>
      </c>
    </row>
    <row r="36" spans="1:19">
      <c r="A36" s="17"/>
      <c r="B36" s="19">
        <v>9000000</v>
      </c>
      <c r="C36" s="19" t="s">
        <v>303</v>
      </c>
      <c r="D36" s="68">
        <v>9000000</v>
      </c>
      <c r="E36" s="19" t="s">
        <v>304</v>
      </c>
      <c r="F36" s="69"/>
      <c r="G36" s="19" t="s">
        <v>311</v>
      </c>
      <c r="H36" s="20">
        <v>118.78155500000013</v>
      </c>
      <c r="I36" s="21">
        <v>212.07094000000004</v>
      </c>
      <c r="J36" s="21">
        <f t="shared" si="1"/>
        <v>64.741505311693103</v>
      </c>
      <c r="K36" s="21">
        <v>45.235089851693083</v>
      </c>
      <c r="L36" s="21">
        <v>10.635367900000009</v>
      </c>
      <c r="M36" s="21">
        <v>8.8710475600000045</v>
      </c>
      <c r="N36" s="22">
        <f t="shared" si="2"/>
        <v>0.21330168976330785</v>
      </c>
      <c r="O36" s="22">
        <f t="shared" si="3"/>
        <v>0.26345173813862988</v>
      </c>
      <c r="P36" s="23">
        <f t="shared" si="4"/>
        <v>0.30528230464623346</v>
      </c>
      <c r="Q36" s="70"/>
      <c r="R36" s="21"/>
      <c r="S36" s="23">
        <f t="shared" si="5"/>
        <v>0</v>
      </c>
    </row>
    <row r="37" spans="1:19" ht="15.75" thickBot="1">
      <c r="A37" s="41" t="s">
        <v>293</v>
      </c>
      <c r="B37" s="43"/>
      <c r="C37" s="43"/>
      <c r="D37" s="65"/>
      <c r="E37" s="43"/>
      <c r="F37" s="66"/>
      <c r="G37" s="43"/>
      <c r="H37" s="44">
        <f>H6-H7</f>
        <v>432.32483299999922</v>
      </c>
      <c r="I37" s="44">
        <f t="shared" ref="I37:M37" si="6">I6-I7</f>
        <v>1167.8600719999972</v>
      </c>
      <c r="J37" s="44">
        <f t="shared" si="6"/>
        <v>504.68546713318443</v>
      </c>
      <c r="K37" s="44">
        <f t="shared" si="6"/>
        <v>302.24222130318401</v>
      </c>
      <c r="L37" s="44">
        <f t="shared" si="6"/>
        <v>146.92897463000003</v>
      </c>
      <c r="M37" s="44">
        <f t="shared" si="6"/>
        <v>55.514271200000053</v>
      </c>
      <c r="N37" s="46">
        <f t="shared" si="2"/>
        <v>0.25880002968642013</v>
      </c>
      <c r="O37" s="46">
        <f t="shared" si="3"/>
        <v>0.38461045693938672</v>
      </c>
      <c r="P37" s="47">
        <f t="shared" si="4"/>
        <v>0.4321454934827032</v>
      </c>
      <c r="Q37" s="67"/>
      <c r="R37" s="45"/>
      <c r="S3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M18"/>
  <sheetViews>
    <sheetView workbookViewId="0">
      <selection activeCell="A16" sqref="A16:L16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72</v>
      </c>
      <c r="B1" s="50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1168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131.39445799999999</v>
      </c>
      <c r="E6" s="14">
        <v>222.050704</v>
      </c>
      <c r="F6" s="14">
        <v>138.22738310730472</v>
      </c>
      <c r="G6" s="14">
        <v>96.572125927304739</v>
      </c>
      <c r="H6" s="14">
        <v>26.68449863</v>
      </c>
      <c r="I6" s="14">
        <v>14.970758550000003</v>
      </c>
      <c r="J6" s="15">
        <v>0.43491024431656267</v>
      </c>
      <c r="K6" s="15">
        <v>0.55508324151633737</v>
      </c>
      <c r="L6" s="16">
        <v>0.6225036922526701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105.444727</v>
      </c>
      <c r="E7" s="38">
        <f ca="1">SUM(E8:OFFSET(E6,MATCH("GOBIERNOS REGIONALES",$A$8:$A$50,0),0))</f>
        <v>114.38605400000003</v>
      </c>
      <c r="F7" s="38">
        <f ca="1">SUM(F8:OFFSET(F6,MATCH("GOBIERNOS REGIONALES",$A$8:$A$50,0),0))</f>
        <v>81.488967843492148</v>
      </c>
      <c r="G7" s="38">
        <f ca="1">SUM(G8:OFFSET(G6,MATCH("GOBIERNOS REGIONALES",$A$8:$A$50,0),0))</f>
        <v>65.197673173492149</v>
      </c>
      <c r="H7" s="38">
        <f ca="1">SUM(H8:OFFSET(H6,MATCH("GOBIERNOS REGIONALES",$A$8:$A$50,0),0))</f>
        <v>5.5915245799999997</v>
      </c>
      <c r="I7" s="38">
        <f ca="1">SUM(I8:OFFSET(I6,MATCH("GOBIERNOS REGIONALES",$A$8:$A$50,0),0))</f>
        <v>10.699770090000001</v>
      </c>
      <c r="J7" s="39">
        <f ca="1">IFERROR(G7/E7,0)</f>
        <v>0.56997921419242359</v>
      </c>
      <c r="K7" s="39">
        <f ca="1">IFERROR(SUM(G7,H7)/E7,0)</f>
        <v>0.61886213640600041</v>
      </c>
      <c r="L7" s="40">
        <f ca="1">IFERROR(SUM(G7,H7,I7)/E7,0)</f>
        <v>0.71240299838905297</v>
      </c>
      <c r="M7" s="4"/>
    </row>
    <row r="8" spans="1:13" ht="25.5">
      <c r="A8" s="17"/>
      <c r="B8" s="18">
        <v>12</v>
      </c>
      <c r="C8" s="19" t="s">
        <v>112</v>
      </c>
      <c r="D8" s="20">
        <v>105.444727</v>
      </c>
      <c r="E8" s="21">
        <v>114.38605400000003</v>
      </c>
      <c r="F8" s="21">
        <f t="shared" ref="F8:F17" si="0">SUM(G8,H8,I8)</f>
        <v>81.488967843492148</v>
      </c>
      <c r="G8" s="21">
        <v>65.197673173492149</v>
      </c>
      <c r="H8" s="21">
        <v>5.5915245799999997</v>
      </c>
      <c r="I8" s="21">
        <v>10.699770090000001</v>
      </c>
      <c r="J8" s="22">
        <f t="shared" ref="J8:J17" si="1">IFERROR(G8/E8,0)</f>
        <v>0.56997921419242359</v>
      </c>
      <c r="K8" s="22">
        <f t="shared" ref="K8:K17" si="2">IFERROR(SUM(G8,H8)/E8,0)</f>
        <v>0.61886213640600041</v>
      </c>
      <c r="L8" s="23">
        <f t="shared" ref="L8:L17" si="3">IFERROR(SUM(G8,H8,I8)/E8,0)</f>
        <v>0.71240299838905297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22.782482999999999</v>
      </c>
      <c r="E9" s="38">
        <f ca="1">SUM(E10:OFFSET(E8,(MATCH("GOBIERNOS LOCALES",$A$8:$A$50,0)-MATCH("GOBIERNOS REGIONALES",$A$8:$A$50,0)),0))</f>
        <v>30.121512000000003</v>
      </c>
      <c r="F9" s="38">
        <f ca="1">SUM(F10:OFFSET(F8,(MATCH("GOBIERNOS LOCALES",$A$8:$A$50,0)-MATCH("GOBIERNOS REGIONALES",$A$8:$A$50,0)),0))</f>
        <v>17.662068476269788</v>
      </c>
      <c r="G9" s="38">
        <f ca="1">SUM(G10:OFFSET(G8,(MATCH("GOBIERNOS LOCALES",$A$8:$A$50,0)-MATCH("GOBIERNOS REGIONALES",$A$8:$A$50,0)),0))</f>
        <v>11.862809996269789</v>
      </c>
      <c r="H9" s="38">
        <f ca="1">SUM(H10:OFFSET(H8,(MATCH("GOBIERNOS LOCALES",$A$8:$A$50,0)-MATCH("GOBIERNOS REGIONALES",$A$8:$A$50,0)),0))</f>
        <v>3.2398553100000003</v>
      </c>
      <c r="I9" s="38">
        <f ca="1">SUM(I10:OFFSET(I8,(MATCH("GOBIERNOS LOCALES",$A$8:$A$50,0)-MATCH("GOBIERNOS REGIONALES",$A$8:$A$50,0)),0))</f>
        <v>2.5594031699999999</v>
      </c>
      <c r="J9" s="39">
        <f t="shared" ca="1" si="1"/>
        <v>0.39383182345792561</v>
      </c>
      <c r="K9" s="39">
        <f t="shared" ca="1" si="2"/>
        <v>0.50139134138650765</v>
      </c>
      <c r="L9" s="40">
        <f t="shared" ca="1" si="3"/>
        <v>0.58636062081710194</v>
      </c>
      <c r="M9" s="4"/>
    </row>
    <row r="10" spans="1:13">
      <c r="A10" s="17"/>
      <c r="B10" s="18">
        <v>444</v>
      </c>
      <c r="C10" s="19" t="s">
        <v>210</v>
      </c>
      <c r="D10" s="20">
        <v>0.9</v>
      </c>
      <c r="E10" s="21">
        <v>3.473433</v>
      </c>
      <c r="F10" s="21">
        <f t="shared" si="0"/>
        <v>2.1207029921894116</v>
      </c>
      <c r="G10" s="21">
        <v>1.4892022121894115</v>
      </c>
      <c r="H10" s="21">
        <v>0.32535891000000006</v>
      </c>
      <c r="I10" s="21">
        <v>0.30614186999999998</v>
      </c>
      <c r="J10" s="22">
        <f t="shared" si="1"/>
        <v>0.42874073350181552</v>
      </c>
      <c r="K10" s="22">
        <f t="shared" si="2"/>
        <v>0.52241143623309028</v>
      </c>
      <c r="L10" s="23">
        <f t="shared" si="3"/>
        <v>0.61054956067654442</v>
      </c>
      <c r="M10" s="4"/>
    </row>
    <row r="11" spans="1:13">
      <c r="A11" s="17"/>
      <c r="B11" s="18">
        <v>448</v>
      </c>
      <c r="C11" s="19" t="s">
        <v>214</v>
      </c>
      <c r="D11" s="20">
        <v>5.8999999999999986</v>
      </c>
      <c r="E11" s="21">
        <v>5.9425270000000019</v>
      </c>
      <c r="F11" s="21">
        <f t="shared" si="0"/>
        <v>3.6844316599774771</v>
      </c>
      <c r="G11" s="21">
        <v>2.8329436999774771</v>
      </c>
      <c r="H11" s="21">
        <v>0.47572201999999997</v>
      </c>
      <c r="I11" s="21">
        <v>0.37576594000000008</v>
      </c>
      <c r="J11" s="22">
        <f t="shared" si="1"/>
        <v>0.47672374058670264</v>
      </c>
      <c r="K11" s="22">
        <f t="shared" si="2"/>
        <v>0.5567775661730231</v>
      </c>
      <c r="L11" s="23">
        <f t="shared" si="3"/>
        <v>0.62001092464156682</v>
      </c>
      <c r="M11" s="4"/>
    </row>
    <row r="12" spans="1:13">
      <c r="A12" s="17"/>
      <c r="B12" s="18">
        <v>450</v>
      </c>
      <c r="C12" s="19" t="s">
        <v>216</v>
      </c>
      <c r="D12" s="20">
        <v>0.89999999999999991</v>
      </c>
      <c r="E12" s="21">
        <v>1.1620170000000003</v>
      </c>
      <c r="F12" s="21">
        <f t="shared" si="0"/>
        <v>0.39172106572031712</v>
      </c>
      <c r="G12" s="21">
        <v>0.23985674572031712</v>
      </c>
      <c r="H12" s="21">
        <v>5.4388199999999998E-2</v>
      </c>
      <c r="I12" s="21">
        <v>9.7476119999999999E-2</v>
      </c>
      <c r="J12" s="22">
        <f t="shared" si="1"/>
        <v>0.20641414516338147</v>
      </c>
      <c r="K12" s="22">
        <f t="shared" si="2"/>
        <v>0.25321914027102621</v>
      </c>
      <c r="L12" s="23">
        <f t="shared" si="3"/>
        <v>0.33710441905782534</v>
      </c>
      <c r="M12" s="4"/>
    </row>
    <row r="13" spans="1:13">
      <c r="A13" s="17"/>
      <c r="B13" s="18">
        <v>456</v>
      </c>
      <c r="C13" s="19" t="s">
        <v>222</v>
      </c>
      <c r="D13" s="20">
        <v>1.9999999999999998</v>
      </c>
      <c r="E13" s="21">
        <v>2.8</v>
      </c>
      <c r="F13" s="21">
        <f t="shared" si="0"/>
        <v>0.70207921802864104</v>
      </c>
      <c r="G13" s="21">
        <v>0.13318922802864108</v>
      </c>
      <c r="H13" s="21">
        <v>0.19677715000000001</v>
      </c>
      <c r="I13" s="21">
        <v>0.37211283999999994</v>
      </c>
      <c r="J13" s="22">
        <f t="shared" si="1"/>
        <v>4.756758143880039E-2</v>
      </c>
      <c r="K13" s="22">
        <f t="shared" si="2"/>
        <v>0.11784513501022897</v>
      </c>
      <c r="L13" s="23">
        <f t="shared" si="3"/>
        <v>0.25074257786737181</v>
      </c>
      <c r="M13" s="4"/>
    </row>
    <row r="14" spans="1:13">
      <c r="A14" s="17"/>
      <c r="B14" s="18">
        <v>458</v>
      </c>
      <c r="C14" s="19" t="s">
        <v>224</v>
      </c>
      <c r="D14" s="20">
        <v>0.89999999999999991</v>
      </c>
      <c r="E14" s="21">
        <v>1.9</v>
      </c>
      <c r="F14" s="21">
        <f t="shared" si="0"/>
        <v>0.53560583084831237</v>
      </c>
      <c r="G14" s="21">
        <v>0.38802573084831238</v>
      </c>
      <c r="H14" s="21">
        <v>6.7043099999999994E-2</v>
      </c>
      <c r="I14" s="21">
        <v>8.0536999999999984E-2</v>
      </c>
      <c r="J14" s="22">
        <f t="shared" si="1"/>
        <v>0.20422406886753283</v>
      </c>
      <c r="K14" s="22">
        <f t="shared" si="2"/>
        <v>0.239509910972796</v>
      </c>
      <c r="L14" s="23">
        <f t="shared" si="3"/>
        <v>0.28189780570963813</v>
      </c>
      <c r="M14" s="4"/>
    </row>
    <row r="15" spans="1:13">
      <c r="A15" s="17"/>
      <c r="B15" s="18">
        <v>459</v>
      </c>
      <c r="C15" s="19" t="s">
        <v>225</v>
      </c>
      <c r="D15" s="20">
        <v>7.543533</v>
      </c>
      <c r="E15" s="21">
        <v>10.096228</v>
      </c>
      <c r="F15" s="21">
        <f t="shared" si="0"/>
        <v>7.1267036853048298</v>
      </c>
      <c r="G15" s="21">
        <v>4.7274548753048293</v>
      </c>
      <c r="H15" s="21">
        <v>1.4420900400000001</v>
      </c>
      <c r="I15" s="21">
        <v>0.95715877000000005</v>
      </c>
      <c r="J15" s="22">
        <f t="shared" si="1"/>
        <v>0.46823971044481455</v>
      </c>
      <c r="K15" s="22">
        <f t="shared" si="2"/>
        <v>0.61107424627344287</v>
      </c>
      <c r="L15" s="23">
        <f t="shared" si="3"/>
        <v>0.70587784718261415</v>
      </c>
      <c r="M15" s="4"/>
    </row>
    <row r="16" spans="1:13">
      <c r="A16" s="17"/>
      <c r="B16" s="18">
        <v>462</v>
      </c>
      <c r="C16" s="19" t="s">
        <v>228</v>
      </c>
      <c r="D16" s="20">
        <v>4.6389500000000004</v>
      </c>
      <c r="E16" s="21">
        <v>4.7473069999999993</v>
      </c>
      <c r="F16" s="21">
        <f t="shared" si="0"/>
        <v>3.1008240242008003</v>
      </c>
      <c r="G16" s="21">
        <v>2.0521375042008003</v>
      </c>
      <c r="H16" s="21">
        <v>0.67847589000000008</v>
      </c>
      <c r="I16" s="21">
        <v>0.37021063000000004</v>
      </c>
      <c r="J16" s="22">
        <f t="shared" si="1"/>
        <v>0.43227402487363903</v>
      </c>
      <c r="K16" s="22">
        <f t="shared" si="2"/>
        <v>0.57519208136334998</v>
      </c>
      <c r="L16" s="23">
        <f t="shared" si="3"/>
        <v>0.65317537378576962</v>
      </c>
      <c r="M16" s="4"/>
    </row>
    <row r="17" spans="1:13" ht="15.75" thickBot="1">
      <c r="A17" s="41" t="s">
        <v>232</v>
      </c>
      <c r="B17" s="58"/>
      <c r="C17" s="43"/>
      <c r="D17" s="44">
        <v>3.1672480000000003</v>
      </c>
      <c r="E17" s="45">
        <v>77.543137999999956</v>
      </c>
      <c r="F17" s="45">
        <f t="shared" si="0"/>
        <v>39.076346787542803</v>
      </c>
      <c r="G17" s="45">
        <v>19.511642757542802</v>
      </c>
      <c r="H17" s="45">
        <v>17.853118739999999</v>
      </c>
      <c r="I17" s="45">
        <v>1.7115852900000001</v>
      </c>
      <c r="J17" s="46">
        <f t="shared" si="1"/>
        <v>0.25162307408223294</v>
      </c>
      <c r="K17" s="46">
        <f t="shared" si="2"/>
        <v>0.48185774346071503</v>
      </c>
      <c r="L17" s="47">
        <f t="shared" si="3"/>
        <v>0.50393042886067918</v>
      </c>
      <c r="M17" s="4"/>
    </row>
    <row r="18" spans="1:13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72</v>
      </c>
      <c r="B1" s="51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1169</v>
      </c>
      <c r="N2" s="72" t="s">
        <v>1180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131.39445799999999</v>
      </c>
      <c r="E6" s="14">
        <f ca="1">SUM(E7:OFFSET(E7,50,0))</f>
        <v>222.050704</v>
      </c>
      <c r="F6" s="14">
        <f ca="1">SUM(F7:OFFSET(F7,50,0))</f>
        <v>138.22738310730472</v>
      </c>
      <c r="G6" s="14">
        <f ca="1">SUM(G7:OFFSET(G7,50,0))</f>
        <v>96.572125927304739</v>
      </c>
      <c r="H6" s="14">
        <f ca="1">SUM(H7:OFFSET(H7,50,0))</f>
        <v>26.68449863</v>
      </c>
      <c r="I6" s="14">
        <f ca="1">SUM(I7:OFFSET(I7,50,0))</f>
        <v>14.970758550000003</v>
      </c>
      <c r="J6" s="15">
        <f ca="1">IFERROR(G6/E6,0)</f>
        <v>0.43491024431656267</v>
      </c>
      <c r="K6" s="15">
        <f ca="1">IFERROR(SUM(G6,H6)/E6,0)</f>
        <v>0.55508324151633737</v>
      </c>
      <c r="L6" s="16">
        <f ca="1">IFERROR(SUM(G6,H6,I6)/E6,0)</f>
        <v>0.6225036922526701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0</v>
      </c>
      <c r="E7" s="21">
        <v>0.510772</v>
      </c>
      <c r="F7" s="21">
        <f t="shared" ref="F7:F21" si="0">SUM(G7,H7,I7)</f>
        <v>0.43521958904856262</v>
      </c>
      <c r="G7" s="21">
        <v>4.1724669048562646E-2</v>
      </c>
      <c r="H7" s="21">
        <v>0.20571048999999997</v>
      </c>
      <c r="I7" s="21">
        <v>0.18778443</v>
      </c>
      <c r="J7" s="22">
        <f t="shared" ref="J7:J21" si="1">IFERROR(G7/E7,0)</f>
        <v>8.1689421206649238E-2</v>
      </c>
      <c r="K7" s="22">
        <f t="shared" ref="K7:K21" si="2">IFERROR(SUM(G7,H7)/E7,0)</f>
        <v>0.48443367891850497</v>
      </c>
      <c r="L7" s="23">
        <f t="shared" ref="L7:L21" si="3">IFERROR(SUM(G7,H7,I7)/E7,0)</f>
        <v>0.85208192510271241</v>
      </c>
      <c r="M7" s="4"/>
      <c r="N7" t="s">
        <v>257</v>
      </c>
      <c r="O7" s="5">
        <v>1.6199999954551458E-3</v>
      </c>
      <c r="P7" s="71">
        <v>0.99999999719453447</v>
      </c>
    </row>
    <row r="8" spans="1:16">
      <c r="A8" s="17"/>
      <c r="B8" s="55">
        <v>3</v>
      </c>
      <c r="C8" s="19" t="s">
        <v>251</v>
      </c>
      <c r="D8" s="20">
        <v>0</v>
      </c>
      <c r="E8" s="21">
        <v>1.6167000000000001E-2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250</v>
      </c>
      <c r="O8" s="5">
        <v>0.43521958904856262</v>
      </c>
      <c r="P8" s="71">
        <v>0.85208192510271241</v>
      </c>
    </row>
    <row r="9" spans="1:16">
      <c r="A9" s="17"/>
      <c r="B9" s="55">
        <v>5</v>
      </c>
      <c r="C9" s="19" t="s">
        <v>253</v>
      </c>
      <c r="D9" s="20">
        <v>11.413265000000001</v>
      </c>
      <c r="E9" s="21">
        <v>24.640146000000005</v>
      </c>
      <c r="F9" s="21">
        <f t="shared" si="0"/>
        <v>17.7101616609391</v>
      </c>
      <c r="G9" s="21">
        <v>10.5343956109391</v>
      </c>
      <c r="H9" s="21">
        <v>3.0249818400000001</v>
      </c>
      <c r="I9" s="21">
        <v>4.1507842099999994</v>
      </c>
      <c r="J9" s="22">
        <f t="shared" si="1"/>
        <v>0.42752975615238231</v>
      </c>
      <c r="K9" s="22">
        <f t="shared" si="2"/>
        <v>0.55029614885151645</v>
      </c>
      <c r="L9" s="23">
        <f t="shared" si="3"/>
        <v>0.71875230207398511</v>
      </c>
      <c r="M9" s="4"/>
      <c r="N9" t="s">
        <v>270</v>
      </c>
      <c r="O9" s="5">
        <v>21.08651113459797</v>
      </c>
      <c r="P9" s="71">
        <v>0.73793061200800114</v>
      </c>
    </row>
    <row r="10" spans="1:16">
      <c r="A10" s="17"/>
      <c r="B10" s="55">
        <v>6</v>
      </c>
      <c r="C10" s="19" t="s">
        <v>254</v>
      </c>
      <c r="D10" s="20">
        <v>0</v>
      </c>
      <c r="E10" s="21">
        <v>0.35549999999999998</v>
      </c>
      <c r="F10" s="21">
        <f t="shared" si="0"/>
        <v>0.13780000000000001</v>
      </c>
      <c r="G10" s="21">
        <v>0</v>
      </c>
      <c r="H10" s="21">
        <v>0.149146</v>
      </c>
      <c r="I10" s="21">
        <v>-1.1345999999999998E-2</v>
      </c>
      <c r="J10" s="22">
        <f t="shared" si="1"/>
        <v>0</v>
      </c>
      <c r="K10" s="22">
        <f t="shared" si="2"/>
        <v>0.41953867791842475</v>
      </c>
      <c r="L10" s="23">
        <f t="shared" si="3"/>
        <v>0.38762306610407882</v>
      </c>
      <c r="M10" s="4"/>
      <c r="N10" t="s">
        <v>269</v>
      </c>
      <c r="O10" s="5">
        <v>13.589213863216006</v>
      </c>
      <c r="P10" s="71">
        <v>0.7232359984382738</v>
      </c>
    </row>
    <row r="11" spans="1:16">
      <c r="A11" s="17"/>
      <c r="B11" s="55">
        <v>8</v>
      </c>
      <c r="C11" s="19" t="s">
        <v>256</v>
      </c>
      <c r="D11" s="20">
        <v>2.7608980000000001</v>
      </c>
      <c r="E11" s="21">
        <v>0.52689999999999992</v>
      </c>
      <c r="F11" s="21">
        <f t="shared" si="0"/>
        <v>0.29742104581578971</v>
      </c>
      <c r="G11" s="21">
        <v>0.1808808958157897</v>
      </c>
      <c r="H11" s="21">
        <v>0.10068373999999999</v>
      </c>
      <c r="I11" s="21">
        <v>1.5856410000000001E-2</v>
      </c>
      <c r="J11" s="22">
        <f t="shared" si="1"/>
        <v>0.34329264721159558</v>
      </c>
      <c r="K11" s="22">
        <f t="shared" si="2"/>
        <v>0.5343796466422277</v>
      </c>
      <c r="L11" s="23">
        <f t="shared" si="3"/>
        <v>0.56447342155207769</v>
      </c>
      <c r="M11" s="4"/>
      <c r="N11" t="s">
        <v>253</v>
      </c>
      <c r="O11" s="5">
        <v>17.7101616609391</v>
      </c>
      <c r="P11" s="71">
        <v>0.71875230207398511</v>
      </c>
    </row>
    <row r="12" spans="1:16">
      <c r="A12" s="17"/>
      <c r="B12" s="55">
        <v>9</v>
      </c>
      <c r="C12" s="19" t="s">
        <v>257</v>
      </c>
      <c r="D12" s="20">
        <v>0</v>
      </c>
      <c r="E12" s="21">
        <v>1.6199999999999999E-3</v>
      </c>
      <c r="F12" s="21">
        <f t="shared" si="0"/>
        <v>1.6199999954551458E-3</v>
      </c>
      <c r="G12" s="21">
        <v>1.6199999954551458E-3</v>
      </c>
      <c r="H12" s="21">
        <v>0</v>
      </c>
      <c r="I12" s="21">
        <v>0</v>
      </c>
      <c r="J12" s="22">
        <f t="shared" si="1"/>
        <v>0.99999999719453447</v>
      </c>
      <c r="K12" s="22">
        <f t="shared" si="2"/>
        <v>0.99999999719453447</v>
      </c>
      <c r="L12" s="23">
        <f t="shared" si="3"/>
        <v>0.99999999719453447</v>
      </c>
      <c r="M12" s="4"/>
      <c r="N12" t="s">
        <v>273</v>
      </c>
      <c r="O12" s="5">
        <v>22.096035561222443</v>
      </c>
      <c r="P12" s="71">
        <v>0.65396746414172302</v>
      </c>
    </row>
    <row r="13" spans="1:16">
      <c r="A13" s="17"/>
      <c r="B13" s="55">
        <v>10</v>
      </c>
      <c r="C13" s="19" t="s">
        <v>258</v>
      </c>
      <c r="D13" s="20">
        <v>30.968236000000001</v>
      </c>
      <c r="E13" s="21">
        <v>63.538933999999998</v>
      </c>
      <c r="F13" s="21">
        <f t="shared" si="0"/>
        <v>39.150098632003946</v>
      </c>
      <c r="G13" s="21">
        <v>29.464444542003946</v>
      </c>
      <c r="H13" s="21">
        <v>5.9339369599999987</v>
      </c>
      <c r="I13" s="21">
        <v>3.7517171300000003</v>
      </c>
      <c r="J13" s="22">
        <f t="shared" si="1"/>
        <v>0.46372267658761707</v>
      </c>
      <c r="K13" s="22">
        <f t="shared" si="2"/>
        <v>0.55711324181176769</v>
      </c>
      <c r="L13" s="23">
        <f t="shared" si="3"/>
        <v>0.61615919826423193</v>
      </c>
      <c r="M13" s="4"/>
      <c r="N13" t="s">
        <v>258</v>
      </c>
      <c r="O13" s="5">
        <v>39.150098632003946</v>
      </c>
      <c r="P13" s="71">
        <v>0.61615919826423193</v>
      </c>
    </row>
    <row r="14" spans="1:16">
      <c r="A14" s="17"/>
      <c r="B14" s="55">
        <v>12</v>
      </c>
      <c r="C14" s="19" t="s">
        <v>260</v>
      </c>
      <c r="D14" s="20">
        <v>3.2998099999999999</v>
      </c>
      <c r="E14" s="21">
        <v>20.225214999999999</v>
      </c>
      <c r="F14" s="21">
        <f t="shared" si="0"/>
        <v>9.6594142108350365</v>
      </c>
      <c r="G14" s="21">
        <v>6.0514364808350365</v>
      </c>
      <c r="H14" s="21">
        <v>1.06447983</v>
      </c>
      <c r="I14" s="21">
        <v>2.5434978999999998</v>
      </c>
      <c r="J14" s="22">
        <f t="shared" si="1"/>
        <v>0.29920257860472865</v>
      </c>
      <c r="K14" s="22">
        <f t="shared" si="2"/>
        <v>0.351833901930587</v>
      </c>
      <c r="L14" s="23">
        <f t="shared" si="3"/>
        <v>0.47759265900684056</v>
      </c>
      <c r="M14" s="4"/>
      <c r="N14" t="s">
        <v>256</v>
      </c>
      <c r="O14" s="5">
        <v>0.29742104581578971</v>
      </c>
      <c r="P14" s="71">
        <v>0.56447342155207769</v>
      </c>
    </row>
    <row r="15" spans="1:16">
      <c r="A15" s="17"/>
      <c r="B15" s="55">
        <v>13</v>
      </c>
      <c r="C15" s="19" t="s">
        <v>261</v>
      </c>
      <c r="D15" s="20">
        <v>0</v>
      </c>
      <c r="E15" s="21">
        <v>0.54289900000000002</v>
      </c>
      <c r="F15" s="21">
        <f t="shared" si="0"/>
        <v>0.25352958953648802</v>
      </c>
      <c r="G15" s="21">
        <v>7.7347089536488056E-2</v>
      </c>
      <c r="H15" s="21">
        <v>6.7526299999999997E-2</v>
      </c>
      <c r="I15" s="21">
        <v>0.10865619999999999</v>
      </c>
      <c r="J15" s="22">
        <f t="shared" si="1"/>
        <v>0.1424704955000618</v>
      </c>
      <c r="K15" s="22">
        <f t="shared" si="2"/>
        <v>0.26685145770481811</v>
      </c>
      <c r="L15" s="23">
        <f t="shared" si="3"/>
        <v>0.46699218369620871</v>
      </c>
      <c r="M15" s="4"/>
      <c r="N15" t="s">
        <v>263</v>
      </c>
      <c r="O15" s="5">
        <v>5.1492979096661564</v>
      </c>
      <c r="P15" s="71">
        <v>0.50948865591688575</v>
      </c>
    </row>
    <row r="16" spans="1:16">
      <c r="A16" s="17"/>
      <c r="B16" s="55">
        <v>15</v>
      </c>
      <c r="C16" s="19" t="s">
        <v>263</v>
      </c>
      <c r="D16" s="20">
        <v>67.149766</v>
      </c>
      <c r="E16" s="21">
        <v>10.106795999999999</v>
      </c>
      <c r="F16" s="21">
        <f t="shared" si="0"/>
        <v>5.1492979096661564</v>
      </c>
      <c r="G16" s="21">
        <v>3.9666561396661564</v>
      </c>
      <c r="H16" s="21">
        <v>0.80339780999999988</v>
      </c>
      <c r="I16" s="21">
        <v>0.37924396000000005</v>
      </c>
      <c r="J16" s="22">
        <f t="shared" si="1"/>
        <v>0.39247414706561373</v>
      </c>
      <c r="K16" s="22">
        <f t="shared" si="2"/>
        <v>0.47196499757847654</v>
      </c>
      <c r="L16" s="23">
        <f t="shared" si="3"/>
        <v>0.50948865591688575</v>
      </c>
      <c r="M16" s="4"/>
      <c r="N16" t="s">
        <v>260</v>
      </c>
      <c r="O16" s="5">
        <v>9.6594142108350365</v>
      </c>
      <c r="P16" s="71">
        <v>0.47759265900684056</v>
      </c>
    </row>
    <row r="17" spans="1:16">
      <c r="A17" s="17"/>
      <c r="B17" s="55">
        <v>16</v>
      </c>
      <c r="C17" s="19" t="s">
        <v>264</v>
      </c>
      <c r="D17" s="20">
        <v>0</v>
      </c>
      <c r="E17" s="21">
        <v>0.84602499999999992</v>
      </c>
      <c r="F17" s="21">
        <f t="shared" si="0"/>
        <v>0.13237153941598417</v>
      </c>
      <c r="G17" s="21">
        <v>4.3379759415984154E-2</v>
      </c>
      <c r="H17" s="21">
        <v>3.0290000000000001E-2</v>
      </c>
      <c r="I17" s="21">
        <v>5.8701780000000009E-2</v>
      </c>
      <c r="J17" s="22">
        <f t="shared" si="1"/>
        <v>5.1274796153759239E-2</v>
      </c>
      <c r="K17" s="22">
        <f t="shared" si="2"/>
        <v>8.7077520659536251E-2</v>
      </c>
      <c r="L17" s="23">
        <f t="shared" si="3"/>
        <v>0.15646291707217186</v>
      </c>
      <c r="M17" s="4"/>
      <c r="N17" t="s">
        <v>261</v>
      </c>
      <c r="O17" s="5">
        <v>0.25352958953648802</v>
      </c>
      <c r="P17" s="71">
        <v>0.46699218369620871</v>
      </c>
    </row>
    <row r="18" spans="1:16">
      <c r="A18" s="17"/>
      <c r="B18" s="55">
        <v>19</v>
      </c>
      <c r="C18" s="19" t="s">
        <v>267</v>
      </c>
      <c r="D18" s="20">
        <v>2.6</v>
      </c>
      <c r="E18" s="21">
        <v>19.587407000000002</v>
      </c>
      <c r="F18" s="21">
        <f t="shared" si="0"/>
        <v>8.5286883710118033</v>
      </c>
      <c r="G18" s="21">
        <v>6.3023906310118036</v>
      </c>
      <c r="H18" s="21">
        <v>0.96239666000000001</v>
      </c>
      <c r="I18" s="21">
        <v>1.2639010799999999</v>
      </c>
      <c r="J18" s="22">
        <f t="shared" si="1"/>
        <v>0.32175727144546507</v>
      </c>
      <c r="K18" s="22">
        <f t="shared" si="2"/>
        <v>0.3708907100879561</v>
      </c>
      <c r="L18" s="23">
        <f t="shared" si="3"/>
        <v>0.43541691715558889</v>
      </c>
      <c r="M18" s="4"/>
      <c r="N18" t="s">
        <v>267</v>
      </c>
      <c r="O18" s="5">
        <v>8.5286883710118033</v>
      </c>
      <c r="P18" s="71">
        <v>0.43541691715558889</v>
      </c>
    </row>
    <row r="19" spans="1:16">
      <c r="A19" s="17"/>
      <c r="B19" s="55">
        <v>21</v>
      </c>
      <c r="C19" s="19" t="s">
        <v>269</v>
      </c>
      <c r="D19" s="20">
        <v>0.89999999999999991</v>
      </c>
      <c r="E19" s="21">
        <v>18.789459999999998</v>
      </c>
      <c r="F19" s="21">
        <f t="shared" si="0"/>
        <v>13.589213863216006</v>
      </c>
      <c r="G19" s="21">
        <v>8.4253321532160044</v>
      </c>
      <c r="H19" s="21">
        <v>1.6421905699999999</v>
      </c>
      <c r="I19" s="21">
        <v>3.5216911400000006</v>
      </c>
      <c r="J19" s="22">
        <f t="shared" si="1"/>
        <v>0.44840735993562375</v>
      </c>
      <c r="K19" s="22">
        <f t="shared" si="2"/>
        <v>0.53580692171121502</v>
      </c>
      <c r="L19" s="23">
        <f t="shared" si="3"/>
        <v>0.7232359984382738</v>
      </c>
      <c r="M19" s="4"/>
      <c r="N19" t="s">
        <v>254</v>
      </c>
      <c r="O19" s="5">
        <v>0.13780000000000001</v>
      </c>
      <c r="P19" s="71">
        <v>0.38762306610407882</v>
      </c>
    </row>
    <row r="20" spans="1:16">
      <c r="A20" s="17"/>
      <c r="B20" s="55">
        <v>22</v>
      </c>
      <c r="C20" s="19" t="s">
        <v>270</v>
      </c>
      <c r="D20" s="20">
        <v>7.6635329999999993</v>
      </c>
      <c r="E20" s="21">
        <v>28.575194999999994</v>
      </c>
      <c r="F20" s="21">
        <f t="shared" si="0"/>
        <v>21.08651113459797</v>
      </c>
      <c r="G20" s="21">
        <v>16.24603301459797</v>
      </c>
      <c r="H20" s="21">
        <v>2.7214103900000004</v>
      </c>
      <c r="I20" s="21">
        <v>2.1190677299999998</v>
      </c>
      <c r="J20" s="22">
        <f t="shared" si="1"/>
        <v>0.56853620822527973</v>
      </c>
      <c r="K20" s="22">
        <f t="shared" si="2"/>
        <v>0.6637730172829257</v>
      </c>
      <c r="L20" s="23">
        <f t="shared" si="3"/>
        <v>0.73793061200800114</v>
      </c>
      <c r="M20" s="4"/>
      <c r="N20" t="s">
        <v>264</v>
      </c>
      <c r="O20" s="5">
        <v>0.13237153941598417</v>
      </c>
      <c r="P20" s="71">
        <v>0.15646291707217186</v>
      </c>
    </row>
    <row r="21" spans="1:16" ht="15.75" thickBot="1">
      <c r="A21" s="24"/>
      <c r="B21" s="56">
        <v>25</v>
      </c>
      <c r="C21" s="26" t="s">
        <v>273</v>
      </c>
      <c r="D21" s="27">
        <v>4.6389500000000004</v>
      </c>
      <c r="E21" s="28">
        <v>33.787668000000004</v>
      </c>
      <c r="F21" s="28">
        <f t="shared" si="0"/>
        <v>22.096035561222443</v>
      </c>
      <c r="G21" s="28">
        <v>15.236484941222443</v>
      </c>
      <c r="H21" s="28">
        <v>9.9783480400000002</v>
      </c>
      <c r="I21" s="28">
        <v>-3.1187974199999999</v>
      </c>
      <c r="J21" s="29">
        <f t="shared" si="1"/>
        <v>0.45094810749361103</v>
      </c>
      <c r="K21" s="29">
        <f t="shared" si="2"/>
        <v>0.7462732551184782</v>
      </c>
      <c r="L21" s="30">
        <f t="shared" si="3"/>
        <v>0.65396746414172302</v>
      </c>
      <c r="M21" s="4"/>
      <c r="N21" t="s">
        <v>251</v>
      </c>
      <c r="O21" s="5">
        <v>0</v>
      </c>
      <c r="P21" s="71">
        <v>0</v>
      </c>
    </row>
    <row r="22" spans="1:16">
      <c r="O22" s="5"/>
      <c r="P22" s="71"/>
    </row>
    <row r="23" spans="1:16">
      <c r="O23" s="5"/>
      <c r="P23" s="71"/>
    </row>
    <row r="24" spans="1:16">
      <c r="O24" s="5"/>
      <c r="P24" s="71"/>
    </row>
    <row r="25" spans="1:16">
      <c r="O25" s="5"/>
      <c r="P25" s="71"/>
    </row>
    <row r="26" spans="1:16">
      <c r="O26" s="5"/>
      <c r="P26" s="71"/>
    </row>
    <row r="27" spans="1:16">
      <c r="O27" s="5"/>
      <c r="P27" s="71"/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A16" sqref="A16:D1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>
      <c r="A1" s="50">
        <v>72</v>
      </c>
      <c r="B1" s="49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1170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131.39445799999999</v>
      </c>
      <c r="E6" s="14">
        <v>222.050704</v>
      </c>
      <c r="F6" s="14">
        <v>138.22738310730472</v>
      </c>
      <c r="G6" s="14">
        <v>96.572125927304739</v>
      </c>
      <c r="H6" s="14">
        <v>26.68449863</v>
      </c>
      <c r="I6" s="14">
        <v>14.970758550000003</v>
      </c>
      <c r="J6" s="15">
        <v>0.43491024431656267</v>
      </c>
      <c r="K6" s="15">
        <v>0.55508324151633737</v>
      </c>
      <c r="L6" s="16">
        <v>0.6225036922526701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127.170027</v>
      </c>
      <c r="E7" s="38">
        <f ca="1">SUM(E8:OFFSET(E6,MATCH("PROYECTOS",$A$8:$A$50,0),0))</f>
        <v>161.20166700000004</v>
      </c>
      <c r="F7" s="38">
        <f ca="1">SUM(F8:OFFSET(F6,MATCH("PROYECTOS",$A$8:$A$50,0),0))</f>
        <v>104.89930481838428</v>
      </c>
      <c r="G7" s="38">
        <f ca="1">SUM(G8:OFFSET(G6,MATCH("PROYECTOS",$A$8:$A$50,0),0))</f>
        <v>79.136383978384288</v>
      </c>
      <c r="H7" s="38">
        <f ca="1">SUM(H8:OFFSET(H6,MATCH("PROYECTOS",$A$8:$A$50,0),0))</f>
        <v>10.947982739999999</v>
      </c>
      <c r="I7" s="38">
        <f ca="1">SUM(I8:OFFSET(I6,MATCH("PROYECTOS",$A$8:$A$50,0),0))</f>
        <v>14.814938099999999</v>
      </c>
      <c r="J7" s="39">
        <f ca="1">IFERROR(G7/E7,0)</f>
        <v>0.49091541949367229</v>
      </c>
      <c r="K7" s="39">
        <f ca="1">IFERROR(SUM(G7,H7)/E7,0)</f>
        <v>0.55883024285588967</v>
      </c>
      <c r="L7" s="40">
        <f ca="1">IFERROR(SUM(G7,H7,I7)/E7,0)</f>
        <v>0.65073337497424422</v>
      </c>
      <c r="M7" s="4"/>
    </row>
    <row r="8" spans="1:13">
      <c r="A8" s="17"/>
      <c r="B8" s="19">
        <v>3000001</v>
      </c>
      <c r="C8" s="19" t="s">
        <v>275</v>
      </c>
      <c r="D8" s="20">
        <v>79.216491000000005</v>
      </c>
      <c r="E8" s="21">
        <v>77.231380000000001</v>
      </c>
      <c r="F8" s="21">
        <f t="shared" ref="F8:F9" si="0">SUM(G8,H8,I8)</f>
        <v>66.562027328626982</v>
      </c>
      <c r="G8" s="21">
        <v>55.448731178626986</v>
      </c>
      <c r="H8" s="21">
        <v>3.2873176899999996</v>
      </c>
      <c r="I8" s="21">
        <v>7.82597846</v>
      </c>
      <c r="J8" s="22">
        <f t="shared" ref="J8:J10" si="1">IFERROR(G8/E8,0)</f>
        <v>0.71795598082834966</v>
      </c>
      <c r="K8" s="22">
        <f t="shared" ref="K8:K10" si="2">IFERROR(SUM(G8,H8)/E8,0)</f>
        <v>0.76052051470046222</v>
      </c>
      <c r="L8" s="23">
        <f t="shared" ref="L8:L10" si="3">IFERROR(SUM(G8,H8,I8)/E8,0)</f>
        <v>0.86185210375144117</v>
      </c>
      <c r="M8" s="4"/>
    </row>
    <row r="9" spans="1:13" ht="25.5">
      <c r="A9" s="17"/>
      <c r="B9" s="19">
        <v>3000568</v>
      </c>
      <c r="C9" s="19" t="s">
        <v>1172</v>
      </c>
      <c r="D9" s="20">
        <v>47.953536</v>
      </c>
      <c r="E9" s="21">
        <v>83.970287000000056</v>
      </c>
      <c r="F9" s="21">
        <f t="shared" si="0"/>
        <v>38.337277489757298</v>
      </c>
      <c r="G9" s="21">
        <v>23.687652799757302</v>
      </c>
      <c r="H9" s="21">
        <v>7.6606650499999995</v>
      </c>
      <c r="I9" s="21">
        <v>6.9889596399999991</v>
      </c>
      <c r="J9" s="22">
        <f t="shared" si="1"/>
        <v>0.28209565128385578</v>
      </c>
      <c r="K9" s="22">
        <f t="shared" si="2"/>
        <v>0.37332631541151312</v>
      </c>
      <c r="L9" s="23">
        <f t="shared" si="3"/>
        <v>0.45655765699308937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4.2244309999999814</v>
      </c>
      <c r="E10" s="45">
        <f t="shared" ref="E10:I10" ca="1" si="4">OFFSET(E10,-MATCH("PROYECTOS",$A$8:$A$50,0)-1,0)-(OFFSET(E10,-MATCH("PROYECTOS",$A$8:$A$50,0),0))</f>
        <v>60.849036999999953</v>
      </c>
      <c r="F10" s="45">
        <f t="shared" ca="1" si="4"/>
        <v>33.328078288920437</v>
      </c>
      <c r="G10" s="45">
        <f t="shared" ca="1" si="4"/>
        <v>17.435741948920452</v>
      </c>
      <c r="H10" s="45">
        <f t="shared" ca="1" si="4"/>
        <v>15.736515890000002</v>
      </c>
      <c r="I10" s="45">
        <f t="shared" ca="1" si="4"/>
        <v>0.15582045000000377</v>
      </c>
      <c r="J10" s="46">
        <f t="shared" ca="1" si="1"/>
        <v>0.28654096775468224</v>
      </c>
      <c r="K10" s="46">
        <f t="shared" ca="1" si="2"/>
        <v>0.54515666104823446</v>
      </c>
      <c r="L10" s="47">
        <f t="shared" ca="1" si="3"/>
        <v>0.54771743205928591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1181</v>
      </c>
    </row>
    <row r="14" spans="1:13" ht="45" customHeight="1">
      <c r="A14" s="84" t="s">
        <v>317</v>
      </c>
      <c r="B14" s="85"/>
      <c r="C14" s="85"/>
      <c r="D14" s="96" t="s">
        <v>318</v>
      </c>
    </row>
    <row r="15" spans="1:13" ht="15.75" thickBot="1">
      <c r="A15" s="87"/>
      <c r="B15" s="88"/>
      <c r="C15" s="88"/>
      <c r="D15" s="107"/>
    </row>
    <row r="16" spans="1:13" ht="26.25" thickBot="1">
      <c r="A16" s="73"/>
      <c r="B16" s="74">
        <v>3000568</v>
      </c>
      <c r="C16" s="74" t="s">
        <v>1172</v>
      </c>
      <c r="D16" s="75">
        <v>0.45655765699308937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43"/>
  <sheetViews>
    <sheetView workbookViewId="0">
      <selection activeCell="A43" sqref="A43:D43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>
      <c r="A1" s="50">
        <v>16</v>
      </c>
      <c r="B1" s="49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360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508.64130799999981</v>
      </c>
      <c r="E6" s="14">
        <v>607.06099800000004</v>
      </c>
      <c r="F6" s="14">
        <v>360.7761044536125</v>
      </c>
      <c r="G6" s="14">
        <v>265.20232143361261</v>
      </c>
      <c r="H6" s="14">
        <v>45.10872392000001</v>
      </c>
      <c r="I6" s="14">
        <v>50.465059099999998</v>
      </c>
      <c r="J6" s="15">
        <v>0.43686272435115753</v>
      </c>
      <c r="K6" s="15">
        <v>0.51116946464350621</v>
      </c>
      <c r="L6" s="16">
        <v>0.59429959368533269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504.48946600000011</v>
      </c>
      <c r="E7" s="38">
        <f ca="1">SUM(E8:OFFSET(E6,MATCH("PROYECTOS",$A$8:$A$50,0),0))</f>
        <v>605.24022900000011</v>
      </c>
      <c r="F7" s="38">
        <f ca="1">SUM(F8:OFFSET(F6,MATCH("PROYECTOS",$A$8:$A$50,0),0))</f>
        <v>360.42231976154454</v>
      </c>
      <c r="G7" s="38">
        <f ca="1">SUM(G8:OFFSET(G6,MATCH("PROYECTOS",$A$8:$A$50,0),0))</f>
        <v>264.86128724154457</v>
      </c>
      <c r="H7" s="38">
        <f ca="1">SUM(H8:OFFSET(H6,MATCH("PROYECTOS",$A$8:$A$50,0),0))</f>
        <v>45.09897342</v>
      </c>
      <c r="I7" s="38">
        <f ca="1">SUM(I8:OFFSET(I6,MATCH("PROYECTOS",$A$8:$A$50,0),0))</f>
        <v>50.462059100000012</v>
      </c>
      <c r="J7" s="39">
        <f ca="1">IFERROR(G7/E7,0)</f>
        <v>0.43761348725803967</v>
      </c>
      <c r="K7" s="39">
        <f ca="1">IFERROR(SUM(G7,H7)/E7,0)</f>
        <v>0.5121276574322764</v>
      </c>
      <c r="L7" s="40">
        <f ca="1">IFERROR(SUM(G7,H7,I7)/E7,0)</f>
        <v>0.59550291354070672</v>
      </c>
      <c r="M7" s="4"/>
    </row>
    <row r="8" spans="1:13">
      <c r="A8" s="17"/>
      <c r="B8" s="19">
        <v>3000001</v>
      </c>
      <c r="C8" s="19" t="s">
        <v>275</v>
      </c>
      <c r="D8" s="20">
        <v>19.846154999999992</v>
      </c>
      <c r="E8" s="21">
        <v>28.477525000000004</v>
      </c>
      <c r="F8" s="21">
        <f t="shared" ref="F8:F32" si="0">SUM(G8,H8,I8)</f>
        <v>14.886117838632178</v>
      </c>
      <c r="G8" s="21">
        <v>10.607140748632176</v>
      </c>
      <c r="H8" s="21">
        <v>2.3305055900000013</v>
      </c>
      <c r="I8" s="21">
        <v>1.9484715000000001</v>
      </c>
      <c r="J8" s="22">
        <f t="shared" ref="J8:J33" si="1">IFERROR(G8/E8,0)</f>
        <v>0.37247410892035648</v>
      </c>
      <c r="K8" s="22">
        <f t="shared" ref="K8:K33" si="2">IFERROR(SUM(G8,H8)/E8,0)</f>
        <v>0.45431077098983058</v>
      </c>
      <c r="L8" s="23">
        <f t="shared" ref="L8:L33" si="3">IFERROR(SUM(G8,H8,I8)/E8,0)</f>
        <v>0.52273214890100794</v>
      </c>
      <c r="M8" s="4"/>
    </row>
    <row r="9" spans="1:13" ht="25.5">
      <c r="A9" s="17"/>
      <c r="B9" s="19">
        <v>3000612</v>
      </c>
      <c r="C9" s="19" t="s">
        <v>362</v>
      </c>
      <c r="D9" s="20">
        <v>60.636024000000013</v>
      </c>
      <c r="E9" s="21">
        <v>74.497552999999996</v>
      </c>
      <c r="F9" s="21">
        <f t="shared" si="0"/>
        <v>44.319431339613914</v>
      </c>
      <c r="G9" s="21">
        <v>31.824204329613902</v>
      </c>
      <c r="H9" s="21">
        <v>6.5480884400000008</v>
      </c>
      <c r="I9" s="21">
        <v>5.9471385700000052</v>
      </c>
      <c r="J9" s="22">
        <f t="shared" si="1"/>
        <v>0.42718455906348901</v>
      </c>
      <c r="K9" s="22">
        <f t="shared" si="2"/>
        <v>0.51508125065012411</v>
      </c>
      <c r="L9" s="23">
        <f t="shared" si="3"/>
        <v>0.59491123607259844</v>
      </c>
      <c r="M9" s="4"/>
    </row>
    <row r="10" spans="1:13" ht="51">
      <c r="A10" s="17"/>
      <c r="B10" s="19">
        <v>3000613</v>
      </c>
      <c r="C10" s="19" t="s">
        <v>363</v>
      </c>
      <c r="D10" s="20">
        <v>19.672127000000014</v>
      </c>
      <c r="E10" s="21">
        <v>22.746283000000005</v>
      </c>
      <c r="F10" s="21">
        <f t="shared" si="0"/>
        <v>15.809701066265342</v>
      </c>
      <c r="G10" s="21">
        <v>11.840217446265342</v>
      </c>
      <c r="H10" s="21">
        <v>1.8876210200000001</v>
      </c>
      <c r="I10" s="21">
        <v>2.0818625999999991</v>
      </c>
      <c r="J10" s="22">
        <f t="shared" si="1"/>
        <v>0.52053416579163014</v>
      </c>
      <c r="K10" s="22">
        <f t="shared" si="2"/>
        <v>0.60352007694027809</v>
      </c>
      <c r="L10" s="23">
        <f t="shared" si="3"/>
        <v>0.69504547473823919</v>
      </c>
      <c r="M10" s="4"/>
    </row>
    <row r="11" spans="1:13" ht="25.5">
      <c r="A11" s="17"/>
      <c r="B11" s="19">
        <v>3000614</v>
      </c>
      <c r="C11" s="19" t="s">
        <v>364</v>
      </c>
      <c r="D11" s="20">
        <v>74.926121999999978</v>
      </c>
      <c r="E11" s="21">
        <v>70.153242999999989</v>
      </c>
      <c r="F11" s="21">
        <f t="shared" si="0"/>
        <v>31.835670301968143</v>
      </c>
      <c r="G11" s="21">
        <v>22.426642231968138</v>
      </c>
      <c r="H11" s="21">
        <v>3.6562654000000006</v>
      </c>
      <c r="I11" s="21">
        <v>5.7527626700000045</v>
      </c>
      <c r="J11" s="22">
        <f t="shared" si="1"/>
        <v>0.31968076275487567</v>
      </c>
      <c r="K11" s="22">
        <f t="shared" si="2"/>
        <v>0.37179902904799633</v>
      </c>
      <c r="L11" s="23">
        <f t="shared" si="3"/>
        <v>0.45380183353702047</v>
      </c>
      <c r="M11" s="4"/>
    </row>
    <row r="12" spans="1:13" ht="25.5">
      <c r="A12" s="17"/>
      <c r="B12" s="19">
        <v>3000615</v>
      </c>
      <c r="C12" s="19" t="s">
        <v>365</v>
      </c>
      <c r="D12" s="20">
        <v>0.42584</v>
      </c>
      <c r="E12" s="21">
        <v>0.43083999999999989</v>
      </c>
      <c r="F12" s="21">
        <f t="shared" si="0"/>
        <v>0.2898355610330447</v>
      </c>
      <c r="G12" s="21">
        <v>0.20797607103304472</v>
      </c>
      <c r="H12" s="21">
        <v>3.6264729999999995E-2</v>
      </c>
      <c r="I12" s="21">
        <v>4.5594760000000005E-2</v>
      </c>
      <c r="J12" s="22">
        <f t="shared" si="1"/>
        <v>0.48272228909350284</v>
      </c>
      <c r="K12" s="22">
        <f t="shared" si="2"/>
        <v>0.56689444116851917</v>
      </c>
      <c r="L12" s="23">
        <f t="shared" si="3"/>
        <v>0.67272203377830464</v>
      </c>
      <c r="M12" s="4"/>
    </row>
    <row r="13" spans="1:13" ht="38.25">
      <c r="A13" s="17"/>
      <c r="B13" s="19">
        <v>3000616</v>
      </c>
      <c r="C13" s="19" t="s">
        <v>366</v>
      </c>
      <c r="D13" s="20">
        <v>11.781980000000001</v>
      </c>
      <c r="E13" s="21">
        <v>13.487109999999999</v>
      </c>
      <c r="F13" s="21">
        <f t="shared" si="0"/>
        <v>8.7556873058330247</v>
      </c>
      <c r="G13" s="21">
        <v>6.5608531858330252</v>
      </c>
      <c r="H13" s="21">
        <v>0.98381557999999958</v>
      </c>
      <c r="I13" s="21">
        <v>1.2110185399999998</v>
      </c>
      <c r="J13" s="22">
        <f t="shared" si="1"/>
        <v>0.48645359797859034</v>
      </c>
      <c r="K13" s="22">
        <f t="shared" si="2"/>
        <v>0.5593984749759604</v>
      </c>
      <c r="L13" s="23">
        <f t="shared" si="3"/>
        <v>0.64918928560922429</v>
      </c>
      <c r="M13" s="4"/>
    </row>
    <row r="14" spans="1:13" ht="25.5">
      <c r="A14" s="17"/>
      <c r="B14" s="19">
        <v>3000669</v>
      </c>
      <c r="C14" s="19" t="s">
        <v>367</v>
      </c>
      <c r="D14" s="20">
        <v>0.08</v>
      </c>
      <c r="E14" s="21">
        <v>5.7000000000000002E-2</v>
      </c>
      <c r="F14" s="21">
        <f t="shared" si="0"/>
        <v>1.3000000173225999E-2</v>
      </c>
      <c r="G14" s="21">
        <v>1.1000000173225999E-2</v>
      </c>
      <c r="H14" s="21">
        <v>2E-3</v>
      </c>
      <c r="I14" s="21">
        <v>0</v>
      </c>
      <c r="J14" s="22">
        <f t="shared" si="1"/>
        <v>0.19298245917940349</v>
      </c>
      <c r="K14" s="22">
        <f t="shared" si="2"/>
        <v>0.2280701784776491</v>
      </c>
      <c r="L14" s="23">
        <f t="shared" si="3"/>
        <v>0.2280701784776491</v>
      </c>
      <c r="M14" s="4"/>
    </row>
    <row r="15" spans="1:13" ht="51">
      <c r="A15" s="17"/>
      <c r="B15" s="19">
        <v>3000672</v>
      </c>
      <c r="C15" s="19" t="s">
        <v>368</v>
      </c>
      <c r="D15" s="20">
        <v>23.306002000000007</v>
      </c>
      <c r="E15" s="21">
        <v>34.374606000000007</v>
      </c>
      <c r="F15" s="21">
        <f t="shared" si="0"/>
        <v>15.592925156890569</v>
      </c>
      <c r="G15" s="21">
        <v>11.577416556890569</v>
      </c>
      <c r="H15" s="21">
        <v>0.80495907000000066</v>
      </c>
      <c r="I15" s="21">
        <v>3.2105495299999998</v>
      </c>
      <c r="J15" s="22">
        <f t="shared" si="1"/>
        <v>0.33680143292087672</v>
      </c>
      <c r="K15" s="22">
        <f t="shared" si="2"/>
        <v>0.36021869245252053</v>
      </c>
      <c r="L15" s="23">
        <f t="shared" si="3"/>
        <v>0.4536175674825354</v>
      </c>
      <c r="M15" s="4"/>
    </row>
    <row r="16" spans="1:13" ht="51">
      <c r="A16" s="17"/>
      <c r="B16" s="19">
        <v>3000673</v>
      </c>
      <c r="C16" s="19" t="s">
        <v>369</v>
      </c>
      <c r="D16" s="20">
        <v>2.0237519999999996</v>
      </c>
      <c r="E16" s="21">
        <v>3.2396049999999996</v>
      </c>
      <c r="F16" s="21">
        <f t="shared" si="0"/>
        <v>1.0904122359310857</v>
      </c>
      <c r="G16" s="21">
        <v>0.82098784593108576</v>
      </c>
      <c r="H16" s="21">
        <v>0.14121849</v>
      </c>
      <c r="I16" s="21">
        <v>0.12820589999999998</v>
      </c>
      <c r="J16" s="22">
        <f t="shared" si="1"/>
        <v>0.25342220608101479</v>
      </c>
      <c r="K16" s="22">
        <f t="shared" si="2"/>
        <v>0.29701347415227652</v>
      </c>
      <c r="L16" s="23">
        <f t="shared" si="3"/>
        <v>0.33658802104919761</v>
      </c>
      <c r="M16" s="4"/>
    </row>
    <row r="17" spans="1:13" ht="51">
      <c r="A17" s="17"/>
      <c r="B17" s="19">
        <v>3000691</v>
      </c>
      <c r="C17" s="19" t="s">
        <v>370</v>
      </c>
      <c r="D17" s="20">
        <v>10.806579999999995</v>
      </c>
      <c r="E17" s="21">
        <v>16.139095000000001</v>
      </c>
      <c r="F17" s="21">
        <f t="shared" si="0"/>
        <v>10.06766063488211</v>
      </c>
      <c r="G17" s="21">
        <v>8.4735910048821097</v>
      </c>
      <c r="H17" s="21">
        <v>0.86736502000000004</v>
      </c>
      <c r="I17" s="21">
        <v>0.72670461000000008</v>
      </c>
      <c r="J17" s="22">
        <f t="shared" si="1"/>
        <v>0.52503507816777273</v>
      </c>
      <c r="K17" s="22">
        <f t="shared" si="2"/>
        <v>0.57877817962420497</v>
      </c>
      <c r="L17" s="23">
        <f t="shared" si="3"/>
        <v>0.62380577317886221</v>
      </c>
      <c r="M17" s="4"/>
    </row>
    <row r="18" spans="1:13" ht="38.25">
      <c r="A18" s="17"/>
      <c r="B18" s="19">
        <v>3043952</v>
      </c>
      <c r="C18" s="19" t="s">
        <v>371</v>
      </c>
      <c r="D18" s="20">
        <v>14.265980000000004</v>
      </c>
      <c r="E18" s="21">
        <v>15.566031000000001</v>
      </c>
      <c r="F18" s="21">
        <f t="shared" si="0"/>
        <v>10.690560116889628</v>
      </c>
      <c r="G18" s="21">
        <v>8.3477940968896291</v>
      </c>
      <c r="H18" s="21">
        <v>1.2184290400000002</v>
      </c>
      <c r="I18" s="21">
        <v>1.1243369799999998</v>
      </c>
      <c r="J18" s="22">
        <f t="shared" si="1"/>
        <v>0.53628276192496527</v>
      </c>
      <c r="K18" s="22">
        <f t="shared" si="2"/>
        <v>0.61455763109360562</v>
      </c>
      <c r="L18" s="23">
        <f t="shared" si="3"/>
        <v>0.68678779561017367</v>
      </c>
      <c r="M18" s="4"/>
    </row>
    <row r="19" spans="1:13" ht="51">
      <c r="A19" s="17"/>
      <c r="B19" s="19">
        <v>3043953</v>
      </c>
      <c r="C19" s="19" t="s">
        <v>372</v>
      </c>
      <c r="D19" s="20">
        <v>5.6712699999999989</v>
      </c>
      <c r="E19" s="21">
        <v>6.1934600000000009</v>
      </c>
      <c r="F19" s="21">
        <f t="shared" si="0"/>
        <v>3.7988876235159328</v>
      </c>
      <c r="G19" s="21">
        <v>2.7235054435159327</v>
      </c>
      <c r="H19" s="21">
        <v>0.55231841000000004</v>
      </c>
      <c r="I19" s="21">
        <v>0.52306377000000015</v>
      </c>
      <c r="J19" s="22">
        <f t="shared" si="1"/>
        <v>0.43973892517525459</v>
      </c>
      <c r="K19" s="22">
        <f t="shared" si="2"/>
        <v>0.52891660776301652</v>
      </c>
      <c r="L19" s="23">
        <f t="shared" si="3"/>
        <v>0.61337081752621836</v>
      </c>
      <c r="M19" s="4"/>
    </row>
    <row r="20" spans="1:13" ht="38.25">
      <c r="A20" s="17"/>
      <c r="B20" s="19">
        <v>3043954</v>
      </c>
      <c r="C20" s="19" t="s">
        <v>373</v>
      </c>
      <c r="D20" s="20">
        <v>7.3422770000000028</v>
      </c>
      <c r="E20" s="21">
        <v>8.0932490000000019</v>
      </c>
      <c r="F20" s="21">
        <f t="shared" si="0"/>
        <v>5.292319337263149</v>
      </c>
      <c r="G20" s="21">
        <v>3.8977192772631497</v>
      </c>
      <c r="H20" s="21">
        <v>0.72373454999999998</v>
      </c>
      <c r="I20" s="21">
        <v>0.67086550999999994</v>
      </c>
      <c r="J20" s="22">
        <f t="shared" si="1"/>
        <v>0.48160130465072171</v>
      </c>
      <c r="K20" s="22">
        <f t="shared" si="2"/>
        <v>0.57102578053179243</v>
      </c>
      <c r="L20" s="23">
        <f t="shared" si="3"/>
        <v>0.65391776989230754</v>
      </c>
      <c r="M20" s="4"/>
    </row>
    <row r="21" spans="1:13" ht="38.25">
      <c r="A21" s="17"/>
      <c r="B21" s="19">
        <v>3043955</v>
      </c>
      <c r="C21" s="19" t="s">
        <v>374</v>
      </c>
      <c r="D21" s="20">
        <v>0.642231</v>
      </c>
      <c r="E21" s="21">
        <v>0.89175899999999997</v>
      </c>
      <c r="F21" s="21">
        <f t="shared" si="0"/>
        <v>0.5879008387136947</v>
      </c>
      <c r="G21" s="21">
        <v>0.45184171871369472</v>
      </c>
      <c r="H21" s="21">
        <v>6.6979219999999992E-2</v>
      </c>
      <c r="I21" s="21">
        <v>6.9079899999999986E-2</v>
      </c>
      <c r="J21" s="22">
        <f t="shared" si="1"/>
        <v>0.50668590809141789</v>
      </c>
      <c r="K21" s="22">
        <f t="shared" si="2"/>
        <v>0.58179501268133516</v>
      </c>
      <c r="L21" s="23">
        <f t="shared" si="3"/>
        <v>0.65925977614321218</v>
      </c>
      <c r="M21" s="4"/>
    </row>
    <row r="22" spans="1:13" ht="25.5">
      <c r="A22" s="17"/>
      <c r="B22" s="19">
        <v>3043956</v>
      </c>
      <c r="C22" s="19" t="s">
        <v>375</v>
      </c>
      <c r="D22" s="20">
        <v>0.76469299999999996</v>
      </c>
      <c r="E22" s="21">
        <v>0.90776299999999988</v>
      </c>
      <c r="F22" s="21">
        <f t="shared" si="0"/>
        <v>0.4905814931893368</v>
      </c>
      <c r="G22" s="21">
        <v>0.35736028318933677</v>
      </c>
      <c r="H22" s="21">
        <v>7.7669870000000002E-2</v>
      </c>
      <c r="I22" s="21">
        <v>5.5551340000000005E-2</v>
      </c>
      <c r="J22" s="22">
        <f t="shared" si="1"/>
        <v>0.39367134724519154</v>
      </c>
      <c r="K22" s="22">
        <f t="shared" si="2"/>
        <v>0.47923318442075397</v>
      </c>
      <c r="L22" s="23">
        <f t="shared" si="3"/>
        <v>0.54042904721754126</v>
      </c>
      <c r="M22" s="4"/>
    </row>
    <row r="23" spans="1:13" ht="51">
      <c r="A23" s="17"/>
      <c r="B23" s="19">
        <v>3043958</v>
      </c>
      <c r="C23" s="19" t="s">
        <v>376</v>
      </c>
      <c r="D23" s="20">
        <v>12.939043999999999</v>
      </c>
      <c r="E23" s="21">
        <v>13.575179999999991</v>
      </c>
      <c r="F23" s="21">
        <f t="shared" si="0"/>
        <v>6.0794260742854949</v>
      </c>
      <c r="G23" s="21">
        <v>4.5276539742854949</v>
      </c>
      <c r="H23" s="21">
        <v>0.81843699999999986</v>
      </c>
      <c r="I23" s="21">
        <v>0.73333509999999991</v>
      </c>
      <c r="J23" s="22">
        <f t="shared" si="1"/>
        <v>0.33352441546156281</v>
      </c>
      <c r="K23" s="22">
        <f t="shared" si="2"/>
        <v>0.39381363446271056</v>
      </c>
      <c r="L23" s="23">
        <f t="shared" si="3"/>
        <v>0.44783392001325206</v>
      </c>
      <c r="M23" s="4"/>
    </row>
    <row r="24" spans="1:13" ht="38.25">
      <c r="A24" s="17"/>
      <c r="B24" s="19">
        <v>3043959</v>
      </c>
      <c r="C24" s="19" t="s">
        <v>377</v>
      </c>
      <c r="D24" s="20">
        <v>37.323976999999992</v>
      </c>
      <c r="E24" s="21">
        <v>41.875364000000012</v>
      </c>
      <c r="F24" s="21">
        <f t="shared" si="0"/>
        <v>22.939572291321824</v>
      </c>
      <c r="G24" s="21">
        <v>16.395754681321822</v>
      </c>
      <c r="H24" s="21">
        <v>3.6296456700000026</v>
      </c>
      <c r="I24" s="21">
        <v>2.914171940000001</v>
      </c>
      <c r="J24" s="22">
        <f t="shared" si="1"/>
        <v>0.39153700685018089</v>
      </c>
      <c r="K24" s="22">
        <f t="shared" si="2"/>
        <v>0.47821435895630232</v>
      </c>
      <c r="L24" s="23">
        <f t="shared" si="3"/>
        <v>0.5478059197604066</v>
      </c>
      <c r="M24" s="4"/>
    </row>
    <row r="25" spans="1:13" ht="38.25">
      <c r="A25" s="17"/>
      <c r="B25" s="19">
        <v>3043960</v>
      </c>
      <c r="C25" s="19" t="s">
        <v>378</v>
      </c>
      <c r="D25" s="20">
        <v>7.9943359999999997</v>
      </c>
      <c r="E25" s="21">
        <v>8.9537449999999978</v>
      </c>
      <c r="F25" s="21">
        <f t="shared" si="0"/>
        <v>4.5538069289764742</v>
      </c>
      <c r="G25" s="21">
        <v>3.3550087489764735</v>
      </c>
      <c r="H25" s="21">
        <v>0.61460472000000033</v>
      </c>
      <c r="I25" s="21">
        <v>0.58419345999999983</v>
      </c>
      <c r="J25" s="22">
        <f t="shared" si="1"/>
        <v>0.37470452296513629</v>
      </c>
      <c r="K25" s="22">
        <f t="shared" si="2"/>
        <v>0.44334671905180179</v>
      </c>
      <c r="L25" s="23">
        <f t="shared" si="3"/>
        <v>0.50859243020395095</v>
      </c>
      <c r="M25" s="4"/>
    </row>
    <row r="26" spans="1:13" ht="25.5">
      <c r="A26" s="17"/>
      <c r="B26" s="19">
        <v>3043961</v>
      </c>
      <c r="C26" s="19" t="s">
        <v>379</v>
      </c>
      <c r="D26" s="20">
        <v>29.00120500000002</v>
      </c>
      <c r="E26" s="21">
        <v>31.790323000000019</v>
      </c>
      <c r="F26" s="21">
        <f t="shared" si="0"/>
        <v>21.531796459605779</v>
      </c>
      <c r="G26" s="21">
        <v>16.689211959605778</v>
      </c>
      <c r="H26" s="21">
        <v>2.7812887600000011</v>
      </c>
      <c r="I26" s="21">
        <v>2.0612957399999998</v>
      </c>
      <c r="J26" s="22">
        <f t="shared" si="1"/>
        <v>0.52497774117003371</v>
      </c>
      <c r="K26" s="22">
        <f t="shared" si="2"/>
        <v>0.61246627533812004</v>
      </c>
      <c r="L26" s="23">
        <f t="shared" si="3"/>
        <v>0.67730662754215387</v>
      </c>
      <c r="M26" s="4"/>
    </row>
    <row r="27" spans="1:13" ht="38.25">
      <c r="A27" s="17"/>
      <c r="B27" s="19">
        <v>3043968</v>
      </c>
      <c r="C27" s="19" t="s">
        <v>380</v>
      </c>
      <c r="D27" s="20">
        <v>19.861280000000011</v>
      </c>
      <c r="E27" s="21">
        <v>30.53851800000001</v>
      </c>
      <c r="F27" s="21">
        <f t="shared" si="0"/>
        <v>16.001564829081683</v>
      </c>
      <c r="G27" s="21">
        <v>11.475991319081686</v>
      </c>
      <c r="H27" s="21">
        <v>2.2430616700000003</v>
      </c>
      <c r="I27" s="21">
        <v>2.2825118399999984</v>
      </c>
      <c r="J27" s="22">
        <f t="shared" si="1"/>
        <v>0.37578743405563042</v>
      </c>
      <c r="K27" s="22">
        <f t="shared" si="2"/>
        <v>0.44923768039698853</v>
      </c>
      <c r="L27" s="23">
        <f t="shared" si="3"/>
        <v>0.52397974351871557</v>
      </c>
      <c r="M27" s="4"/>
    </row>
    <row r="28" spans="1:13" ht="38.25">
      <c r="A28" s="17"/>
      <c r="B28" s="19">
        <v>3043969</v>
      </c>
      <c r="C28" s="19" t="s">
        <v>381</v>
      </c>
      <c r="D28" s="20">
        <v>87.953305000000015</v>
      </c>
      <c r="E28" s="21">
        <v>117.16488699999996</v>
      </c>
      <c r="F28" s="21">
        <f t="shared" si="0"/>
        <v>79.682947386667848</v>
      </c>
      <c r="G28" s="21">
        <v>53.429190356667846</v>
      </c>
      <c r="H28" s="21">
        <v>12.186486209999998</v>
      </c>
      <c r="I28" s="21">
        <v>14.067270820000005</v>
      </c>
      <c r="J28" s="22">
        <f t="shared" si="1"/>
        <v>0.45601708604616215</v>
      </c>
      <c r="K28" s="22">
        <f t="shared" si="2"/>
        <v>0.56002850552544692</v>
      </c>
      <c r="L28" s="23">
        <f t="shared" si="3"/>
        <v>0.68009238456115162</v>
      </c>
      <c r="M28" s="4"/>
    </row>
    <row r="29" spans="1:13" ht="38.25">
      <c r="A29" s="17"/>
      <c r="B29" s="19">
        <v>3043970</v>
      </c>
      <c r="C29" s="19" t="s">
        <v>382</v>
      </c>
      <c r="D29" s="20">
        <v>10.47466</v>
      </c>
      <c r="E29" s="21">
        <v>12.380978000000004</v>
      </c>
      <c r="F29" s="21">
        <f t="shared" si="0"/>
        <v>6.9396725188896875</v>
      </c>
      <c r="G29" s="21">
        <v>5.3423015588896874</v>
      </c>
      <c r="H29" s="21">
        <v>0.77366306000000007</v>
      </c>
      <c r="I29" s="21">
        <v>0.82370789999999994</v>
      </c>
      <c r="J29" s="22">
        <f t="shared" si="1"/>
        <v>0.43149269459082196</v>
      </c>
      <c r="K29" s="22">
        <f t="shared" si="2"/>
        <v>0.49398073551941418</v>
      </c>
      <c r="L29" s="23">
        <f t="shared" si="3"/>
        <v>0.56051085131478995</v>
      </c>
      <c r="M29" s="4"/>
    </row>
    <row r="30" spans="1:13" ht="51">
      <c r="A30" s="17"/>
      <c r="B30" s="19">
        <v>3043971</v>
      </c>
      <c r="C30" s="19" t="s">
        <v>383</v>
      </c>
      <c r="D30" s="20">
        <v>7.6804440000000014</v>
      </c>
      <c r="E30" s="21">
        <v>9.1231860000000005</v>
      </c>
      <c r="F30" s="21">
        <f t="shared" si="0"/>
        <v>5.4652867204178568</v>
      </c>
      <c r="G30" s="21">
        <v>3.8447145604178559</v>
      </c>
      <c r="H30" s="21">
        <v>0.87773164000000004</v>
      </c>
      <c r="I30" s="21">
        <v>0.74284052000000034</v>
      </c>
      <c r="J30" s="22">
        <f t="shared" si="1"/>
        <v>0.42142235841929077</v>
      </c>
      <c r="K30" s="22">
        <f t="shared" si="2"/>
        <v>0.51763125298748225</v>
      </c>
      <c r="L30" s="23">
        <f t="shared" si="3"/>
        <v>0.59905461978061791</v>
      </c>
      <c r="M30" s="4"/>
    </row>
    <row r="31" spans="1:13" ht="51">
      <c r="A31" s="17"/>
      <c r="B31" s="19">
        <v>3043972</v>
      </c>
      <c r="C31" s="19" t="s">
        <v>384</v>
      </c>
      <c r="D31" s="20">
        <v>12.518918999999999</v>
      </c>
      <c r="E31" s="21">
        <v>17.005578999999997</v>
      </c>
      <c r="F31" s="21">
        <f t="shared" si="0"/>
        <v>10.324764332410085</v>
      </c>
      <c r="G31" s="21">
        <v>8.6055199624100851</v>
      </c>
      <c r="H31" s="21">
        <v>0.74106419999999995</v>
      </c>
      <c r="I31" s="21">
        <v>0.97818017000000002</v>
      </c>
      <c r="J31" s="22">
        <f t="shared" si="1"/>
        <v>0.50604098586764301</v>
      </c>
      <c r="K31" s="22">
        <f t="shared" si="2"/>
        <v>0.54961869645309269</v>
      </c>
      <c r="L31" s="23">
        <f t="shared" si="3"/>
        <v>0.60713982937070754</v>
      </c>
      <c r="M31" s="4"/>
    </row>
    <row r="32" spans="1:13" ht="25.5">
      <c r="A32" s="17"/>
      <c r="B32" s="19">
        <v>3043974</v>
      </c>
      <c r="C32" s="19" t="s">
        <v>385</v>
      </c>
      <c r="D32" s="20">
        <v>26.551263000000006</v>
      </c>
      <c r="E32" s="21">
        <v>27.577347000000014</v>
      </c>
      <c r="F32" s="21">
        <f t="shared" si="0"/>
        <v>23.38279136909345</v>
      </c>
      <c r="G32" s="21">
        <v>21.06768987909345</v>
      </c>
      <c r="H32" s="21">
        <v>0.53575605999999987</v>
      </c>
      <c r="I32" s="21">
        <v>1.77934543</v>
      </c>
      <c r="J32" s="22">
        <f t="shared" si="1"/>
        <v>0.76394911660985521</v>
      </c>
      <c r="K32" s="22">
        <f t="shared" si="2"/>
        <v>0.78337651330613634</v>
      </c>
      <c r="L32" s="23">
        <f t="shared" si="3"/>
        <v>0.84789850775324538</v>
      </c>
      <c r="M32" s="4"/>
    </row>
    <row r="33" spans="1:13" ht="15.75" thickBot="1">
      <c r="A33" s="41" t="s">
        <v>293</v>
      </c>
      <c r="B33" s="43"/>
      <c r="C33" s="43"/>
      <c r="D33" s="44">
        <f ca="1">OFFSET(D33,-MATCH("PROYECTOS",$A$8:$A$50,0)-1,0)-(OFFSET(D33,-MATCH("PROYECTOS",$A$8:$A$50,0),0))</f>
        <v>4.1518419999997036</v>
      </c>
      <c r="E33" s="45">
        <f t="shared" ref="E33:I33" ca="1" si="4">OFFSET(E33,-MATCH("PROYECTOS",$A$8:$A$50,0)-1,0)-(OFFSET(E33,-MATCH("PROYECTOS",$A$8:$A$50,0),0))</f>
        <v>1.8207689999999275</v>
      </c>
      <c r="F33" s="45">
        <f t="shared" ca="1" si="4"/>
        <v>0.35378469206796126</v>
      </c>
      <c r="G33" s="45">
        <f t="shared" ca="1" si="4"/>
        <v>0.34103419206803665</v>
      </c>
      <c r="H33" s="45">
        <f t="shared" ca="1" si="4"/>
        <v>9.7505000000097652E-3</v>
      </c>
      <c r="I33" s="45">
        <f t="shared" ca="1" si="4"/>
        <v>2.9999999999859028E-3</v>
      </c>
      <c r="J33" s="46">
        <f t="shared" ca="1" si="1"/>
        <v>0.18730228385261954</v>
      </c>
      <c r="K33" s="46">
        <f t="shared" ca="1" si="2"/>
        <v>0.19265743873498525</v>
      </c>
      <c r="L33" s="47">
        <f t="shared" ca="1" si="3"/>
        <v>0.19430509420362846</v>
      </c>
      <c r="M33" s="4"/>
    </row>
    <row r="34" spans="1:13" ht="15.75" thickBot="1"/>
    <row r="35" spans="1:13" ht="15.75" thickBot="1">
      <c r="A35" s="91" t="s">
        <v>315</v>
      </c>
      <c r="B35" s="92"/>
      <c r="C35" s="92"/>
      <c r="D35" s="93"/>
    </row>
    <row r="36" spans="1:13" ht="15.75" thickBot="1">
      <c r="A36" s="1" t="s">
        <v>398</v>
      </c>
    </row>
    <row r="37" spans="1:13" ht="45" customHeight="1">
      <c r="A37" s="84" t="s">
        <v>317</v>
      </c>
      <c r="B37" s="85"/>
      <c r="C37" s="85"/>
      <c r="D37" s="96" t="s">
        <v>318</v>
      </c>
    </row>
    <row r="38" spans="1:13" ht="15.75" thickBot="1">
      <c r="A38" s="94"/>
      <c r="B38" s="95"/>
      <c r="C38" s="95"/>
      <c r="D38" s="97"/>
    </row>
    <row r="39" spans="1:13" ht="25.5">
      <c r="A39" s="17"/>
      <c r="B39" s="19">
        <v>3000614</v>
      </c>
      <c r="C39" s="19" t="s">
        <v>364</v>
      </c>
      <c r="D39" s="23">
        <v>0.45380183353702047</v>
      </c>
    </row>
    <row r="40" spans="1:13" ht="25.5">
      <c r="A40" s="17"/>
      <c r="B40" s="19">
        <v>3000669</v>
      </c>
      <c r="C40" s="19" t="s">
        <v>367</v>
      </c>
      <c r="D40" s="23">
        <v>0.2280701784776491</v>
      </c>
    </row>
    <row r="41" spans="1:13" ht="51">
      <c r="A41" s="17"/>
      <c r="B41" s="19">
        <v>3000672</v>
      </c>
      <c r="C41" s="19" t="s">
        <v>368</v>
      </c>
      <c r="D41" s="23">
        <v>0.4536175674825354</v>
      </c>
    </row>
    <row r="42" spans="1:13" ht="51">
      <c r="A42" s="17"/>
      <c r="B42" s="19">
        <v>3000673</v>
      </c>
      <c r="C42" s="19" t="s">
        <v>369</v>
      </c>
      <c r="D42" s="23">
        <v>0.33658802104919761</v>
      </c>
    </row>
    <row r="43" spans="1:13" ht="51.75" thickBot="1">
      <c r="A43" s="24"/>
      <c r="B43" s="26">
        <v>3043958</v>
      </c>
      <c r="C43" s="26" t="s">
        <v>376</v>
      </c>
      <c r="D43" s="30">
        <v>0.44783392001325206</v>
      </c>
    </row>
  </sheetData>
  <mergeCells count="10">
    <mergeCell ref="A35:D35"/>
    <mergeCell ref="A37:C38"/>
    <mergeCell ref="D37:D3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72</v>
      </c>
      <c r="B1" s="49" t="s">
        <v>44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1171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131.39445799999999</v>
      </c>
      <c r="I6" s="14">
        <v>222.050704</v>
      </c>
      <c r="J6" s="14">
        <v>138.22738310730472</v>
      </c>
      <c r="K6" s="14">
        <v>96.572125927304739</v>
      </c>
      <c r="L6" s="14">
        <v>26.68449863</v>
      </c>
      <c r="M6" s="14">
        <v>14.970758550000003</v>
      </c>
      <c r="N6" s="15">
        <v>0.43491024431656267</v>
      </c>
      <c r="O6" s="15">
        <v>0.55508324151633737</v>
      </c>
      <c r="P6" s="16">
        <v>0.6225036922526701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SUM(H8:H16)</f>
        <v>127.17002700000002</v>
      </c>
      <c r="I7" s="37">
        <f>SUM(I8:I16)</f>
        <v>161.20166700000001</v>
      </c>
      <c r="J7" s="37">
        <f>SUM(J8:J16)</f>
        <v>104.89930481838429</v>
      </c>
      <c r="K7" s="37">
        <f t="shared" ref="K7:M7" si="0">SUM(K8:K16)</f>
        <v>79.136383978384288</v>
      </c>
      <c r="L7" s="37">
        <f t="shared" si="0"/>
        <v>10.94798274</v>
      </c>
      <c r="M7" s="37">
        <f t="shared" si="0"/>
        <v>14.814938100000001</v>
      </c>
      <c r="N7" s="39">
        <f>IFERROR(K7/I7,0)</f>
        <v>0.49091541949367234</v>
      </c>
      <c r="O7" s="39">
        <f>IFERROR(SUM(K7,L7)/I7,0)</f>
        <v>0.55883024285588978</v>
      </c>
      <c r="P7" s="40">
        <f>IFERROR(SUM(K7,L7,M7)/I7,0)</f>
        <v>0.65073337497424444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12.743838</v>
      </c>
      <c r="I8" s="21">
        <v>10.354215</v>
      </c>
      <c r="J8" s="21">
        <f t="shared" ref="J8:J16" si="1">SUM(K8,L8,M8)</f>
        <v>4.4201131324905107</v>
      </c>
      <c r="K8" s="21">
        <v>3.001219982490511</v>
      </c>
      <c r="L8" s="21">
        <v>0.9120876899999999</v>
      </c>
      <c r="M8" s="21">
        <v>0.50680546000000004</v>
      </c>
      <c r="N8" s="22">
        <f t="shared" ref="N8:N17" si="2">IFERROR(K8/I8,0)</f>
        <v>0.28985490280919518</v>
      </c>
      <c r="O8" s="22">
        <f t="shared" ref="O8:O17" si="3">IFERROR(SUM(K8,L8)/I8,0)</f>
        <v>0.37794344356288823</v>
      </c>
      <c r="P8" s="23">
        <f t="shared" ref="P8:P17" si="4">IFERROR(SUM(K8,L8,M8)/I8,0)</f>
        <v>0.42689022127611903</v>
      </c>
      <c r="Q8" s="70">
        <v>16</v>
      </c>
      <c r="R8" s="21">
        <v>16</v>
      </c>
      <c r="S8" s="23">
        <f>IFERROR(R8/Q8,0)</f>
        <v>1</v>
      </c>
    </row>
    <row r="9" spans="1:19" ht="25.5">
      <c r="A9" s="17"/>
      <c r="B9" s="19">
        <v>5001253</v>
      </c>
      <c r="C9" s="19" t="s">
        <v>868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55.973137999999999</v>
      </c>
      <c r="I9" s="21">
        <v>52.092801000000001</v>
      </c>
      <c r="J9" s="21">
        <f t="shared" si="1"/>
        <v>47.357550200103759</v>
      </c>
      <c r="K9" s="21">
        <v>43.16222620010376</v>
      </c>
      <c r="L9" s="21">
        <v>1</v>
      </c>
      <c r="M9" s="21">
        <v>3.1953240000000003</v>
      </c>
      <c r="N9" s="22">
        <f t="shared" si="2"/>
        <v>0.82856412731777962</v>
      </c>
      <c r="O9" s="22">
        <f t="shared" si="3"/>
        <v>0.84776063779146293</v>
      </c>
      <c r="P9" s="23">
        <f t="shared" si="4"/>
        <v>0.90909970842427457</v>
      </c>
      <c r="Q9" s="70">
        <v>35</v>
      </c>
      <c r="R9" s="21">
        <v>35</v>
      </c>
      <c r="S9" s="23">
        <f t="shared" ref="S9:S16" si="5">IFERROR(R9/Q9,0)</f>
        <v>1</v>
      </c>
    </row>
    <row r="10" spans="1:19" ht="25.5">
      <c r="A10" s="17"/>
      <c r="B10" s="19">
        <v>5001254</v>
      </c>
      <c r="C10" s="19" t="s">
        <v>869</v>
      </c>
      <c r="D10" s="68">
        <v>3000001</v>
      </c>
      <c r="E10" s="19" t="s">
        <v>275</v>
      </c>
      <c r="F10" s="69">
        <v>177</v>
      </c>
      <c r="G10" s="19" t="s">
        <v>880</v>
      </c>
      <c r="H10" s="20">
        <v>10.499515000000001</v>
      </c>
      <c r="I10" s="21">
        <v>14.784364</v>
      </c>
      <c r="J10" s="21">
        <f t="shared" si="1"/>
        <v>14.784363996032715</v>
      </c>
      <c r="K10" s="21">
        <v>9.2852849960327148</v>
      </c>
      <c r="L10" s="21">
        <v>1.37523</v>
      </c>
      <c r="M10" s="21">
        <v>4.1238489999999999</v>
      </c>
      <c r="N10" s="22">
        <f t="shared" si="2"/>
        <v>0.62804764520358902</v>
      </c>
      <c r="O10" s="22">
        <f t="shared" si="3"/>
        <v>0.72106686469791426</v>
      </c>
      <c r="P10" s="23">
        <f t="shared" si="4"/>
        <v>0.99999999973165665</v>
      </c>
      <c r="Q10" s="70">
        <v>18</v>
      </c>
      <c r="R10" s="21">
        <v>18</v>
      </c>
      <c r="S10" s="23">
        <f t="shared" si="5"/>
        <v>1</v>
      </c>
    </row>
    <row r="11" spans="1:19" ht="25.5">
      <c r="A11" s="17"/>
      <c r="B11" s="19">
        <v>5004289</v>
      </c>
      <c r="C11" s="19" t="s">
        <v>1173</v>
      </c>
      <c r="D11" s="68">
        <v>3000568</v>
      </c>
      <c r="E11" s="19" t="s">
        <v>1172</v>
      </c>
      <c r="F11" s="69">
        <v>110</v>
      </c>
      <c r="G11" s="19" t="s">
        <v>927</v>
      </c>
      <c r="H11" s="20">
        <v>13.738949999999999</v>
      </c>
      <c r="I11" s="21">
        <v>19.721364000000001</v>
      </c>
      <c r="J11" s="21">
        <f t="shared" si="1"/>
        <v>12.48162702050297</v>
      </c>
      <c r="K11" s="21">
        <v>8.5067283705029695</v>
      </c>
      <c r="L11" s="21">
        <v>2.3597013499999999</v>
      </c>
      <c r="M11" s="21">
        <v>1.6151973000000002</v>
      </c>
      <c r="N11" s="22">
        <f t="shared" si="2"/>
        <v>0.43134584253416591</v>
      </c>
      <c r="O11" s="22">
        <f t="shared" si="3"/>
        <v>0.55099787826556867</v>
      </c>
      <c r="P11" s="23">
        <f t="shared" si="4"/>
        <v>0.63289877011057494</v>
      </c>
      <c r="Q11" s="70">
        <v>11008</v>
      </c>
      <c r="R11" s="21">
        <v>7173</v>
      </c>
      <c r="S11" s="23">
        <f t="shared" si="5"/>
        <v>0.65161700581395354</v>
      </c>
    </row>
    <row r="12" spans="1:19" ht="25.5">
      <c r="A12" s="17"/>
      <c r="B12" s="19">
        <v>5004290</v>
      </c>
      <c r="C12" s="19" t="s">
        <v>1174</v>
      </c>
      <c r="D12" s="68">
        <v>3000568</v>
      </c>
      <c r="E12" s="19" t="s">
        <v>1172</v>
      </c>
      <c r="F12" s="69">
        <v>67</v>
      </c>
      <c r="G12" s="19" t="s">
        <v>1011</v>
      </c>
      <c r="H12" s="20">
        <v>0</v>
      </c>
      <c r="I12" s="21">
        <v>8.1796810000000004</v>
      </c>
      <c r="J12" s="21">
        <f t="shared" si="1"/>
        <v>3.1966629657503818</v>
      </c>
      <c r="K12" s="21">
        <v>1.1526408257503817</v>
      </c>
      <c r="L12" s="21">
        <v>1.2754835299999998</v>
      </c>
      <c r="M12" s="21">
        <v>0.76853861000000023</v>
      </c>
      <c r="N12" s="22">
        <f t="shared" si="2"/>
        <v>0.14091513174540446</v>
      </c>
      <c r="O12" s="22">
        <f t="shared" si="3"/>
        <v>0.29684829466459406</v>
      </c>
      <c r="P12" s="23">
        <f t="shared" si="4"/>
        <v>0.39080533406503037</v>
      </c>
      <c r="Q12" s="70">
        <v>214.185</v>
      </c>
      <c r="R12" s="21">
        <v>0</v>
      </c>
      <c r="S12" s="23">
        <f t="shared" si="5"/>
        <v>0</v>
      </c>
    </row>
    <row r="13" spans="1:19" ht="38.25">
      <c r="A13" s="17"/>
      <c r="B13" s="19">
        <v>5004291</v>
      </c>
      <c r="C13" s="19" t="s">
        <v>1175</v>
      </c>
      <c r="D13" s="68">
        <v>3000568</v>
      </c>
      <c r="E13" s="19" t="s">
        <v>1172</v>
      </c>
      <c r="F13" s="69">
        <v>86</v>
      </c>
      <c r="G13" s="19" t="s">
        <v>500</v>
      </c>
      <c r="H13" s="20">
        <v>1.3726</v>
      </c>
      <c r="I13" s="21">
        <v>10.518764999999998</v>
      </c>
      <c r="J13" s="21">
        <f t="shared" si="1"/>
        <v>5.1524490100745037</v>
      </c>
      <c r="K13" s="21">
        <v>2.8495166300745041</v>
      </c>
      <c r="L13" s="21">
        <v>1.2231240600000002</v>
      </c>
      <c r="M13" s="21">
        <v>1.0798083199999999</v>
      </c>
      <c r="N13" s="22">
        <f t="shared" si="2"/>
        <v>0.27089840205333082</v>
      </c>
      <c r="O13" s="22">
        <f t="shared" si="3"/>
        <v>0.38717859844520763</v>
      </c>
      <c r="P13" s="23">
        <f t="shared" si="4"/>
        <v>0.48983402614988591</v>
      </c>
      <c r="Q13" s="70">
        <v>8033.8709999999992</v>
      </c>
      <c r="R13" s="21">
        <v>967</v>
      </c>
      <c r="S13" s="23">
        <f t="shared" si="5"/>
        <v>0.12036538799291152</v>
      </c>
    </row>
    <row r="14" spans="1:19" ht="25.5">
      <c r="A14" s="17"/>
      <c r="B14" s="19">
        <v>5004292</v>
      </c>
      <c r="C14" s="19" t="s">
        <v>1176</v>
      </c>
      <c r="D14" s="68">
        <v>3000568</v>
      </c>
      <c r="E14" s="19" t="s">
        <v>1172</v>
      </c>
      <c r="F14" s="69">
        <v>56</v>
      </c>
      <c r="G14" s="19" t="s">
        <v>419</v>
      </c>
      <c r="H14" s="20">
        <v>25.068236000000002</v>
      </c>
      <c r="I14" s="21">
        <v>34.678067000000006</v>
      </c>
      <c r="J14" s="21">
        <f t="shared" si="1"/>
        <v>13.504395934531752</v>
      </c>
      <c r="K14" s="21">
        <v>8.7171008745317522</v>
      </c>
      <c r="L14" s="21">
        <v>2.0472731400000002</v>
      </c>
      <c r="M14" s="21">
        <v>2.7400219199999998</v>
      </c>
      <c r="N14" s="22">
        <f t="shared" si="2"/>
        <v>0.25137216773160254</v>
      </c>
      <c r="O14" s="22">
        <f t="shared" si="3"/>
        <v>0.31040870918588831</v>
      </c>
      <c r="P14" s="23">
        <f t="shared" si="4"/>
        <v>0.38942181911499707</v>
      </c>
      <c r="Q14" s="70">
        <v>1951</v>
      </c>
      <c r="R14" s="21">
        <v>1951</v>
      </c>
      <c r="S14" s="23">
        <f t="shared" si="5"/>
        <v>1</v>
      </c>
    </row>
    <row r="15" spans="1:19" ht="25.5">
      <c r="A15" s="17"/>
      <c r="B15" s="19">
        <v>5004293</v>
      </c>
      <c r="C15" s="19" t="s">
        <v>1177</v>
      </c>
      <c r="D15" s="68">
        <v>3000568</v>
      </c>
      <c r="E15" s="19" t="s">
        <v>1172</v>
      </c>
      <c r="F15" s="69">
        <v>194</v>
      </c>
      <c r="G15" s="19" t="s">
        <v>1179</v>
      </c>
      <c r="H15" s="20">
        <v>0.57375000000000009</v>
      </c>
      <c r="I15" s="21">
        <v>2.454367</v>
      </c>
      <c r="J15" s="21">
        <f t="shared" si="1"/>
        <v>0.61411913737482671</v>
      </c>
      <c r="K15" s="21">
        <v>0.33281784737482667</v>
      </c>
      <c r="L15" s="21">
        <v>0.21213948999999999</v>
      </c>
      <c r="M15" s="21">
        <v>6.9161799999999996E-2</v>
      </c>
      <c r="N15" s="22">
        <f t="shared" si="2"/>
        <v>0.13560231512843299</v>
      </c>
      <c r="O15" s="22">
        <f t="shared" si="3"/>
        <v>0.222035798792449</v>
      </c>
      <c r="P15" s="23">
        <f t="shared" si="4"/>
        <v>0.25021487714544188</v>
      </c>
      <c r="Q15" s="70">
        <v>12</v>
      </c>
      <c r="R15" s="21">
        <v>12</v>
      </c>
      <c r="S15" s="23">
        <f t="shared" si="5"/>
        <v>1</v>
      </c>
    </row>
    <row r="16" spans="1:19" ht="38.25">
      <c r="A16" s="17"/>
      <c r="B16" s="19">
        <v>5004294</v>
      </c>
      <c r="C16" s="19" t="s">
        <v>1178</v>
      </c>
      <c r="D16" s="68">
        <v>3000568</v>
      </c>
      <c r="E16" s="19" t="s">
        <v>1172</v>
      </c>
      <c r="F16" s="69">
        <v>86</v>
      </c>
      <c r="G16" s="19" t="s">
        <v>500</v>
      </c>
      <c r="H16" s="20">
        <v>7.2000000000000011</v>
      </c>
      <c r="I16" s="21">
        <v>8.4180430000000008</v>
      </c>
      <c r="J16" s="21">
        <f t="shared" si="1"/>
        <v>3.3880234215228677</v>
      </c>
      <c r="K16" s="21">
        <v>2.1288482515228679</v>
      </c>
      <c r="L16" s="21">
        <v>0.54294348000000003</v>
      </c>
      <c r="M16" s="21">
        <v>0.71623168999999998</v>
      </c>
      <c r="N16" s="22">
        <f t="shared" si="2"/>
        <v>0.2528911115710466</v>
      </c>
      <c r="O16" s="22">
        <f t="shared" si="3"/>
        <v>0.31738870085634718</v>
      </c>
      <c r="P16" s="23">
        <f t="shared" si="4"/>
        <v>0.40247162214814863</v>
      </c>
      <c r="Q16" s="70">
        <v>62457</v>
      </c>
      <c r="R16" s="21">
        <v>43557</v>
      </c>
      <c r="S16" s="23">
        <f t="shared" si="5"/>
        <v>0.6973918055622268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>H6-H7</f>
        <v>4.2244309999999672</v>
      </c>
      <c r="I17" s="44">
        <f t="shared" ref="I17:M17" si="6">I6-I7</f>
        <v>60.849036999999981</v>
      </c>
      <c r="J17" s="44">
        <f t="shared" si="6"/>
        <v>33.328078288920423</v>
      </c>
      <c r="K17" s="44">
        <f t="shared" si="6"/>
        <v>17.435741948920452</v>
      </c>
      <c r="L17" s="44">
        <f t="shared" si="6"/>
        <v>15.73651589</v>
      </c>
      <c r="M17" s="44">
        <f t="shared" si="6"/>
        <v>0.155820450000002</v>
      </c>
      <c r="N17" s="46">
        <f t="shared" si="2"/>
        <v>0.28654096775468207</v>
      </c>
      <c r="O17" s="46">
        <f t="shared" si="3"/>
        <v>0.54515666104823424</v>
      </c>
      <c r="P17" s="47">
        <f t="shared" si="4"/>
        <v>0.54771743205928569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M13"/>
  <sheetViews>
    <sheetView workbookViewId="0">
      <selection activeCell="A11" sqref="A11:L11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73</v>
      </c>
      <c r="B1" s="50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1182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63.919644000000005</v>
      </c>
      <c r="E6" s="14">
        <v>166.14303800000002</v>
      </c>
      <c r="F6" s="14">
        <v>74.186495272009964</v>
      </c>
      <c r="G6" s="14">
        <v>52.924767112009981</v>
      </c>
      <c r="H6" s="14">
        <v>10.430753569999998</v>
      </c>
      <c r="I6" s="14">
        <v>10.83097459</v>
      </c>
      <c r="J6" s="15">
        <v>0.31854941229622857</v>
      </c>
      <c r="K6" s="15">
        <v>0.38133117971521607</v>
      </c>
      <c r="L6" s="16">
        <v>0.44652184145091878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63.509643999999987</v>
      </c>
      <c r="E7" s="38">
        <f ca="1">SUM(E8:OFFSET(E6,MATCH("GOBIERNOS REGIONALES",$A$8:$A$50,0),0))</f>
        <v>63.522088999999994</v>
      </c>
      <c r="F7" s="38">
        <f ca="1">SUM(F8:OFFSET(F6,MATCH("GOBIERNOS REGIONALES",$A$8:$A$50,0),0))</f>
        <v>36.531643064623445</v>
      </c>
      <c r="G7" s="38">
        <f ca="1">SUM(G8:OFFSET(G6,MATCH("GOBIERNOS REGIONALES",$A$8:$A$50,0),0))</f>
        <v>33.530542084623448</v>
      </c>
      <c r="H7" s="38">
        <f ca="1">SUM(H8:OFFSET(H6,MATCH("GOBIERNOS REGIONALES",$A$8:$A$50,0),0))</f>
        <v>1.6189023399999996</v>
      </c>
      <c r="I7" s="38">
        <f ca="1">SUM(I8:OFFSET(I6,MATCH("GOBIERNOS REGIONALES",$A$8:$A$50,0),0))</f>
        <v>1.3821986400000001</v>
      </c>
      <c r="J7" s="39">
        <f ca="1">IFERROR(G7/E7,0)</f>
        <v>0.52785641361107394</v>
      </c>
      <c r="K7" s="39">
        <f ca="1">IFERROR(SUM(G7,H7)/E7,0)</f>
        <v>0.55334207325302931</v>
      </c>
      <c r="L7" s="40">
        <f ca="1">IFERROR(SUM(G7,H7,I7)/E7,0)</f>
        <v>0.57510141180374985</v>
      </c>
      <c r="M7" s="4"/>
    </row>
    <row r="8" spans="1:13" ht="25.5">
      <c r="A8" s="17"/>
      <c r="B8" s="18">
        <v>12</v>
      </c>
      <c r="C8" s="19" t="s">
        <v>113</v>
      </c>
      <c r="D8" s="20">
        <v>63.509643999999987</v>
      </c>
      <c r="E8" s="21">
        <v>63.522088999999994</v>
      </c>
      <c r="F8" s="21">
        <f t="shared" ref="F8:F12" si="0">SUM(G8,H8,I8)</f>
        <v>36.531643064623445</v>
      </c>
      <c r="G8" s="21">
        <v>33.530542084623448</v>
      </c>
      <c r="H8" s="21">
        <v>1.6189023399999996</v>
      </c>
      <c r="I8" s="21">
        <v>1.3821986400000001</v>
      </c>
      <c r="J8" s="22">
        <f t="shared" ref="J8:J12" si="1">IFERROR(G8/E8,0)</f>
        <v>0.52785641361107394</v>
      </c>
      <c r="K8" s="22">
        <f t="shared" ref="K8:K12" si="2">IFERROR(SUM(G8,H8)/E8,0)</f>
        <v>0.55334207325302931</v>
      </c>
      <c r="L8" s="23">
        <f t="shared" ref="L8:L12" si="3">IFERROR(SUM(G8,H8,I8)/E8,0)</f>
        <v>0.57510141180374985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0.53866700000000001</v>
      </c>
      <c r="F9" s="38">
        <f ca="1">SUM(F10:OFFSET(F8,(MATCH("GOBIERNOS LOCALES",$A$8:$A$50,0)-MATCH("GOBIERNOS REGIONALES",$A$8:$A$50,0)),0))</f>
        <v>0.5029754528864252</v>
      </c>
      <c r="G9" s="38">
        <f ca="1">SUM(G10:OFFSET(G8,(MATCH("GOBIERNOS LOCALES",$A$8:$A$50,0)-MATCH("GOBIERNOS REGIONALES",$A$8:$A$50,0)),0))</f>
        <v>0.21116827288642526</v>
      </c>
      <c r="H9" s="38">
        <f ca="1">SUM(H10:OFFSET(H8,(MATCH("GOBIERNOS LOCALES",$A$8:$A$50,0)-MATCH("GOBIERNOS REGIONALES",$A$8:$A$50,0)),0))</f>
        <v>0.25</v>
      </c>
      <c r="I9" s="38">
        <f ca="1">SUM(I10:OFFSET(I8,(MATCH("GOBIERNOS LOCALES",$A$8:$A$50,0)-MATCH("GOBIERNOS REGIONALES",$A$8:$A$50,0)),0))</f>
        <v>4.1807179999999999E-2</v>
      </c>
      <c r="J9" s="39">
        <f t="shared" ca="1" si="1"/>
        <v>0.39202006598961003</v>
      </c>
      <c r="K9" s="39">
        <f t="shared" ca="1" si="2"/>
        <v>0.85612868968476863</v>
      </c>
      <c r="L9" s="40">
        <f t="shared" ca="1" si="3"/>
        <v>0.93374098076627154</v>
      </c>
      <c r="M9" s="4"/>
    </row>
    <row r="10" spans="1:13">
      <c r="A10" s="17"/>
      <c r="B10" s="18">
        <v>448</v>
      </c>
      <c r="C10" s="19" t="s">
        <v>214</v>
      </c>
      <c r="D10" s="20">
        <v>0</v>
      </c>
      <c r="E10" s="21">
        <v>1.7222000000000001E-2</v>
      </c>
      <c r="F10" s="21">
        <f t="shared" si="0"/>
        <v>8.6349598132073879E-3</v>
      </c>
      <c r="G10" s="21">
        <v>8.6349598132073879E-3</v>
      </c>
      <c r="H10" s="21">
        <v>0</v>
      </c>
      <c r="I10" s="21">
        <v>0</v>
      </c>
      <c r="J10" s="22">
        <f t="shared" si="1"/>
        <v>0.50139123291182131</v>
      </c>
      <c r="K10" s="22">
        <f t="shared" si="2"/>
        <v>0.50139123291182131</v>
      </c>
      <c r="L10" s="23">
        <f t="shared" si="3"/>
        <v>0.50139123291182131</v>
      </c>
      <c r="M10" s="4"/>
    </row>
    <row r="11" spans="1:13">
      <c r="A11" s="17"/>
      <c r="B11" s="18">
        <v>453</v>
      </c>
      <c r="C11" s="19" t="s">
        <v>219</v>
      </c>
      <c r="D11" s="20">
        <v>0</v>
      </c>
      <c r="E11" s="21">
        <v>0.52144500000000005</v>
      </c>
      <c r="F11" s="21">
        <f t="shared" si="0"/>
        <v>0.49434049307321787</v>
      </c>
      <c r="G11" s="21">
        <v>0.20253331307321787</v>
      </c>
      <c r="H11" s="21">
        <v>0.25</v>
      </c>
      <c r="I11" s="21">
        <v>4.1807179999999999E-2</v>
      </c>
      <c r="J11" s="22">
        <f t="shared" si="1"/>
        <v>0.38840781496268612</v>
      </c>
      <c r="K11" s="22">
        <f t="shared" si="2"/>
        <v>0.86784476420949064</v>
      </c>
      <c r="L11" s="23">
        <f t="shared" si="3"/>
        <v>0.94802039155273865</v>
      </c>
      <c r="M11" s="4"/>
    </row>
    <row r="12" spans="1:13" ht="15.75" thickBot="1">
      <c r="A12" s="41" t="s">
        <v>232</v>
      </c>
      <c r="B12" s="58"/>
      <c r="C12" s="43"/>
      <c r="D12" s="44">
        <v>0.41</v>
      </c>
      <c r="E12" s="45">
        <v>102.08228199999984</v>
      </c>
      <c r="F12" s="45">
        <f t="shared" si="0"/>
        <v>37.151876754500123</v>
      </c>
      <c r="G12" s="45">
        <v>19.183056754500107</v>
      </c>
      <c r="H12" s="45">
        <v>8.5618512300000074</v>
      </c>
      <c r="I12" s="45">
        <v>9.4069687700000024</v>
      </c>
      <c r="J12" s="46">
        <f t="shared" si="1"/>
        <v>0.18791759332437472</v>
      </c>
      <c r="K12" s="46">
        <f t="shared" si="2"/>
        <v>0.27178965282633633</v>
      </c>
      <c r="L12" s="47">
        <f t="shared" si="3"/>
        <v>0.36394050002232692</v>
      </c>
      <c r="M12" s="4"/>
    </row>
    <row r="13" spans="1:13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73</v>
      </c>
      <c r="B1" s="51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1183</v>
      </c>
      <c r="N2" s="72" t="s">
        <v>1189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63.919644000000005</v>
      </c>
      <c r="E6" s="14">
        <f ca="1">SUM(E7:OFFSET(E7,50,0))</f>
        <v>166.14303800000002</v>
      </c>
      <c r="F6" s="14">
        <f ca="1">SUM(F7:OFFSET(F7,50,0))</f>
        <v>74.186495272009964</v>
      </c>
      <c r="G6" s="14">
        <f ca="1">SUM(G7:OFFSET(G7,50,0))</f>
        <v>52.924767112009981</v>
      </c>
      <c r="H6" s="14">
        <f ca="1">SUM(H7:OFFSET(H7,50,0))</f>
        <v>10.430753569999998</v>
      </c>
      <c r="I6" s="14">
        <f ca="1">SUM(I7:OFFSET(I7,50,0))</f>
        <v>10.83097459</v>
      </c>
      <c r="J6" s="15">
        <f ca="1">IFERROR(G6/E6,0)</f>
        <v>0.31854941229622857</v>
      </c>
      <c r="K6" s="15">
        <f ca="1">IFERROR(SUM(G6,H6)/E6,0)</f>
        <v>0.38133117971521607</v>
      </c>
      <c r="L6" s="16">
        <f ca="1">IFERROR(SUM(G6,H6,I6)/E6,0)</f>
        <v>0.44652184145091878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0.90495800000000004</v>
      </c>
      <c r="E7" s="21">
        <v>2.9019700000000004</v>
      </c>
      <c r="F7" s="21">
        <f t="shared" ref="F7:F31" si="0">SUM(G7,H7,I7)</f>
        <v>1.1278307891765003</v>
      </c>
      <c r="G7" s="21">
        <v>0.90478526917650015</v>
      </c>
      <c r="H7" s="21">
        <v>4.6487500000000001E-2</v>
      </c>
      <c r="I7" s="21">
        <v>0.17655802000000001</v>
      </c>
      <c r="J7" s="22">
        <f t="shared" ref="J7:J31" si="1">IFERROR(G7/E7,0)</f>
        <v>0.31178312290495769</v>
      </c>
      <c r="K7" s="22">
        <f t="shared" ref="K7:K31" si="2">IFERROR(SUM(G7,H7)/E7,0)</f>
        <v>0.3278024132491032</v>
      </c>
      <c r="L7" s="23">
        <f t="shared" ref="L7:L31" si="3">IFERROR(SUM(G7,H7,I7)/E7,0)</f>
        <v>0.38864315936295002</v>
      </c>
      <c r="M7" s="4"/>
      <c r="N7" t="s">
        <v>259</v>
      </c>
      <c r="O7" s="5">
        <v>2.381892111426549</v>
      </c>
      <c r="P7" s="71">
        <v>0.61531970340002795</v>
      </c>
    </row>
    <row r="8" spans="1:16">
      <c r="A8" s="17"/>
      <c r="B8" s="55">
        <v>2</v>
      </c>
      <c r="C8" s="19" t="s">
        <v>250</v>
      </c>
      <c r="D8" s="20">
        <v>2.7104800000000004</v>
      </c>
      <c r="E8" s="21">
        <v>10.764189000000002</v>
      </c>
      <c r="F8" s="21">
        <f t="shared" si="0"/>
        <v>4.0892704840378764</v>
      </c>
      <c r="G8" s="21">
        <v>3.0747096740378765</v>
      </c>
      <c r="H8" s="21">
        <v>0.43585083000000002</v>
      </c>
      <c r="I8" s="21">
        <v>0.57870997999999985</v>
      </c>
      <c r="J8" s="22">
        <f t="shared" si="1"/>
        <v>0.2856424830554235</v>
      </c>
      <c r="K8" s="22">
        <f t="shared" si="2"/>
        <v>0.32613330219655901</v>
      </c>
      <c r="L8" s="23">
        <f t="shared" si="3"/>
        <v>0.3798958271763786</v>
      </c>
      <c r="M8" s="4"/>
      <c r="N8" t="s">
        <v>264</v>
      </c>
      <c r="O8" s="5">
        <v>3.1491172191955066</v>
      </c>
      <c r="P8" s="71">
        <v>0.57618183673043655</v>
      </c>
    </row>
    <row r="9" spans="1:16">
      <c r="A9" s="17"/>
      <c r="B9" s="55">
        <v>3</v>
      </c>
      <c r="C9" s="19" t="s">
        <v>251</v>
      </c>
      <c r="D9" s="20">
        <v>0.72125300000000003</v>
      </c>
      <c r="E9" s="21">
        <v>5.7989380000000015</v>
      </c>
      <c r="F9" s="21">
        <f t="shared" si="0"/>
        <v>2.1490309016377704</v>
      </c>
      <c r="G9" s="21">
        <v>1.7908632116377703</v>
      </c>
      <c r="H9" s="21">
        <v>0.13360344999999998</v>
      </c>
      <c r="I9" s="21">
        <v>0.22456424000000003</v>
      </c>
      <c r="J9" s="22">
        <f t="shared" si="1"/>
        <v>0.30882606636556037</v>
      </c>
      <c r="K9" s="22">
        <f t="shared" si="2"/>
        <v>0.33186536252634014</v>
      </c>
      <c r="L9" s="23">
        <f t="shared" si="3"/>
        <v>0.37059042563272271</v>
      </c>
      <c r="M9" s="4"/>
      <c r="N9" t="s">
        <v>271</v>
      </c>
      <c r="O9" s="5">
        <v>1.6398001426376982</v>
      </c>
      <c r="P9" s="71">
        <v>0.52547743124225443</v>
      </c>
    </row>
    <row r="10" spans="1:16">
      <c r="A10" s="17"/>
      <c r="B10" s="55">
        <v>4</v>
      </c>
      <c r="C10" s="19" t="s">
        <v>252</v>
      </c>
      <c r="D10" s="20">
        <v>3.9894890000000003</v>
      </c>
      <c r="E10" s="21">
        <v>5.2246100000000011</v>
      </c>
      <c r="F10" s="21">
        <f t="shared" si="0"/>
        <v>2.4674017750046557</v>
      </c>
      <c r="G10" s="21">
        <v>1.7075860750046559</v>
      </c>
      <c r="H10" s="21">
        <v>0.44893882000000002</v>
      </c>
      <c r="I10" s="21">
        <v>0.31087687999999997</v>
      </c>
      <c r="J10" s="22">
        <f t="shared" si="1"/>
        <v>0.32683512740753001</v>
      </c>
      <c r="K10" s="22">
        <f t="shared" si="2"/>
        <v>0.41276284641430755</v>
      </c>
      <c r="L10" s="23">
        <f t="shared" si="3"/>
        <v>0.47226525520654272</v>
      </c>
      <c r="M10" s="4"/>
      <c r="N10" t="s">
        <v>257</v>
      </c>
      <c r="O10" s="5">
        <v>3.6960358422991355</v>
      </c>
      <c r="P10" s="71">
        <v>0.50650076218295004</v>
      </c>
    </row>
    <row r="11" spans="1:16">
      <c r="A11" s="17"/>
      <c r="B11" s="55">
        <v>5</v>
      </c>
      <c r="C11" s="19" t="s">
        <v>253</v>
      </c>
      <c r="D11" s="20">
        <v>1.374884</v>
      </c>
      <c r="E11" s="21">
        <v>6.2815460000000014</v>
      </c>
      <c r="F11" s="21">
        <f t="shared" si="0"/>
        <v>2.664919732278916</v>
      </c>
      <c r="G11" s="21">
        <v>2.0203976522789162</v>
      </c>
      <c r="H11" s="21">
        <v>0.22866336999999998</v>
      </c>
      <c r="I11" s="21">
        <v>0.41585870999999996</v>
      </c>
      <c r="J11" s="22">
        <f t="shared" si="1"/>
        <v>0.32164019053254023</v>
      </c>
      <c r="K11" s="22">
        <f t="shared" si="2"/>
        <v>0.35804259369889446</v>
      </c>
      <c r="L11" s="23">
        <f t="shared" si="3"/>
        <v>0.42424583570333091</v>
      </c>
      <c r="M11" s="4"/>
      <c r="N11" t="s">
        <v>266</v>
      </c>
      <c r="O11" s="5">
        <v>1.0982727267225343</v>
      </c>
      <c r="P11" s="71">
        <v>0.50314650833972852</v>
      </c>
    </row>
    <row r="12" spans="1:16">
      <c r="A12" s="17"/>
      <c r="B12" s="55">
        <v>6</v>
      </c>
      <c r="C12" s="19" t="s">
        <v>254</v>
      </c>
      <c r="D12" s="20">
        <v>0.93682599999999994</v>
      </c>
      <c r="E12" s="21">
        <v>5.5051219999999983</v>
      </c>
      <c r="F12" s="21">
        <f t="shared" si="0"/>
        <v>1.847124900891727</v>
      </c>
      <c r="G12" s="21">
        <v>1.278047370891727</v>
      </c>
      <c r="H12" s="21">
        <v>0.22324175999999998</v>
      </c>
      <c r="I12" s="21">
        <v>0.34583576999999999</v>
      </c>
      <c r="J12" s="22">
        <f t="shared" si="1"/>
        <v>0.2321560486564562</v>
      </c>
      <c r="K12" s="22">
        <f t="shared" si="2"/>
        <v>0.2727076949233328</v>
      </c>
      <c r="L12" s="23">
        <f t="shared" si="3"/>
        <v>0.33552842260202909</v>
      </c>
      <c r="M12" s="4"/>
      <c r="N12" t="s">
        <v>272</v>
      </c>
      <c r="O12" s="5">
        <v>6.0595329804673526E-2</v>
      </c>
      <c r="P12" s="71">
        <v>0.49260891320694844</v>
      </c>
    </row>
    <row r="13" spans="1:16">
      <c r="A13" s="17"/>
      <c r="B13" s="55">
        <v>7</v>
      </c>
      <c r="C13" s="19" t="s">
        <v>255</v>
      </c>
      <c r="D13" s="20">
        <v>6.81182</v>
      </c>
      <c r="E13" s="21">
        <v>1.5704299999999998</v>
      </c>
      <c r="F13" s="21">
        <f t="shared" si="0"/>
        <v>0.16338873392614553</v>
      </c>
      <c r="G13" s="21">
        <v>0.12007018392614555</v>
      </c>
      <c r="H13" s="21">
        <v>1.6038119999999999E-2</v>
      </c>
      <c r="I13" s="21">
        <v>2.7280430000000001E-2</v>
      </c>
      <c r="J13" s="22">
        <f t="shared" si="1"/>
        <v>7.6456883736394213E-2</v>
      </c>
      <c r="K13" s="22">
        <f t="shared" si="2"/>
        <v>8.6669449721506558E-2</v>
      </c>
      <c r="L13" s="23">
        <f t="shared" si="3"/>
        <v>0.10404076203724175</v>
      </c>
      <c r="M13" s="4"/>
      <c r="N13" t="s">
        <v>260</v>
      </c>
      <c r="O13" s="5">
        <v>2.9673586936692882</v>
      </c>
      <c r="P13" s="71">
        <v>0.48974154174336282</v>
      </c>
    </row>
    <row r="14" spans="1:16">
      <c r="A14" s="17"/>
      <c r="B14" s="55">
        <v>8</v>
      </c>
      <c r="C14" s="19" t="s">
        <v>256</v>
      </c>
      <c r="D14" s="20">
        <v>1.023444</v>
      </c>
      <c r="E14" s="21">
        <v>13.548032000000003</v>
      </c>
      <c r="F14" s="21">
        <f t="shared" si="0"/>
        <v>6.1987692286456735</v>
      </c>
      <c r="G14" s="21">
        <v>4.3552454986456723</v>
      </c>
      <c r="H14" s="21">
        <v>0.75947318000000008</v>
      </c>
      <c r="I14" s="21">
        <v>1.0840505500000002</v>
      </c>
      <c r="J14" s="22">
        <f t="shared" si="1"/>
        <v>0.3214670218261716</v>
      </c>
      <c r="K14" s="22">
        <f t="shared" si="2"/>
        <v>0.37752484483692333</v>
      </c>
      <c r="L14" s="23">
        <f t="shared" si="3"/>
        <v>0.45754019688215031</v>
      </c>
      <c r="M14" s="4"/>
      <c r="N14" t="s">
        <v>262</v>
      </c>
      <c r="O14" s="5">
        <v>4.0226565144314268</v>
      </c>
      <c r="P14" s="71">
        <v>0.48722520561453286</v>
      </c>
    </row>
    <row r="15" spans="1:16">
      <c r="A15" s="17"/>
      <c r="B15" s="55">
        <v>9</v>
      </c>
      <c r="C15" s="19" t="s">
        <v>257</v>
      </c>
      <c r="D15" s="20">
        <v>0.58223000000000003</v>
      </c>
      <c r="E15" s="21">
        <v>7.2971969999999988</v>
      </c>
      <c r="F15" s="21">
        <f t="shared" si="0"/>
        <v>3.6960358422991355</v>
      </c>
      <c r="G15" s="21">
        <v>2.5445370722991356</v>
      </c>
      <c r="H15" s="21">
        <v>0.48137535000000009</v>
      </c>
      <c r="I15" s="21">
        <v>0.67012342000000014</v>
      </c>
      <c r="J15" s="22">
        <f t="shared" si="1"/>
        <v>0.34870061371498345</v>
      </c>
      <c r="K15" s="22">
        <f t="shared" si="2"/>
        <v>0.41466777206359318</v>
      </c>
      <c r="L15" s="23">
        <f t="shared" si="3"/>
        <v>0.50650076218295004</v>
      </c>
      <c r="M15" s="4"/>
      <c r="N15" t="s">
        <v>267</v>
      </c>
      <c r="O15" s="5">
        <v>2.2960778678195592</v>
      </c>
      <c r="P15" s="71">
        <v>0.48093870937678429</v>
      </c>
    </row>
    <row r="16" spans="1:16">
      <c r="A16" s="17"/>
      <c r="B16" s="55">
        <v>10</v>
      </c>
      <c r="C16" s="19" t="s">
        <v>258</v>
      </c>
      <c r="D16" s="20">
        <v>1.151214</v>
      </c>
      <c r="E16" s="21">
        <v>8.8563559999999981</v>
      </c>
      <c r="F16" s="21">
        <f t="shared" si="0"/>
        <v>3.917533327093571</v>
      </c>
      <c r="G16" s="21">
        <v>2.4767252670935704</v>
      </c>
      <c r="H16" s="21">
        <v>0.77166591000000007</v>
      </c>
      <c r="I16" s="21">
        <v>0.66914215000000032</v>
      </c>
      <c r="J16" s="22">
        <f t="shared" si="1"/>
        <v>0.27965511629089562</v>
      </c>
      <c r="K16" s="22">
        <f t="shared" si="2"/>
        <v>0.36678642740801876</v>
      </c>
      <c r="L16" s="23">
        <f t="shared" si="3"/>
        <v>0.44234144687652255</v>
      </c>
      <c r="M16" s="4"/>
      <c r="N16" t="s">
        <v>261</v>
      </c>
      <c r="O16" s="5">
        <v>4.078032000505563</v>
      </c>
      <c r="P16" s="71">
        <v>0.47815119454850519</v>
      </c>
    </row>
    <row r="17" spans="1:16">
      <c r="A17" s="17"/>
      <c r="B17" s="55">
        <v>11</v>
      </c>
      <c r="C17" s="19" t="s">
        <v>259</v>
      </c>
      <c r="D17" s="20">
        <v>1.8172009999999998</v>
      </c>
      <c r="E17" s="21">
        <v>3.8709829999999981</v>
      </c>
      <c r="F17" s="21">
        <f t="shared" si="0"/>
        <v>2.381892111426549</v>
      </c>
      <c r="G17" s="21">
        <v>1.5919391214265488</v>
      </c>
      <c r="H17" s="21">
        <v>0.42692537999999997</v>
      </c>
      <c r="I17" s="21">
        <v>0.36302761000000006</v>
      </c>
      <c r="J17" s="22">
        <f t="shared" si="1"/>
        <v>0.41124931869412745</v>
      </c>
      <c r="K17" s="22">
        <f t="shared" si="2"/>
        <v>0.52153794047314339</v>
      </c>
      <c r="L17" s="23">
        <f t="shared" si="3"/>
        <v>0.61531970340002795</v>
      </c>
      <c r="M17" s="4"/>
      <c r="N17" t="s">
        <v>270</v>
      </c>
      <c r="O17" s="5">
        <v>1.9885532539707533</v>
      </c>
      <c r="P17" s="71">
        <v>0.4780723116324736</v>
      </c>
    </row>
    <row r="18" spans="1:16">
      <c r="A18" s="17"/>
      <c r="B18" s="55">
        <v>12</v>
      </c>
      <c r="C18" s="19" t="s">
        <v>260</v>
      </c>
      <c r="D18" s="20">
        <v>1.617864</v>
      </c>
      <c r="E18" s="21">
        <v>6.0590300000000008</v>
      </c>
      <c r="F18" s="21">
        <f t="shared" si="0"/>
        <v>2.9673586936692882</v>
      </c>
      <c r="G18" s="21">
        <v>2.3757583236692881</v>
      </c>
      <c r="H18" s="21">
        <v>0.21632847000000002</v>
      </c>
      <c r="I18" s="21">
        <v>0.37527189999999999</v>
      </c>
      <c r="J18" s="22">
        <f t="shared" si="1"/>
        <v>0.39210208955382098</v>
      </c>
      <c r="K18" s="22">
        <f t="shared" si="2"/>
        <v>0.42780557179437761</v>
      </c>
      <c r="L18" s="23">
        <f t="shared" si="3"/>
        <v>0.48974154174336282</v>
      </c>
      <c r="M18" s="4"/>
      <c r="N18" t="s">
        <v>252</v>
      </c>
      <c r="O18" s="5">
        <v>2.4674017750046557</v>
      </c>
      <c r="P18" s="71">
        <v>0.47226525520654272</v>
      </c>
    </row>
    <row r="19" spans="1:16">
      <c r="A19" s="17"/>
      <c r="B19" s="55">
        <v>13</v>
      </c>
      <c r="C19" s="19" t="s">
        <v>261</v>
      </c>
      <c r="D19" s="20">
        <v>3.4917020000000001</v>
      </c>
      <c r="E19" s="21">
        <v>8.5287499999999987</v>
      </c>
      <c r="F19" s="21">
        <f t="shared" si="0"/>
        <v>4.078032000505563</v>
      </c>
      <c r="G19" s="21">
        <v>3.3477494005055632</v>
      </c>
      <c r="H19" s="21">
        <v>0.24852880999999999</v>
      </c>
      <c r="I19" s="21">
        <v>0.48175378999999996</v>
      </c>
      <c r="J19" s="22">
        <f t="shared" si="1"/>
        <v>0.39252521184295047</v>
      </c>
      <c r="K19" s="22">
        <f t="shared" si="2"/>
        <v>0.42166533319719346</v>
      </c>
      <c r="L19" s="23">
        <f t="shared" si="3"/>
        <v>0.47815119454850519</v>
      </c>
      <c r="M19" s="4"/>
      <c r="N19" t="s">
        <v>256</v>
      </c>
      <c r="O19" s="5">
        <v>6.1987692286456735</v>
      </c>
      <c r="P19" s="71">
        <v>0.45754019688215031</v>
      </c>
    </row>
    <row r="20" spans="1:16">
      <c r="A20" s="17"/>
      <c r="B20" s="55">
        <v>14</v>
      </c>
      <c r="C20" s="19" t="s">
        <v>262</v>
      </c>
      <c r="D20" s="20">
        <v>2.361504</v>
      </c>
      <c r="E20" s="21">
        <v>8.2562570000000015</v>
      </c>
      <c r="F20" s="21">
        <f t="shared" si="0"/>
        <v>4.0226565144314268</v>
      </c>
      <c r="G20" s="21">
        <v>2.9210630344314268</v>
      </c>
      <c r="H20" s="21">
        <v>0.41279604999999997</v>
      </c>
      <c r="I20" s="21">
        <v>0.68879742999999993</v>
      </c>
      <c r="J20" s="22">
        <f t="shared" si="1"/>
        <v>0.35379991616436191</v>
      </c>
      <c r="K20" s="22">
        <f t="shared" si="2"/>
        <v>0.40379788134398265</v>
      </c>
      <c r="L20" s="23">
        <f t="shared" si="3"/>
        <v>0.48722520561453286</v>
      </c>
      <c r="M20" s="4"/>
      <c r="N20" t="s">
        <v>263</v>
      </c>
      <c r="O20" s="5">
        <v>15.838478584738352</v>
      </c>
      <c r="P20" s="71">
        <v>0.45702178953158984</v>
      </c>
    </row>
    <row r="21" spans="1:16">
      <c r="A21" s="17"/>
      <c r="B21" s="55">
        <v>15</v>
      </c>
      <c r="C21" s="19" t="s">
        <v>263</v>
      </c>
      <c r="D21" s="20">
        <v>21.318569000000004</v>
      </c>
      <c r="E21" s="21">
        <v>34.655850000000008</v>
      </c>
      <c r="F21" s="21">
        <f t="shared" si="0"/>
        <v>15.838478584738352</v>
      </c>
      <c r="G21" s="21">
        <v>11.386522924738353</v>
      </c>
      <c r="H21" s="21">
        <v>3.0096657399999986</v>
      </c>
      <c r="I21" s="21">
        <v>1.4422899200000001</v>
      </c>
      <c r="J21" s="22">
        <f t="shared" si="1"/>
        <v>0.32855990906984966</v>
      </c>
      <c r="K21" s="22">
        <f t="shared" si="2"/>
        <v>0.41540428714743249</v>
      </c>
      <c r="L21" s="23">
        <f t="shared" si="3"/>
        <v>0.45702178953158984</v>
      </c>
      <c r="M21" s="4"/>
      <c r="N21" t="s">
        <v>258</v>
      </c>
      <c r="O21" s="5">
        <v>3.917533327093571</v>
      </c>
      <c r="P21" s="71">
        <v>0.44234144687652255</v>
      </c>
    </row>
    <row r="22" spans="1:16">
      <c r="A22" s="17"/>
      <c r="B22" s="55">
        <v>16</v>
      </c>
      <c r="C22" s="19" t="s">
        <v>264</v>
      </c>
      <c r="D22" s="20">
        <v>2.171691</v>
      </c>
      <c r="E22" s="21">
        <v>5.4654919999999994</v>
      </c>
      <c r="F22" s="21">
        <f t="shared" si="0"/>
        <v>3.1491172191955066</v>
      </c>
      <c r="G22" s="21">
        <v>1.6673186291955062</v>
      </c>
      <c r="H22" s="21">
        <v>0.86609840999999999</v>
      </c>
      <c r="I22" s="21">
        <v>0.61570018000000015</v>
      </c>
      <c r="J22" s="22">
        <f t="shared" si="1"/>
        <v>0.30506286153113138</v>
      </c>
      <c r="K22" s="22">
        <f t="shared" si="2"/>
        <v>0.46352954851923794</v>
      </c>
      <c r="L22" s="23">
        <f t="shared" si="3"/>
        <v>0.57618183673043655</v>
      </c>
      <c r="M22" s="4"/>
      <c r="N22" t="s">
        <v>273</v>
      </c>
      <c r="O22" s="5">
        <v>1.0303513432410423</v>
      </c>
      <c r="P22" s="71">
        <v>0.43843842476453349</v>
      </c>
    </row>
    <row r="23" spans="1:16">
      <c r="A23" s="17"/>
      <c r="B23" s="55">
        <v>17</v>
      </c>
      <c r="C23" s="19" t="s">
        <v>265</v>
      </c>
      <c r="D23" s="20">
        <v>2.66E-3</v>
      </c>
      <c r="E23" s="21">
        <v>2.66E-3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253</v>
      </c>
      <c r="O23" s="5">
        <v>2.664919732278916</v>
      </c>
      <c r="P23" s="71">
        <v>0.42424583570333091</v>
      </c>
    </row>
    <row r="24" spans="1:16">
      <c r="A24" s="17"/>
      <c r="B24" s="55">
        <v>18</v>
      </c>
      <c r="C24" s="19" t="s">
        <v>266</v>
      </c>
      <c r="D24" s="20">
        <v>0.82508400000000004</v>
      </c>
      <c r="E24" s="21">
        <v>2.1828089999999998</v>
      </c>
      <c r="F24" s="21">
        <f t="shared" si="0"/>
        <v>1.0982727267225343</v>
      </c>
      <c r="G24" s="21">
        <v>0.75261000672253431</v>
      </c>
      <c r="H24" s="21">
        <v>0.1844307</v>
      </c>
      <c r="I24" s="21">
        <v>0.16123201999999998</v>
      </c>
      <c r="J24" s="22">
        <f t="shared" si="1"/>
        <v>0.34478967546978889</v>
      </c>
      <c r="K24" s="22">
        <f t="shared" si="2"/>
        <v>0.42928204287344174</v>
      </c>
      <c r="L24" s="23">
        <f t="shared" si="3"/>
        <v>0.50314650833972852</v>
      </c>
      <c r="M24" s="4"/>
      <c r="N24" t="s">
        <v>249</v>
      </c>
      <c r="O24" s="5">
        <v>1.1278307891765003</v>
      </c>
      <c r="P24" s="71">
        <v>0.38864315936295002</v>
      </c>
    </row>
    <row r="25" spans="1:16">
      <c r="A25" s="17"/>
      <c r="B25" s="55">
        <v>19</v>
      </c>
      <c r="C25" s="19" t="s">
        <v>267</v>
      </c>
      <c r="D25" s="20">
        <v>0.80986899999999995</v>
      </c>
      <c r="E25" s="21">
        <v>4.774159</v>
      </c>
      <c r="F25" s="21">
        <f t="shared" si="0"/>
        <v>2.2960778678195592</v>
      </c>
      <c r="G25" s="21">
        <v>1.5658653378195595</v>
      </c>
      <c r="H25" s="21">
        <v>0.26603267999999997</v>
      </c>
      <c r="I25" s="21">
        <v>0.46417984999999995</v>
      </c>
      <c r="J25" s="22">
        <f t="shared" si="1"/>
        <v>0.32798768072440809</v>
      </c>
      <c r="K25" s="22">
        <f t="shared" si="2"/>
        <v>0.38371114531785794</v>
      </c>
      <c r="L25" s="23">
        <f t="shared" si="3"/>
        <v>0.48093870937678429</v>
      </c>
      <c r="M25" s="4"/>
      <c r="N25" t="s">
        <v>250</v>
      </c>
      <c r="O25" s="5">
        <v>4.0892704840378764</v>
      </c>
      <c r="P25" s="71">
        <v>0.3798958271763786</v>
      </c>
    </row>
    <row r="26" spans="1:16">
      <c r="A26" s="17"/>
      <c r="B26" s="55">
        <v>20</v>
      </c>
      <c r="C26" s="19" t="s">
        <v>268</v>
      </c>
      <c r="D26" s="20">
        <v>4.6157610000000009</v>
      </c>
      <c r="E26" s="21">
        <v>6.7423410000000006</v>
      </c>
      <c r="F26" s="21">
        <f t="shared" si="0"/>
        <v>2.5137739180271401</v>
      </c>
      <c r="G26" s="21">
        <v>1.5502785880271404</v>
      </c>
      <c r="H26" s="21">
        <v>0.36752051999999996</v>
      </c>
      <c r="I26" s="21">
        <v>0.59597480999999997</v>
      </c>
      <c r="J26" s="22">
        <f t="shared" si="1"/>
        <v>0.22993179787660403</v>
      </c>
      <c r="K26" s="22">
        <f t="shared" si="2"/>
        <v>0.28444113224577933</v>
      </c>
      <c r="L26" s="23">
        <f t="shared" si="3"/>
        <v>0.37283399312303245</v>
      </c>
      <c r="M26" s="4"/>
      <c r="N26" t="s">
        <v>268</v>
      </c>
      <c r="O26" s="5">
        <v>2.5137739180271401</v>
      </c>
      <c r="P26" s="71">
        <v>0.37283399312303245</v>
      </c>
    </row>
    <row r="27" spans="1:16">
      <c r="A27" s="17"/>
      <c r="B27" s="55">
        <v>21</v>
      </c>
      <c r="C27" s="19" t="s">
        <v>269</v>
      </c>
      <c r="D27" s="20">
        <v>0.90301599999999993</v>
      </c>
      <c r="E27" s="21">
        <v>8.1031449999999996</v>
      </c>
      <c r="F27" s="21">
        <f t="shared" si="0"/>
        <v>2.8002298508279253</v>
      </c>
      <c r="G27" s="21">
        <v>2.1067950308279251</v>
      </c>
      <c r="H27" s="21">
        <v>0.30564041000000003</v>
      </c>
      <c r="I27" s="21">
        <v>0.38779440999999998</v>
      </c>
      <c r="J27" s="22">
        <f t="shared" si="1"/>
        <v>0.25999720242300062</v>
      </c>
      <c r="K27" s="22">
        <f t="shared" si="2"/>
        <v>0.29771594125835404</v>
      </c>
      <c r="L27" s="23">
        <f t="shared" si="3"/>
        <v>0.34557321272517344</v>
      </c>
      <c r="M27" s="4"/>
      <c r="N27" t="s">
        <v>251</v>
      </c>
      <c r="O27" s="5">
        <v>2.1490309016377704</v>
      </c>
      <c r="P27" s="71">
        <v>0.37059042563272271</v>
      </c>
    </row>
    <row r="28" spans="1:16">
      <c r="A28" s="17"/>
      <c r="B28" s="55">
        <v>22</v>
      </c>
      <c r="C28" s="19" t="s">
        <v>270</v>
      </c>
      <c r="D28" s="20">
        <v>1.081032</v>
      </c>
      <c r="E28" s="21">
        <v>4.1595240000000002</v>
      </c>
      <c r="F28" s="21">
        <f t="shared" si="0"/>
        <v>1.9885532539707533</v>
      </c>
      <c r="G28" s="21">
        <v>1.4398524839707534</v>
      </c>
      <c r="H28" s="21">
        <v>0.18841119999999995</v>
      </c>
      <c r="I28" s="21">
        <v>0.36028957000000006</v>
      </c>
      <c r="J28" s="22">
        <f t="shared" si="1"/>
        <v>0.34615799403267133</v>
      </c>
      <c r="K28" s="22">
        <f t="shared" si="2"/>
        <v>0.39145433082505432</v>
      </c>
      <c r="L28" s="23">
        <f t="shared" si="3"/>
        <v>0.4780723116324736</v>
      </c>
      <c r="M28" s="4"/>
      <c r="N28" t="s">
        <v>269</v>
      </c>
      <c r="O28" s="5">
        <v>2.8002298508279253</v>
      </c>
      <c r="P28" s="71">
        <v>0.34557321272517344</v>
      </c>
    </row>
    <row r="29" spans="1:16">
      <c r="A29" s="17"/>
      <c r="B29" s="55">
        <v>23</v>
      </c>
      <c r="C29" s="19" t="s">
        <v>271</v>
      </c>
      <c r="D29" s="20">
        <v>1.5480480000000001</v>
      </c>
      <c r="E29" s="21">
        <v>3.1205910000000006</v>
      </c>
      <c r="F29" s="21">
        <f t="shared" si="0"/>
        <v>1.6398001426376982</v>
      </c>
      <c r="G29" s="21">
        <v>1.0773676626376982</v>
      </c>
      <c r="H29" s="21">
        <v>0.24024704000000002</v>
      </c>
      <c r="I29" s="21">
        <v>0.32218543999999999</v>
      </c>
      <c r="J29" s="22">
        <f t="shared" si="1"/>
        <v>0.34524475095829543</v>
      </c>
      <c r="K29" s="22">
        <f t="shared" si="2"/>
        <v>0.42223242412661516</v>
      </c>
      <c r="L29" s="23">
        <f t="shared" si="3"/>
        <v>0.52547743124225443</v>
      </c>
      <c r="M29" s="4"/>
      <c r="N29" t="s">
        <v>254</v>
      </c>
      <c r="O29" s="5">
        <v>1.847124900891727</v>
      </c>
      <c r="P29" s="71">
        <v>0.33552842260202909</v>
      </c>
    </row>
    <row r="30" spans="1:16">
      <c r="A30" s="17"/>
      <c r="B30" s="55">
        <v>24</v>
      </c>
      <c r="C30" s="19" t="s">
        <v>272</v>
      </c>
      <c r="D30" s="20">
        <v>0.42339100000000002</v>
      </c>
      <c r="E30" s="21">
        <v>0.12300900000000001</v>
      </c>
      <c r="F30" s="21">
        <f t="shared" si="0"/>
        <v>6.0595329804673526E-2</v>
      </c>
      <c r="G30" s="21">
        <v>3.571729980467353E-2</v>
      </c>
      <c r="H30" s="21">
        <v>1.9274079999999999E-2</v>
      </c>
      <c r="I30" s="21">
        <v>5.6039499999999999E-3</v>
      </c>
      <c r="J30" s="22">
        <f t="shared" si="1"/>
        <v>0.2903633051620087</v>
      </c>
      <c r="K30" s="22">
        <f t="shared" si="2"/>
        <v>0.44705167755752445</v>
      </c>
      <c r="L30" s="23">
        <f t="shared" si="3"/>
        <v>0.49260891320694844</v>
      </c>
      <c r="M30" s="4"/>
      <c r="N30" t="s">
        <v>255</v>
      </c>
      <c r="O30" s="5">
        <v>0.16338873392614553</v>
      </c>
      <c r="P30" s="71">
        <v>0.10404076203724175</v>
      </c>
    </row>
    <row r="31" spans="1:16" ht="15.75" thickBot="1">
      <c r="A31" s="24"/>
      <c r="B31" s="56">
        <v>25</v>
      </c>
      <c r="C31" s="26" t="s">
        <v>273</v>
      </c>
      <c r="D31" s="27">
        <v>0.72565400000000002</v>
      </c>
      <c r="E31" s="28">
        <v>2.3500479999999997</v>
      </c>
      <c r="F31" s="28">
        <f t="shared" si="0"/>
        <v>1.0303513432410423</v>
      </c>
      <c r="G31" s="28">
        <v>0.83296199324104236</v>
      </c>
      <c r="H31" s="28">
        <v>0.13351579</v>
      </c>
      <c r="I31" s="28">
        <v>6.3873559999999996E-2</v>
      </c>
      <c r="J31" s="29">
        <f t="shared" si="1"/>
        <v>0.35444467229649884</v>
      </c>
      <c r="K31" s="29">
        <f t="shared" si="2"/>
        <v>0.41125874162614656</v>
      </c>
      <c r="L31" s="30">
        <f t="shared" si="3"/>
        <v>0.43843842476453349</v>
      </c>
      <c r="M31" s="4"/>
      <c r="N31" t="s">
        <v>265</v>
      </c>
      <c r="O31" s="5">
        <v>0</v>
      </c>
      <c r="P31" s="71">
        <v>0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M14"/>
  <sheetViews>
    <sheetView workbookViewId="0">
      <selection activeCell="D13" sqref="D13:G14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>
      <c r="A1" s="50">
        <v>73</v>
      </c>
      <c r="B1" s="49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1184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63.919644000000005</v>
      </c>
      <c r="E6" s="14">
        <v>166.14303800000002</v>
      </c>
      <c r="F6" s="14">
        <v>74.186495272009964</v>
      </c>
      <c r="G6" s="14">
        <v>52.924767112009981</v>
      </c>
      <c r="H6" s="14">
        <v>10.430753569999998</v>
      </c>
      <c r="I6" s="14">
        <v>10.83097459</v>
      </c>
      <c r="J6" s="15">
        <v>0.31854941229622857</v>
      </c>
      <c r="K6" s="15">
        <v>0.38133117971521607</v>
      </c>
      <c r="L6" s="16">
        <v>0.44652184145091878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63.509643999999987</v>
      </c>
      <c r="E7" s="38">
        <f ca="1">SUM(E8:OFFSET(E6,MATCH("PROYECTOS",$A$8:$A$50,0),0))</f>
        <v>63.522089000000022</v>
      </c>
      <c r="F7" s="38">
        <f ca="1">SUM(F8:OFFSET(F6,MATCH("PROYECTOS",$A$8:$A$50,0),0))</f>
        <v>36.531643064623445</v>
      </c>
      <c r="G7" s="38">
        <f ca="1">SUM(G8:OFFSET(G6,MATCH("PROYECTOS",$A$8:$A$50,0),0))</f>
        <v>33.530542084623448</v>
      </c>
      <c r="H7" s="38">
        <f ca="1">SUM(H8:OFFSET(H6,MATCH("PROYECTOS",$A$8:$A$50,0),0))</f>
        <v>1.6189023400000002</v>
      </c>
      <c r="I7" s="38">
        <f ca="1">SUM(I8:OFFSET(I6,MATCH("PROYECTOS",$A$8:$A$50,0),0))</f>
        <v>1.3821986400000004</v>
      </c>
      <c r="J7" s="39">
        <f ca="1">IFERROR(G7/E7,0)</f>
        <v>0.52785641361107372</v>
      </c>
      <c r="K7" s="39">
        <f ca="1">IFERROR(SUM(G7,H7)/E7,0)</f>
        <v>0.55334207325302909</v>
      </c>
      <c r="L7" s="40">
        <f ca="1">IFERROR(SUM(G7,H7,I7)/E7,0)</f>
        <v>0.57510141180374963</v>
      </c>
      <c r="M7" s="4"/>
    </row>
    <row r="8" spans="1:13">
      <c r="A8" s="17"/>
      <c r="B8" s="19">
        <v>3000194</v>
      </c>
      <c r="C8" s="19" t="s">
        <v>1186</v>
      </c>
      <c r="D8" s="20">
        <v>63.509643999999987</v>
      </c>
      <c r="E8" s="21">
        <v>63.522089000000022</v>
      </c>
      <c r="F8" s="21">
        <f t="shared" ref="F8" si="0">SUM(G8,H8,I8)</f>
        <v>36.531643064623445</v>
      </c>
      <c r="G8" s="21">
        <v>33.530542084623448</v>
      </c>
      <c r="H8" s="21">
        <v>1.6189023400000002</v>
      </c>
      <c r="I8" s="21">
        <v>1.3821986400000004</v>
      </c>
      <c r="J8" s="22">
        <f t="shared" ref="J8:J9" si="1">IFERROR(G8/E8,0)</f>
        <v>0.52785641361107372</v>
      </c>
      <c r="K8" s="22">
        <f t="shared" ref="K8:K9" si="2">IFERROR(SUM(G8,H8)/E8,0)</f>
        <v>0.55334207325302909</v>
      </c>
      <c r="L8" s="23">
        <f t="shared" ref="L8:L9" si="3">IFERROR(SUM(G8,H8,I8)/E8,0)</f>
        <v>0.57510141180374963</v>
      </c>
      <c r="M8" s="4"/>
    </row>
    <row r="9" spans="1:13" ht="15.75" thickBot="1">
      <c r="A9" s="41" t="s">
        <v>293</v>
      </c>
      <c r="B9" s="43"/>
      <c r="C9" s="43"/>
      <c r="D9" s="44">
        <f ca="1">OFFSET(D9,-MATCH("PROYECTOS",$A$8:$A$50,0)-1,0)-(OFFSET(D9,-MATCH("PROYECTOS",$A$8:$A$50,0),0))</f>
        <v>0.41000000000001791</v>
      </c>
      <c r="E9" s="45">
        <f t="shared" ref="E9:I9" ca="1" si="4">OFFSET(E9,-MATCH("PROYECTOS",$A$8:$A$50,0)-1,0)-(OFFSET(E9,-MATCH("PROYECTOS",$A$8:$A$50,0),0))</f>
        <v>102.620949</v>
      </c>
      <c r="F9" s="45">
        <f t="shared" ca="1" si="4"/>
        <v>37.654852207386519</v>
      </c>
      <c r="G9" s="45">
        <f t="shared" ca="1" si="4"/>
        <v>19.394225027386533</v>
      </c>
      <c r="H9" s="45">
        <f t="shared" ca="1" si="4"/>
        <v>8.8118512299999985</v>
      </c>
      <c r="I9" s="45">
        <f t="shared" ca="1" si="4"/>
        <v>9.4487759499999999</v>
      </c>
      <c r="J9" s="46">
        <f t="shared" ca="1" si="1"/>
        <v>0.18898894637377145</v>
      </c>
      <c r="K9" s="46">
        <f t="shared" ca="1" si="2"/>
        <v>0.27485690331499985</v>
      </c>
      <c r="L9" s="47">
        <f t="shared" ca="1" si="3"/>
        <v>0.36693143626440772</v>
      </c>
      <c r="M9" s="4"/>
    </row>
    <row r="10" spans="1:13" ht="15.75" thickBot="1"/>
    <row r="11" spans="1:13" ht="15.75" thickBot="1">
      <c r="A11" s="91" t="s">
        <v>315</v>
      </c>
      <c r="B11" s="92"/>
      <c r="C11" s="92"/>
      <c r="D11" s="93"/>
    </row>
    <row r="12" spans="1:13" ht="15.75" thickBot="1">
      <c r="A12" s="1" t="s">
        <v>1190</v>
      </c>
    </row>
    <row r="13" spans="1:13" ht="45" customHeight="1">
      <c r="A13" s="84" t="s">
        <v>317</v>
      </c>
      <c r="B13" s="85"/>
      <c r="C13" s="85"/>
      <c r="D13" s="96" t="s">
        <v>318</v>
      </c>
      <c r="E13" s="6"/>
      <c r="F13" s="6"/>
      <c r="G13" s="6"/>
    </row>
    <row r="14" spans="1:13" ht="15.75" thickBot="1">
      <c r="A14" s="94"/>
      <c r="B14" s="95"/>
      <c r="C14" s="95"/>
      <c r="D14" s="97"/>
      <c r="E14" s="7"/>
      <c r="F14" s="7"/>
      <c r="G14" s="7"/>
    </row>
  </sheetData>
  <mergeCells count="10">
    <mergeCell ref="A11:D11"/>
    <mergeCell ref="A13:C14"/>
    <mergeCell ref="D13:D1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73</v>
      </c>
      <c r="B1" s="49" t="s">
        <v>45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1185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63.919644000000005</v>
      </c>
      <c r="I6" s="14">
        <v>166.14303800000002</v>
      </c>
      <c r="J6" s="14">
        <v>74.186495272009964</v>
      </c>
      <c r="K6" s="14">
        <v>52.924767112009981</v>
      </c>
      <c r="L6" s="14">
        <v>10.430753569999998</v>
      </c>
      <c r="M6" s="14">
        <v>10.83097459</v>
      </c>
      <c r="N6" s="15">
        <v>0.31854941229622857</v>
      </c>
      <c r="O6" s="15">
        <v>0.38133117971521607</v>
      </c>
      <c r="P6" s="16">
        <v>0.44652184145091878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SUM(H8:H10)</f>
        <v>63.509643999999994</v>
      </c>
      <c r="I7" s="37">
        <f>SUM(I8:I10)</f>
        <v>63.522088999999987</v>
      </c>
      <c r="J7" s="37">
        <f>SUM(J8:J10)</f>
        <v>36.531643064623445</v>
      </c>
      <c r="K7" s="37">
        <f t="shared" ref="K7:M7" si="0">SUM(K8:K10)</f>
        <v>33.530542084623448</v>
      </c>
      <c r="L7" s="37">
        <f t="shared" si="0"/>
        <v>1.61890234</v>
      </c>
      <c r="M7" s="37">
        <f t="shared" si="0"/>
        <v>1.3821986400000001</v>
      </c>
      <c r="N7" s="39">
        <f>IFERROR(K7/I7,0)</f>
        <v>0.52785641361107405</v>
      </c>
      <c r="O7" s="39">
        <f>IFERROR(SUM(K7,L7)/I7,0)</f>
        <v>0.55334207325302942</v>
      </c>
      <c r="P7" s="40">
        <f>IFERROR(SUM(K7,L7,M7)/I7,0)</f>
        <v>0.57510141180374996</v>
      </c>
      <c r="Q7" s="64"/>
      <c r="R7" s="38"/>
      <c r="S7" s="40"/>
    </row>
    <row r="8" spans="1:19" ht="25.5">
      <c r="A8" s="17"/>
      <c r="B8" s="19">
        <v>5001253</v>
      </c>
      <c r="C8" s="19" t="s">
        <v>868</v>
      </c>
      <c r="D8" s="68">
        <v>3000194</v>
      </c>
      <c r="E8" s="19" t="s">
        <v>1186</v>
      </c>
      <c r="F8" s="69">
        <v>177</v>
      </c>
      <c r="G8" s="19" t="s">
        <v>880</v>
      </c>
      <c r="H8" s="20">
        <v>43.014999999999993</v>
      </c>
      <c r="I8" s="21">
        <v>43.014999999999993</v>
      </c>
      <c r="J8" s="21">
        <f t="shared" ref="J8:J10" si="1">SUM(K8,L8,M8)</f>
        <v>26.304536283016205</v>
      </c>
      <c r="K8" s="21">
        <v>26.304536283016205</v>
      </c>
      <c r="L8" s="21">
        <v>0</v>
      </c>
      <c r="M8" s="21">
        <v>0</v>
      </c>
      <c r="N8" s="22">
        <f t="shared" ref="N8:N11" si="2">IFERROR(K8/I8,0)</f>
        <v>0.61152008097213084</v>
      </c>
      <c r="O8" s="22">
        <f t="shared" ref="O8:O11" si="3">IFERROR(SUM(K8,L8)/I8,0)</f>
        <v>0.61152008097213084</v>
      </c>
      <c r="P8" s="23">
        <f t="shared" ref="P8:P11" si="4">IFERROR(SUM(K8,L8,M8)/I8,0)</f>
        <v>0.61152008097213084</v>
      </c>
      <c r="Q8" s="70">
        <v>198</v>
      </c>
      <c r="R8" s="21">
        <v>222</v>
      </c>
      <c r="S8" s="23">
        <f>IFERROR(R8/Q8,0)</f>
        <v>1.1212121212121211</v>
      </c>
    </row>
    <row r="9" spans="1:19" ht="51">
      <c r="A9" s="17"/>
      <c r="B9" s="19">
        <v>5004341</v>
      </c>
      <c r="C9" s="19" t="s">
        <v>1187</v>
      </c>
      <c r="D9" s="68">
        <v>3000194</v>
      </c>
      <c r="E9" s="19" t="s">
        <v>1186</v>
      </c>
      <c r="F9" s="69">
        <v>117</v>
      </c>
      <c r="G9" s="19" t="s">
        <v>687</v>
      </c>
      <c r="H9" s="20">
        <v>7.3616729999999997</v>
      </c>
      <c r="I9" s="21">
        <v>7.9912540000000005</v>
      </c>
      <c r="J9" s="21">
        <f t="shared" si="1"/>
        <v>4.5435068162901091</v>
      </c>
      <c r="K9" s="21">
        <v>3.2798477562901098</v>
      </c>
      <c r="L9" s="21">
        <v>0.76640077999999989</v>
      </c>
      <c r="M9" s="21">
        <v>0.49725828</v>
      </c>
      <c r="N9" s="22">
        <f t="shared" si="2"/>
        <v>0.41042967177493167</v>
      </c>
      <c r="O9" s="22">
        <f t="shared" si="3"/>
        <v>0.50633461735668883</v>
      </c>
      <c r="P9" s="23">
        <f t="shared" si="4"/>
        <v>0.56855993017993278</v>
      </c>
      <c r="Q9" s="70">
        <v>42</v>
      </c>
      <c r="R9" s="21">
        <v>82</v>
      </c>
      <c r="S9" s="23">
        <f t="shared" ref="S9:S10" si="5">IFERROR(R9/Q9,0)</f>
        <v>1.9523809523809523</v>
      </c>
    </row>
    <row r="10" spans="1:19" ht="25.5">
      <c r="A10" s="17"/>
      <c r="B10" s="19">
        <v>5004342</v>
      </c>
      <c r="C10" s="19" t="s">
        <v>1188</v>
      </c>
      <c r="D10" s="68">
        <v>3000194</v>
      </c>
      <c r="E10" s="19" t="s">
        <v>1186</v>
      </c>
      <c r="F10" s="69">
        <v>60</v>
      </c>
      <c r="G10" s="19" t="s">
        <v>309</v>
      </c>
      <c r="H10" s="20">
        <v>13.132971</v>
      </c>
      <c r="I10" s="21">
        <v>12.515834999999997</v>
      </c>
      <c r="J10" s="21">
        <f t="shared" si="1"/>
        <v>5.6835999653171339</v>
      </c>
      <c r="K10" s="21">
        <v>3.9461580453171337</v>
      </c>
      <c r="L10" s="21">
        <v>0.85250155999999999</v>
      </c>
      <c r="M10" s="21">
        <v>0.88494036000000009</v>
      </c>
      <c r="N10" s="22">
        <f t="shared" si="2"/>
        <v>0.31529323016140232</v>
      </c>
      <c r="O10" s="22">
        <f t="shared" si="3"/>
        <v>0.38340706835118354</v>
      </c>
      <c r="P10" s="23">
        <f t="shared" si="4"/>
        <v>0.45411272722252533</v>
      </c>
      <c r="Q10" s="70">
        <v>112</v>
      </c>
      <c r="R10" s="21">
        <v>11</v>
      </c>
      <c r="S10" s="23">
        <f t="shared" si="5"/>
        <v>9.8214285714285712E-2</v>
      </c>
    </row>
    <row r="11" spans="1:19" ht="15.75" thickBot="1">
      <c r="A11" s="41" t="s">
        <v>293</v>
      </c>
      <c r="B11" s="43"/>
      <c r="C11" s="43"/>
      <c r="D11" s="65"/>
      <c r="E11" s="43"/>
      <c r="F11" s="66"/>
      <c r="G11" s="43"/>
      <c r="H11" s="44">
        <f>H6-H7</f>
        <v>0.4100000000000108</v>
      </c>
      <c r="I11" s="44">
        <f t="shared" ref="I11:M11" si="6">I6-I7</f>
        <v>102.62094900000002</v>
      </c>
      <c r="J11" s="44">
        <f t="shared" si="6"/>
        <v>37.654852207386519</v>
      </c>
      <c r="K11" s="44">
        <f t="shared" si="6"/>
        <v>19.394225027386533</v>
      </c>
      <c r="L11" s="44">
        <f t="shared" si="6"/>
        <v>8.8118512299999985</v>
      </c>
      <c r="M11" s="44">
        <f t="shared" si="6"/>
        <v>9.4487759499999999</v>
      </c>
      <c r="N11" s="46">
        <f t="shared" si="2"/>
        <v>0.18898894637377139</v>
      </c>
      <c r="O11" s="46">
        <f t="shared" si="3"/>
        <v>0.27485690331499979</v>
      </c>
      <c r="P11" s="47">
        <f t="shared" si="4"/>
        <v>0.36693143626440761</v>
      </c>
      <c r="Q11" s="67"/>
      <c r="R11" s="45"/>
      <c r="S1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7" sqref="A17:L1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74</v>
      </c>
      <c r="B1" s="50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1191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84.496460000000027</v>
      </c>
      <c r="E6" s="14">
        <v>95.939436000000001</v>
      </c>
      <c r="F6" s="14">
        <v>76.826854518396999</v>
      </c>
      <c r="G6" s="14">
        <v>75.476294648397015</v>
      </c>
      <c r="H6" s="14">
        <v>0.41448091999999986</v>
      </c>
      <c r="I6" s="14">
        <v>0.93607895000000008</v>
      </c>
      <c r="J6" s="15">
        <v>0.78670771681831664</v>
      </c>
      <c r="K6" s="15">
        <v>0.7910279519299761</v>
      </c>
      <c r="L6" s="16">
        <v>0.80078492975919735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84.010460000000009</v>
      </c>
      <c r="E7" s="38">
        <f ca="1">SUM(E8:OFFSET(E6,MATCH("GOBIERNOS REGIONALES",$A$8:$A$50,0),0))</f>
        <v>95.017810999999995</v>
      </c>
      <c r="F7" s="38">
        <f ca="1">SUM(F8:OFFSET(F6,MATCH("GOBIERNOS REGIONALES",$A$8:$A$50,0),0))</f>
        <v>76.521705306594995</v>
      </c>
      <c r="G7" s="38">
        <f ca="1">SUM(G8:OFFSET(G6,MATCH("GOBIERNOS REGIONALES",$A$8:$A$50,0),0))</f>
        <v>75.341823646595003</v>
      </c>
      <c r="H7" s="38">
        <f ca="1">SUM(H8:OFFSET(H6,MATCH("GOBIERNOS REGIONALES",$A$8:$A$50,0),0))</f>
        <v>0.33773341999999995</v>
      </c>
      <c r="I7" s="38">
        <f ca="1">SUM(I8:OFFSET(I6,MATCH("GOBIERNOS REGIONALES",$A$8:$A$50,0),0))</f>
        <v>0.84214823999999999</v>
      </c>
      <c r="J7" s="39">
        <f ca="1">IFERROR(G7/E7,0)</f>
        <v>0.79292316728486834</v>
      </c>
      <c r="K7" s="39">
        <f ca="1">IFERROR(SUM(G7,H7)/E7,0)</f>
        <v>0.79647758951840109</v>
      </c>
      <c r="L7" s="40">
        <f ca="1">IFERROR(SUM(G7,H7,I7)/E7,0)</f>
        <v>0.80534064615101497</v>
      </c>
      <c r="M7" s="4"/>
    </row>
    <row r="8" spans="1:13" ht="25.5">
      <c r="A8" s="17"/>
      <c r="B8" s="18">
        <v>2</v>
      </c>
      <c r="C8" s="19" t="s">
        <v>101</v>
      </c>
      <c r="D8" s="20">
        <v>0</v>
      </c>
      <c r="E8" s="21">
        <v>0.102892</v>
      </c>
      <c r="F8" s="21">
        <f t="shared" ref="F8:F18" si="0">SUM(G8,H8,I8)</f>
        <v>2.5706790269883352E-2</v>
      </c>
      <c r="G8" s="21">
        <v>1.452679026988335E-2</v>
      </c>
      <c r="H8" s="21">
        <v>1.1180000000000001E-2</v>
      </c>
      <c r="I8" s="21">
        <v>0</v>
      </c>
      <c r="J8" s="22">
        <f t="shared" ref="J8:J18" si="1">IFERROR(G8/E8,0)</f>
        <v>0.14118483720681249</v>
      </c>
      <c r="K8" s="22">
        <f t="shared" ref="K8:K18" si="2">IFERROR(SUM(G8,H8)/E8,0)</f>
        <v>0.24984245879060912</v>
      </c>
      <c r="L8" s="23">
        <f t="shared" ref="L8:L18" si="3">IFERROR(SUM(G8,H8,I8)/E8,0)</f>
        <v>0.24984245879060912</v>
      </c>
      <c r="M8" s="4"/>
    </row>
    <row r="9" spans="1:13">
      <c r="A9" s="17"/>
      <c r="B9" s="18">
        <v>4</v>
      </c>
      <c r="C9" s="19" t="s">
        <v>103</v>
      </c>
      <c r="D9" s="20">
        <v>0.25</v>
      </c>
      <c r="E9" s="21">
        <v>0.75468800000000003</v>
      </c>
      <c r="F9" s="21">
        <f t="shared" si="0"/>
        <v>0.31219152405992445</v>
      </c>
      <c r="G9" s="21">
        <v>0.22925597405992448</v>
      </c>
      <c r="H9" s="21">
        <v>5.2519750000000004E-2</v>
      </c>
      <c r="I9" s="21">
        <v>3.04158E-2</v>
      </c>
      <c r="J9" s="22">
        <f t="shared" si="1"/>
        <v>0.30377583062129576</v>
      </c>
      <c r="K9" s="22">
        <f t="shared" si="2"/>
        <v>0.37336717167879235</v>
      </c>
      <c r="L9" s="23">
        <f t="shared" si="3"/>
        <v>0.41366965429412478</v>
      </c>
      <c r="M9" s="4"/>
    </row>
    <row r="10" spans="1:13">
      <c r="A10" s="17"/>
      <c r="B10" s="18">
        <v>7</v>
      </c>
      <c r="C10" s="19" t="s">
        <v>107</v>
      </c>
      <c r="D10" s="20">
        <v>0.58818400000000004</v>
      </c>
      <c r="E10" s="21">
        <v>0.58818400000000004</v>
      </c>
      <c r="F10" s="21">
        <f t="shared" si="0"/>
        <v>0.1248272494814396</v>
      </c>
      <c r="G10" s="21">
        <v>4.882499948143959E-2</v>
      </c>
      <c r="H10" s="21">
        <v>5.9827900000000003E-2</v>
      </c>
      <c r="I10" s="21">
        <v>1.6174350000000001E-2</v>
      </c>
      <c r="J10" s="22">
        <f t="shared" si="1"/>
        <v>8.3009737567563191E-2</v>
      </c>
      <c r="K10" s="22">
        <f t="shared" si="2"/>
        <v>0.18472603722889366</v>
      </c>
      <c r="L10" s="23">
        <f t="shared" si="3"/>
        <v>0.21222483012363408</v>
      </c>
      <c r="M10" s="4"/>
    </row>
    <row r="11" spans="1:13" ht="25.5">
      <c r="A11" s="17"/>
      <c r="B11" s="18">
        <v>12</v>
      </c>
      <c r="C11" s="19" t="s">
        <v>112</v>
      </c>
      <c r="D11" s="20">
        <v>79.132056000000006</v>
      </c>
      <c r="E11" s="21">
        <v>83.954275999999993</v>
      </c>
      <c r="F11" s="21">
        <f t="shared" si="0"/>
        <v>74.156882062334461</v>
      </c>
      <c r="G11" s="21">
        <v>73.742388592334464</v>
      </c>
      <c r="H11" s="21">
        <v>0.21333760999999998</v>
      </c>
      <c r="I11" s="21">
        <v>0.20115586000000002</v>
      </c>
      <c r="J11" s="22">
        <f t="shared" si="1"/>
        <v>0.87836370112148277</v>
      </c>
      <c r="K11" s="22">
        <f t="shared" si="2"/>
        <v>0.88090481778836927</v>
      </c>
      <c r="L11" s="23">
        <f t="shared" si="3"/>
        <v>0.88330083463925613</v>
      </c>
      <c r="M11" s="4"/>
    </row>
    <row r="12" spans="1:13">
      <c r="A12" s="17"/>
      <c r="B12" s="18">
        <v>22</v>
      </c>
      <c r="C12" s="19" t="s">
        <v>117</v>
      </c>
      <c r="D12" s="20">
        <v>2.0402199999999997</v>
      </c>
      <c r="E12" s="21">
        <v>2.9799340000000001</v>
      </c>
      <c r="F12" s="21">
        <f t="shared" si="0"/>
        <v>1.2312622459196811</v>
      </c>
      <c r="G12" s="21">
        <v>0.82823278591968119</v>
      </c>
      <c r="H12" s="21">
        <v>0.19758815999999998</v>
      </c>
      <c r="I12" s="21">
        <v>0.20544129999999999</v>
      </c>
      <c r="J12" s="22">
        <f t="shared" si="1"/>
        <v>0.27793662071699615</v>
      </c>
      <c r="K12" s="22">
        <f t="shared" si="2"/>
        <v>0.34424284092187318</v>
      </c>
      <c r="L12" s="23">
        <f t="shared" si="3"/>
        <v>0.41318440137254081</v>
      </c>
      <c r="M12" s="4"/>
    </row>
    <row r="13" spans="1:13">
      <c r="A13" s="17"/>
      <c r="B13" s="18">
        <v>26</v>
      </c>
      <c r="C13" s="19" t="s">
        <v>119</v>
      </c>
      <c r="D13" s="20">
        <v>2</v>
      </c>
      <c r="E13" s="21">
        <v>6.6378369999999993</v>
      </c>
      <c r="F13" s="21">
        <f t="shared" si="0"/>
        <v>0.67083543452961025</v>
      </c>
      <c r="G13" s="21">
        <v>0.47859450452961028</v>
      </c>
      <c r="H13" s="21">
        <v>-0.19672000000000003</v>
      </c>
      <c r="I13" s="21">
        <v>0.38896092999999998</v>
      </c>
      <c r="J13" s="22">
        <f t="shared" si="1"/>
        <v>7.210097273096798E-2</v>
      </c>
      <c r="K13" s="22">
        <f t="shared" si="2"/>
        <v>4.2464812638455918E-2</v>
      </c>
      <c r="L13" s="23">
        <f t="shared" si="3"/>
        <v>0.10106235427739643</v>
      </c>
      <c r="M13" s="4"/>
    </row>
    <row r="14" spans="1:13">
      <c r="A14" s="34" t="s">
        <v>205</v>
      </c>
      <c r="B14" s="57"/>
      <c r="C14" s="36"/>
      <c r="D14" s="37">
        <f ca="1">SUM(D15:OFFSET(D13,(MATCH("GOBIERNOS LOCALES",$A$8:$A$50,0)-MATCH("GOBIERNOS REGIONALES",$A$8:$A$50,0)),0))</f>
        <v>0.48600000000000004</v>
      </c>
      <c r="E14" s="38">
        <f ca="1">SUM(E15:OFFSET(E13,(MATCH("GOBIERNOS LOCALES",$A$8:$A$50,0)-MATCH("GOBIERNOS REGIONALES",$A$8:$A$50,0)),0))</f>
        <v>0.48599999999999999</v>
      </c>
      <c r="F14" s="38">
        <f ca="1">SUM(F15:OFFSET(F13,(MATCH("GOBIERNOS LOCALES",$A$8:$A$50,0)-MATCH("GOBIERNOS REGIONALES",$A$8:$A$50,0)),0))</f>
        <v>0.11270770992642551</v>
      </c>
      <c r="G14" s="38">
        <f ca="1">SUM(G15:OFFSET(G13,(MATCH("GOBIERNOS LOCALES",$A$8:$A$50,0)-MATCH("GOBIERNOS REGIONALES",$A$8:$A$50,0)),0))</f>
        <v>2.7249999926425517E-2</v>
      </c>
      <c r="H14" s="38">
        <f ca="1">SUM(H15:OFFSET(H13,(MATCH("GOBIERNOS LOCALES",$A$8:$A$50,0)-MATCH("GOBIERNOS REGIONALES",$A$8:$A$50,0)),0))</f>
        <v>5.3702999999999994E-2</v>
      </c>
      <c r="I14" s="38">
        <f ca="1">SUM(I15:OFFSET(I13,(MATCH("GOBIERNOS LOCALES",$A$8:$A$50,0)-MATCH("GOBIERNOS REGIONALES",$A$8:$A$50,0)),0))</f>
        <v>3.1754710000000005E-2</v>
      </c>
      <c r="J14" s="39">
        <f t="shared" ca="1" si="1"/>
        <v>5.6069958696348801E-2</v>
      </c>
      <c r="K14" s="39">
        <f t="shared" ca="1" si="2"/>
        <v>0.1665699586963488</v>
      </c>
      <c r="L14" s="40">
        <f t="shared" ca="1" si="3"/>
        <v>0.23190886816136941</v>
      </c>
      <c r="M14" s="4"/>
    </row>
    <row r="15" spans="1:13">
      <c r="A15" s="17"/>
      <c r="B15" s="18">
        <v>448</v>
      </c>
      <c r="C15" s="19" t="s">
        <v>214</v>
      </c>
      <c r="D15" s="20">
        <v>0.16200000000000001</v>
      </c>
      <c r="E15" s="21">
        <v>0.16200000000000001</v>
      </c>
      <c r="F15" s="21">
        <f t="shared" si="0"/>
        <v>4.7676999996740375E-2</v>
      </c>
      <c r="G15" s="21">
        <v>1.5249999996740371E-2</v>
      </c>
      <c r="H15" s="21">
        <v>2.2067E-2</v>
      </c>
      <c r="I15" s="21">
        <v>1.0360000000000001E-2</v>
      </c>
      <c r="J15" s="22">
        <f t="shared" si="1"/>
        <v>9.4135802449014636E-2</v>
      </c>
      <c r="K15" s="22">
        <f t="shared" si="2"/>
        <v>0.23035185183173071</v>
      </c>
      <c r="L15" s="23">
        <f t="shared" si="3"/>
        <v>0.29430246911568131</v>
      </c>
      <c r="M15" s="4"/>
    </row>
    <row r="16" spans="1:13">
      <c r="A16" s="17"/>
      <c r="B16" s="18">
        <v>458</v>
      </c>
      <c r="C16" s="19" t="s">
        <v>224</v>
      </c>
      <c r="D16" s="20">
        <v>0.16200000000000003</v>
      </c>
      <c r="E16" s="21">
        <v>0.16200000000000001</v>
      </c>
      <c r="F16" s="21">
        <f t="shared" si="0"/>
        <v>6.4870709929685147E-2</v>
      </c>
      <c r="G16" s="21">
        <v>1.1999999929685146E-2</v>
      </c>
      <c r="H16" s="21">
        <v>3.1475999999999997E-2</v>
      </c>
      <c r="I16" s="21">
        <v>2.1394710000000004E-2</v>
      </c>
      <c r="J16" s="22">
        <f t="shared" si="1"/>
        <v>7.4074073640031754E-2</v>
      </c>
      <c r="K16" s="22">
        <f t="shared" si="2"/>
        <v>0.26837036993632801</v>
      </c>
      <c r="L16" s="23">
        <f t="shared" si="3"/>
        <v>0.40043648104743917</v>
      </c>
      <c r="M16" s="4"/>
    </row>
    <row r="17" spans="1:13">
      <c r="A17" s="17"/>
      <c r="B17" s="18">
        <v>462</v>
      </c>
      <c r="C17" s="19" t="s">
        <v>228</v>
      </c>
      <c r="D17" s="20">
        <v>0.16199999999999998</v>
      </c>
      <c r="E17" s="21">
        <v>0.16200000000000001</v>
      </c>
      <c r="F17" s="21">
        <f t="shared" si="0"/>
        <v>1.6000000000000001E-4</v>
      </c>
      <c r="G17" s="21">
        <v>0</v>
      </c>
      <c r="H17" s="21">
        <v>1.6000000000000001E-4</v>
      </c>
      <c r="I17" s="21">
        <v>0</v>
      </c>
      <c r="J17" s="22">
        <f t="shared" si="1"/>
        <v>0</v>
      </c>
      <c r="K17" s="22">
        <f t="shared" si="2"/>
        <v>9.8765432098765434E-4</v>
      </c>
      <c r="L17" s="23">
        <f t="shared" si="3"/>
        <v>9.8765432098765434E-4</v>
      </c>
      <c r="M17" s="4"/>
    </row>
    <row r="18" spans="1:13" ht="15.75" thickBot="1">
      <c r="A18" s="41" t="s">
        <v>232</v>
      </c>
      <c r="B18" s="58"/>
      <c r="C18" s="43"/>
      <c r="D18" s="44">
        <v>0</v>
      </c>
      <c r="E18" s="45">
        <v>0.43562500000000004</v>
      </c>
      <c r="F18" s="45">
        <f t="shared" si="0"/>
        <v>0.19244150187558681</v>
      </c>
      <c r="G18" s="45">
        <v>0.10722100187558681</v>
      </c>
      <c r="H18" s="45">
        <v>2.3044499999999999E-2</v>
      </c>
      <c r="I18" s="45">
        <v>6.2176000000000002E-2</v>
      </c>
      <c r="J18" s="46">
        <f t="shared" si="1"/>
        <v>0.24613142467853497</v>
      </c>
      <c r="K18" s="46">
        <f t="shared" si="2"/>
        <v>0.29903128120651201</v>
      </c>
      <c r="L18" s="47">
        <f t="shared" si="3"/>
        <v>0.44175954519503424</v>
      </c>
      <c r="M18" s="4"/>
    </row>
    <row r="19" spans="1:13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74</v>
      </c>
      <c r="B1" s="51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1192</v>
      </c>
      <c r="N2" s="72" t="s">
        <v>1206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84.496460000000027</v>
      </c>
      <c r="E6" s="14">
        <f ca="1">SUM(E7:OFFSET(E7,50,0))</f>
        <v>95.939436000000001</v>
      </c>
      <c r="F6" s="14">
        <f ca="1">SUM(F7:OFFSET(F7,50,0))</f>
        <v>76.826854518396999</v>
      </c>
      <c r="G6" s="14">
        <f ca="1">SUM(G7:OFFSET(G7,50,0))</f>
        <v>75.476294648397015</v>
      </c>
      <c r="H6" s="14">
        <f ca="1">SUM(H7:OFFSET(H7,50,0))</f>
        <v>0.41448091999999986</v>
      </c>
      <c r="I6" s="14">
        <f ca="1">SUM(I7:OFFSET(I7,50,0))</f>
        <v>0.93607895000000008</v>
      </c>
      <c r="J6" s="15">
        <f ca="1">IFERROR(G6/E6,0)</f>
        <v>0.78670771681831664</v>
      </c>
      <c r="K6" s="15">
        <f ca="1">IFERROR(SUM(G6,H6)/E6,0)</f>
        <v>0.7910279519299761</v>
      </c>
      <c r="L6" s="16">
        <f ca="1">IFERROR(SUM(G6,H6,I6)/E6,0)</f>
        <v>0.80078492975919735</v>
      </c>
      <c r="M6" s="4"/>
      <c r="O6" s="5" t="s">
        <v>312</v>
      </c>
      <c r="P6" s="71" t="s">
        <v>313</v>
      </c>
    </row>
    <row r="7" spans="1:16">
      <c r="A7" s="17"/>
      <c r="B7" s="55">
        <v>7</v>
      </c>
      <c r="C7" s="19" t="s">
        <v>255</v>
      </c>
      <c r="D7" s="20">
        <v>0</v>
      </c>
      <c r="E7" s="21">
        <v>2.0153160000000003</v>
      </c>
      <c r="F7" s="21">
        <f t="shared" ref="F7:F12" si="0">SUM(G7,H7,I7)</f>
        <v>0.26600000262260437</v>
      </c>
      <c r="G7" s="21">
        <v>0.26600000262260437</v>
      </c>
      <c r="H7" s="21">
        <v>-0.26600000000000001</v>
      </c>
      <c r="I7" s="21">
        <v>0.26600000000000001</v>
      </c>
      <c r="J7" s="22">
        <f t="shared" ref="J7:J12" si="1">IFERROR(G7/E7,0)</f>
        <v>0.13198922780477321</v>
      </c>
      <c r="K7" s="22">
        <f t="shared" ref="K7:K12" si="2">IFERROR(SUM(G7,H7)/E7,0)</f>
        <v>1.3013365427090999E-9</v>
      </c>
      <c r="L7" s="23">
        <f t="shared" ref="L7:L12" si="3">IFERROR(SUM(G7,H7,I7)/E7,0)</f>
        <v>0.13198922780477321</v>
      </c>
      <c r="M7" s="4"/>
      <c r="N7" t="s">
        <v>263</v>
      </c>
      <c r="O7" s="5">
        <v>76.13087805449095</v>
      </c>
      <c r="P7" s="71">
        <v>0.8237996607959448</v>
      </c>
    </row>
    <row r="8" spans="1:16">
      <c r="A8" s="17"/>
      <c r="B8" s="55">
        <v>8</v>
      </c>
      <c r="C8" s="19" t="s">
        <v>256</v>
      </c>
      <c r="D8" s="20">
        <v>0.58818400000000004</v>
      </c>
      <c r="E8" s="21">
        <v>0.58818400000000004</v>
      </c>
      <c r="F8" s="21">
        <f t="shared" si="0"/>
        <v>0.1248272494814396</v>
      </c>
      <c r="G8" s="21">
        <v>4.882499948143959E-2</v>
      </c>
      <c r="H8" s="21">
        <v>5.9827900000000003E-2</v>
      </c>
      <c r="I8" s="21">
        <v>1.6174350000000001E-2</v>
      </c>
      <c r="J8" s="22">
        <f t="shared" si="1"/>
        <v>8.3009737567563191E-2</v>
      </c>
      <c r="K8" s="22">
        <f t="shared" si="2"/>
        <v>0.18472603722889366</v>
      </c>
      <c r="L8" s="23">
        <f t="shared" si="3"/>
        <v>0.21222483012363408</v>
      </c>
      <c r="M8" s="4"/>
      <c r="N8" t="s">
        <v>258</v>
      </c>
      <c r="O8" s="5">
        <v>0.22145350187232718</v>
      </c>
      <c r="P8" s="71">
        <v>0.44039411492489294</v>
      </c>
    </row>
    <row r="9" spans="1:16">
      <c r="A9" s="17"/>
      <c r="B9" s="55">
        <v>10</v>
      </c>
      <c r="C9" s="19" t="s">
        <v>258</v>
      </c>
      <c r="D9" s="20">
        <v>0.16200000000000001</v>
      </c>
      <c r="E9" s="21">
        <v>0.50285299999999999</v>
      </c>
      <c r="F9" s="21">
        <f t="shared" si="0"/>
        <v>0.22145350187232718</v>
      </c>
      <c r="G9" s="21">
        <v>0.12247100187232718</v>
      </c>
      <c r="H9" s="21">
        <v>4.3611499999999997E-2</v>
      </c>
      <c r="I9" s="21">
        <v>5.5371000000000004E-2</v>
      </c>
      <c r="J9" s="22">
        <f t="shared" si="1"/>
        <v>0.24355229435307571</v>
      </c>
      <c r="K9" s="22">
        <f t="shared" si="2"/>
        <v>0.33028042364732274</v>
      </c>
      <c r="L9" s="23">
        <f t="shared" si="3"/>
        <v>0.44039411492489294</v>
      </c>
      <c r="M9" s="4"/>
      <c r="N9" t="s">
        <v>269</v>
      </c>
      <c r="O9" s="5">
        <v>6.4870709929685147E-2</v>
      </c>
      <c r="P9" s="71">
        <v>0.40043648104743917</v>
      </c>
    </row>
    <row r="10" spans="1:16">
      <c r="A10" s="17"/>
      <c r="B10" s="55">
        <v>15</v>
      </c>
      <c r="C10" s="19" t="s">
        <v>263</v>
      </c>
      <c r="D10" s="20">
        <v>83.422276000000011</v>
      </c>
      <c r="E10" s="21">
        <v>92.414310999999998</v>
      </c>
      <c r="F10" s="21">
        <f t="shared" si="0"/>
        <v>76.13087805449095</v>
      </c>
      <c r="G10" s="21">
        <v>75.026998644490959</v>
      </c>
      <c r="H10" s="21">
        <v>0.54390551999999992</v>
      </c>
      <c r="I10" s="21">
        <v>0.55997388999999997</v>
      </c>
      <c r="J10" s="22">
        <f t="shared" si="1"/>
        <v>0.81185476397146927</v>
      </c>
      <c r="K10" s="22">
        <f t="shared" si="2"/>
        <v>0.81774027579441622</v>
      </c>
      <c r="L10" s="23">
        <f t="shared" si="3"/>
        <v>0.8237996607959448</v>
      </c>
      <c r="M10" s="4"/>
      <c r="N10" t="s">
        <v>256</v>
      </c>
      <c r="O10" s="5">
        <v>0.1248272494814396</v>
      </c>
      <c r="P10" s="71">
        <v>0.21222483012363408</v>
      </c>
    </row>
    <row r="11" spans="1:16">
      <c r="A11" s="17"/>
      <c r="B11" s="55">
        <v>21</v>
      </c>
      <c r="C11" s="19" t="s">
        <v>269</v>
      </c>
      <c r="D11" s="20">
        <v>0.16200000000000003</v>
      </c>
      <c r="E11" s="21">
        <v>0.16200000000000001</v>
      </c>
      <c r="F11" s="21">
        <f t="shared" si="0"/>
        <v>6.4870709929685147E-2</v>
      </c>
      <c r="G11" s="21">
        <v>1.1999999929685146E-2</v>
      </c>
      <c r="H11" s="21">
        <v>3.1475999999999997E-2</v>
      </c>
      <c r="I11" s="21">
        <v>2.1394710000000004E-2</v>
      </c>
      <c r="J11" s="22">
        <f t="shared" si="1"/>
        <v>7.4074073640031754E-2</v>
      </c>
      <c r="K11" s="22">
        <f t="shared" si="2"/>
        <v>0.26837036993632801</v>
      </c>
      <c r="L11" s="23">
        <f t="shared" si="3"/>
        <v>0.40043648104743917</v>
      </c>
      <c r="M11" s="4"/>
      <c r="N11" t="s">
        <v>255</v>
      </c>
      <c r="O11" s="5">
        <v>0.26600000262260437</v>
      </c>
      <c r="P11" s="71">
        <v>0.13198922780477321</v>
      </c>
    </row>
    <row r="12" spans="1:16" ht="15.75" thickBot="1">
      <c r="A12" s="24"/>
      <c r="B12" s="56">
        <v>25</v>
      </c>
      <c r="C12" s="26" t="s">
        <v>273</v>
      </c>
      <c r="D12" s="27">
        <v>0.16199999999999998</v>
      </c>
      <c r="E12" s="28">
        <v>0.256772</v>
      </c>
      <c r="F12" s="28">
        <f t="shared" si="0"/>
        <v>1.8825000000000001E-2</v>
      </c>
      <c r="G12" s="28">
        <v>0</v>
      </c>
      <c r="H12" s="28">
        <v>1.66E-3</v>
      </c>
      <c r="I12" s="28">
        <v>1.7165E-2</v>
      </c>
      <c r="J12" s="29">
        <f t="shared" si="1"/>
        <v>0</v>
      </c>
      <c r="K12" s="29">
        <f t="shared" si="2"/>
        <v>6.4648793482155378E-3</v>
      </c>
      <c r="L12" s="30">
        <f t="shared" si="3"/>
        <v>7.3314068512143074E-2</v>
      </c>
      <c r="M12" s="4"/>
      <c r="N12" t="s">
        <v>273</v>
      </c>
      <c r="O12" s="5">
        <v>1.8825000000000001E-2</v>
      </c>
      <c r="P12" s="71">
        <v>7.3314068512143074E-2</v>
      </c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20.140625" customWidth="1"/>
    <col min="6" max="6" width="13.5703125" customWidth="1"/>
    <col min="7" max="9" width="0" hidden="1" customWidth="1"/>
  </cols>
  <sheetData>
    <row r="1" spans="1:13" ht="15.75">
      <c r="A1" s="50">
        <v>74</v>
      </c>
      <c r="B1" s="49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1193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84.496460000000027</v>
      </c>
      <c r="E6" s="14">
        <v>95.939436000000001</v>
      </c>
      <c r="F6" s="14">
        <v>76.826854518396999</v>
      </c>
      <c r="G6" s="14">
        <v>75.476294648397015</v>
      </c>
      <c r="H6" s="14">
        <v>0.41448091999999986</v>
      </c>
      <c r="I6" s="14">
        <v>0.93607895000000008</v>
      </c>
      <c r="J6" s="15">
        <v>0.78670771681831664</v>
      </c>
      <c r="K6" s="15">
        <v>0.7910279519299761</v>
      </c>
      <c r="L6" s="16">
        <v>0.80078492975919735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84.496459999999999</v>
      </c>
      <c r="E7" s="38">
        <f ca="1">SUM(E8:OFFSET(E6,MATCH("PROYECTOS",$A$8:$A$50,0),0))</f>
        <v>94.924120000000002</v>
      </c>
      <c r="F7" s="38">
        <f ca="1">SUM(F8:OFFSET(F6,MATCH("PROYECTOS",$A$8:$A$50,0),0))</f>
        <v>76.826854518397013</v>
      </c>
      <c r="G7" s="38">
        <f ca="1">SUM(G8:OFFSET(G6,MATCH("PROYECTOS",$A$8:$A$50,0),0))</f>
        <v>75.476294648397015</v>
      </c>
      <c r="H7" s="38">
        <f ca="1">SUM(H8:OFFSET(H6,MATCH("PROYECTOS",$A$8:$A$50,0),0))</f>
        <v>0.41448091999999992</v>
      </c>
      <c r="I7" s="38">
        <f ca="1">SUM(I8:OFFSET(I6,MATCH("PROYECTOS",$A$8:$A$50,0),0))</f>
        <v>0.93607894999999997</v>
      </c>
      <c r="J7" s="39">
        <f ca="1">IFERROR(G7/E7,0)</f>
        <v>0.79512240564776382</v>
      </c>
      <c r="K7" s="39">
        <f ca="1">IFERROR(SUM(G7,H7)/E7,0)</f>
        <v>0.79948885034064066</v>
      </c>
      <c r="L7" s="40">
        <f ca="1">IFERROR(SUM(G7,H7,I7)/E7,0)</f>
        <v>0.8093501895871883</v>
      </c>
      <c r="M7" s="4"/>
    </row>
    <row r="8" spans="1:13">
      <c r="A8" s="17"/>
      <c r="B8" s="19">
        <v>3000001</v>
      </c>
      <c r="C8" s="19" t="s">
        <v>275</v>
      </c>
      <c r="D8" s="20">
        <v>1.9020559999999997</v>
      </c>
      <c r="E8" s="21">
        <v>2.422056</v>
      </c>
      <c r="F8" s="21">
        <f t="shared" ref="F8:F10" si="0">SUM(G8,H8,I8)</f>
        <v>1.2121737320663277</v>
      </c>
      <c r="G8" s="21">
        <v>0.95133240206632763</v>
      </c>
      <c r="H8" s="21">
        <v>0.14641644999999998</v>
      </c>
      <c r="I8" s="21">
        <v>0.11442488000000002</v>
      </c>
      <c r="J8" s="22">
        <f t="shared" ref="J8:J11" si="1">IFERROR(G8/E8,0)</f>
        <v>0.39277886310899818</v>
      </c>
      <c r="K8" s="22">
        <f t="shared" ref="K8:K11" si="2">IFERROR(SUM(G8,H8)/E8,0)</f>
        <v>0.45323016976747343</v>
      </c>
      <c r="L8" s="23">
        <f t="shared" ref="L8:L11" si="3">IFERROR(SUM(G8,H8,I8)/E8,0)</f>
        <v>0.50047304111314017</v>
      </c>
      <c r="M8" s="4"/>
    </row>
    <row r="9" spans="1:13" ht="51">
      <c r="A9" s="17"/>
      <c r="B9" s="19">
        <v>3000569</v>
      </c>
      <c r="C9" s="19" t="s">
        <v>1195</v>
      </c>
      <c r="D9" s="20">
        <v>3.0659999999999998</v>
      </c>
      <c r="E9" s="21">
        <v>5.4272369999999999</v>
      </c>
      <c r="F9" s="21">
        <f t="shared" si="0"/>
        <v>1.8362330021146434</v>
      </c>
      <c r="G9" s="21">
        <v>1.6498977921146434</v>
      </c>
      <c r="H9" s="21">
        <v>9.0827499999999992E-2</v>
      </c>
      <c r="I9" s="21">
        <v>9.550771000000001E-2</v>
      </c>
      <c r="J9" s="22">
        <f t="shared" si="1"/>
        <v>0.30400326945638145</v>
      </c>
      <c r="K9" s="22">
        <f t="shared" si="2"/>
        <v>0.32073876488434971</v>
      </c>
      <c r="L9" s="23">
        <f t="shared" si="3"/>
        <v>0.33833661624038963</v>
      </c>
      <c r="M9" s="4"/>
    </row>
    <row r="10" spans="1:13" ht="38.25">
      <c r="A10" s="17"/>
      <c r="B10" s="19">
        <v>3000570</v>
      </c>
      <c r="C10" s="19" t="s">
        <v>1196</v>
      </c>
      <c r="D10" s="20">
        <v>79.528403999999995</v>
      </c>
      <c r="E10" s="21">
        <v>87.074826999999999</v>
      </c>
      <c r="F10" s="21">
        <f t="shared" si="0"/>
        <v>73.778447784216041</v>
      </c>
      <c r="G10" s="21">
        <v>72.875064454216044</v>
      </c>
      <c r="H10" s="21">
        <v>0.17723696999999994</v>
      </c>
      <c r="I10" s="21">
        <v>0.72614635999999988</v>
      </c>
      <c r="J10" s="22">
        <f t="shared" si="1"/>
        <v>0.83692459652220774</v>
      </c>
      <c r="K10" s="22">
        <f t="shared" si="2"/>
        <v>0.83896005241808913</v>
      </c>
      <c r="L10" s="23">
        <f t="shared" si="3"/>
        <v>0.84729938980201525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1.0153159999999986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1207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51.75" thickBot="1">
      <c r="A17" s="73"/>
      <c r="B17" s="74">
        <v>3000569</v>
      </c>
      <c r="C17" s="74" t="s">
        <v>1195</v>
      </c>
      <c r="D17" s="75">
        <v>0.33833661624038963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74</v>
      </c>
      <c r="B1" s="49" t="s">
        <v>46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1194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84.496460000000027</v>
      </c>
      <c r="I6" s="14">
        <v>95.939436000000001</v>
      </c>
      <c r="J6" s="14">
        <v>76.826854518396999</v>
      </c>
      <c r="K6" s="14">
        <v>75.476294648397015</v>
      </c>
      <c r="L6" s="14">
        <v>0.41448091999999986</v>
      </c>
      <c r="M6" s="14">
        <v>0.93607895000000008</v>
      </c>
      <c r="N6" s="15">
        <v>0.78670771681831664</v>
      </c>
      <c r="O6" s="15">
        <v>0.7910279519299761</v>
      </c>
      <c r="P6" s="16">
        <v>0.80078492975919735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84.496459999999999</v>
      </c>
      <c r="I7" s="37">
        <f>SUM(I8:I17)</f>
        <v>94.924120000000016</v>
      </c>
      <c r="J7" s="37">
        <f>SUM(J8:J17)</f>
        <v>76.826854518397013</v>
      </c>
      <c r="K7" s="37">
        <f t="shared" ref="K7:M7" si="0">SUM(K8:K17)</f>
        <v>75.476294648397015</v>
      </c>
      <c r="L7" s="37">
        <f t="shared" si="0"/>
        <v>0.41448091999999992</v>
      </c>
      <c r="M7" s="37">
        <f t="shared" si="0"/>
        <v>0.93607894999999997</v>
      </c>
      <c r="N7" s="39">
        <f>IFERROR(K7/I7,0)</f>
        <v>0.79512240564776371</v>
      </c>
      <c r="O7" s="39">
        <f>IFERROR(SUM(K7,L7)/I7,0)</f>
        <v>0.79948885034064054</v>
      </c>
      <c r="P7" s="40">
        <f>IFERROR(SUM(K7,L7,M7)/I7,0)</f>
        <v>0.80935018958718818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1.4664309999999998</v>
      </c>
      <c r="I8" s="21">
        <v>1.9864309999999998</v>
      </c>
      <c r="J8" s="21">
        <f t="shared" ref="J8:J17" si="1">SUM(K8,L8,M8)</f>
        <v>0.77654874517934958</v>
      </c>
      <c r="K8" s="21">
        <v>0.51570741517934948</v>
      </c>
      <c r="L8" s="21">
        <v>0.14641644999999998</v>
      </c>
      <c r="M8" s="21">
        <v>0.11442488000000002</v>
      </c>
      <c r="N8" s="22">
        <f t="shared" ref="N8:N18" si="2">IFERROR(K8/I8,0)</f>
        <v>0.25961506600498557</v>
      </c>
      <c r="O8" s="22">
        <f t="shared" ref="O8:O18" si="3">IFERROR(SUM(K8,L8)/I8,0)</f>
        <v>0.33332336495924075</v>
      </c>
      <c r="P8" s="23">
        <f t="shared" ref="P8:P18" si="4">IFERROR(SUM(K8,L8,M8)/I8,0)</f>
        <v>0.39092661420374009</v>
      </c>
      <c r="Q8" s="70">
        <v>6</v>
      </c>
      <c r="R8" s="21">
        <v>6</v>
      </c>
      <c r="S8" s="23">
        <f>IFERROR(R8/Q8,0)</f>
        <v>1</v>
      </c>
    </row>
    <row r="9" spans="1:19" ht="25.5">
      <c r="A9" s="17"/>
      <c r="B9" s="19">
        <v>5001254</v>
      </c>
      <c r="C9" s="19" t="s">
        <v>869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0.43562499999999998</v>
      </c>
      <c r="I9" s="21">
        <v>0.43562499999999998</v>
      </c>
      <c r="J9" s="21">
        <f t="shared" si="1"/>
        <v>0.43562498688697815</v>
      </c>
      <c r="K9" s="21">
        <v>0.43562498688697815</v>
      </c>
      <c r="L9" s="21">
        <v>0</v>
      </c>
      <c r="M9" s="21">
        <v>0</v>
      </c>
      <c r="N9" s="22">
        <f t="shared" si="2"/>
        <v>0.9999999698983717</v>
      </c>
      <c r="O9" s="22">
        <f t="shared" si="3"/>
        <v>0.9999999698983717</v>
      </c>
      <c r="P9" s="23">
        <f t="shared" si="4"/>
        <v>0.9999999698983717</v>
      </c>
      <c r="Q9" s="70">
        <v>3</v>
      </c>
      <c r="R9" s="21">
        <v>3</v>
      </c>
      <c r="S9" s="23">
        <f t="shared" ref="S9:S17" si="5">IFERROR(R9/Q9,0)</f>
        <v>1</v>
      </c>
    </row>
    <row r="10" spans="1:19" ht="51">
      <c r="A10" s="17"/>
      <c r="B10" s="19">
        <v>5004295</v>
      </c>
      <c r="C10" s="19" t="s">
        <v>1197</v>
      </c>
      <c r="D10" s="68">
        <v>3000569</v>
      </c>
      <c r="E10" s="19" t="s">
        <v>1195</v>
      </c>
      <c r="F10" s="69">
        <v>117</v>
      </c>
      <c r="G10" s="19" t="s">
        <v>687</v>
      </c>
      <c r="H10" s="20">
        <v>0.27999999999999997</v>
      </c>
      <c r="I10" s="21">
        <v>0.28000000000000003</v>
      </c>
      <c r="J10" s="21">
        <f t="shared" si="1"/>
        <v>5.3770000427477063E-3</v>
      </c>
      <c r="K10" s="21">
        <v>9.0000004274770617E-4</v>
      </c>
      <c r="L10" s="21">
        <v>2.8999999999999998E-3</v>
      </c>
      <c r="M10" s="21">
        <v>1.5770000000000001E-3</v>
      </c>
      <c r="N10" s="22">
        <f t="shared" si="2"/>
        <v>3.2142858669560932E-3</v>
      </c>
      <c r="O10" s="22">
        <f t="shared" si="3"/>
        <v>1.3571428724098949E-2</v>
      </c>
      <c r="P10" s="23">
        <f t="shared" si="4"/>
        <v>1.9203571581241807E-2</v>
      </c>
      <c r="Q10" s="70">
        <v>2</v>
      </c>
      <c r="R10" s="21">
        <v>2</v>
      </c>
      <c r="S10" s="23">
        <f t="shared" si="5"/>
        <v>1</v>
      </c>
    </row>
    <row r="11" spans="1:19" ht="51">
      <c r="A11" s="17"/>
      <c r="B11" s="19">
        <v>5004296</v>
      </c>
      <c r="C11" s="19" t="s">
        <v>1198</v>
      </c>
      <c r="D11" s="68">
        <v>3000569</v>
      </c>
      <c r="E11" s="19" t="s">
        <v>1195</v>
      </c>
      <c r="F11" s="69">
        <v>36</v>
      </c>
      <c r="G11" s="19" t="s">
        <v>533</v>
      </c>
      <c r="H11" s="20">
        <v>1.7</v>
      </c>
      <c r="I11" s="21">
        <v>3.325612</v>
      </c>
      <c r="J11" s="21">
        <f t="shared" si="1"/>
        <v>1.5257067902698833</v>
      </c>
      <c r="K11" s="21">
        <v>1.5145267902698833</v>
      </c>
      <c r="L11" s="21">
        <v>1.1180000000000001E-2</v>
      </c>
      <c r="M11" s="21">
        <v>0</v>
      </c>
      <c r="N11" s="22">
        <f t="shared" si="2"/>
        <v>0.45541295565143597</v>
      </c>
      <c r="O11" s="22">
        <f t="shared" si="3"/>
        <v>0.45877474289540793</v>
      </c>
      <c r="P11" s="23">
        <f t="shared" si="4"/>
        <v>0.45877474289540793</v>
      </c>
      <c r="Q11" s="70">
        <v>1</v>
      </c>
      <c r="R11" s="21">
        <v>2</v>
      </c>
      <c r="S11" s="23">
        <f t="shared" si="5"/>
        <v>2</v>
      </c>
    </row>
    <row r="12" spans="1:19" ht="63.75">
      <c r="A12" s="17"/>
      <c r="B12" s="19">
        <v>5004297</v>
      </c>
      <c r="C12" s="19" t="s">
        <v>1199</v>
      </c>
      <c r="D12" s="68">
        <v>3000569</v>
      </c>
      <c r="E12" s="19" t="s">
        <v>1195</v>
      </c>
      <c r="F12" s="69">
        <v>14</v>
      </c>
      <c r="G12" s="19" t="s">
        <v>690</v>
      </c>
      <c r="H12" s="20">
        <v>1.0859999999999999</v>
      </c>
      <c r="I12" s="21">
        <v>1.821625</v>
      </c>
      <c r="J12" s="21">
        <f t="shared" si="1"/>
        <v>0.30514921180201232</v>
      </c>
      <c r="K12" s="21">
        <v>0.13447100180201232</v>
      </c>
      <c r="L12" s="21">
        <v>7.6747499999999996E-2</v>
      </c>
      <c r="M12" s="21">
        <v>9.3930710000000001E-2</v>
      </c>
      <c r="N12" s="22">
        <f t="shared" si="2"/>
        <v>7.3819255775481957E-2</v>
      </c>
      <c r="O12" s="22">
        <f t="shared" si="3"/>
        <v>0.11595059455267265</v>
      </c>
      <c r="P12" s="23">
        <f t="shared" si="4"/>
        <v>0.16751483527181077</v>
      </c>
      <c r="Q12" s="70">
        <v>10</v>
      </c>
      <c r="R12" s="21">
        <v>0</v>
      </c>
      <c r="S12" s="23">
        <f t="shared" si="5"/>
        <v>0</v>
      </c>
    </row>
    <row r="13" spans="1:19" ht="38.25">
      <c r="A13" s="17"/>
      <c r="B13" s="19">
        <v>5004298</v>
      </c>
      <c r="C13" s="19" t="s">
        <v>1200</v>
      </c>
      <c r="D13" s="68">
        <v>3000570</v>
      </c>
      <c r="E13" s="19" t="s">
        <v>1196</v>
      </c>
      <c r="F13" s="69">
        <v>596</v>
      </c>
      <c r="G13" s="19" t="s">
        <v>1205</v>
      </c>
      <c r="H13" s="20">
        <v>5.7881840000000002</v>
      </c>
      <c r="I13" s="21">
        <v>7.8401569999999996</v>
      </c>
      <c r="J13" s="21">
        <f t="shared" si="1"/>
        <v>0.6052443101509094</v>
      </c>
      <c r="K13" s="21">
        <v>0.27571851015090942</v>
      </c>
      <c r="L13" s="21">
        <v>0.14415561999999998</v>
      </c>
      <c r="M13" s="21">
        <v>0.18537018</v>
      </c>
      <c r="N13" s="22">
        <f t="shared" si="2"/>
        <v>3.5167473068576233E-2</v>
      </c>
      <c r="O13" s="22">
        <f t="shared" si="3"/>
        <v>5.3554301291531464E-2</v>
      </c>
      <c r="P13" s="23">
        <f t="shared" si="4"/>
        <v>7.7197983426978492E-2</v>
      </c>
      <c r="Q13" s="70">
        <v>1.5</v>
      </c>
      <c r="R13" s="21">
        <v>1.018</v>
      </c>
      <c r="S13" s="23">
        <f t="shared" si="5"/>
        <v>0.67866666666666664</v>
      </c>
    </row>
    <row r="14" spans="1:19" ht="38.25">
      <c r="A14" s="17"/>
      <c r="B14" s="19">
        <v>5004299</v>
      </c>
      <c r="C14" s="19" t="s">
        <v>1201</v>
      </c>
      <c r="D14" s="68">
        <v>3000570</v>
      </c>
      <c r="E14" s="19" t="s">
        <v>1196</v>
      </c>
      <c r="F14" s="69">
        <v>86</v>
      </c>
      <c r="G14" s="19" t="s">
        <v>500</v>
      </c>
      <c r="H14" s="20">
        <v>1.0402199999999999</v>
      </c>
      <c r="I14" s="21">
        <v>1.8234669999999999</v>
      </c>
      <c r="J14" s="21">
        <f t="shared" si="1"/>
        <v>0.99878345152800552</v>
      </c>
      <c r="K14" s="21">
        <v>0.7074887715280056</v>
      </c>
      <c r="L14" s="21">
        <v>0.14447332999999998</v>
      </c>
      <c r="M14" s="21">
        <v>0.14682134999999999</v>
      </c>
      <c r="N14" s="22">
        <f t="shared" si="2"/>
        <v>0.38799099272320564</v>
      </c>
      <c r="O14" s="22">
        <f t="shared" si="3"/>
        <v>0.46722101443459385</v>
      </c>
      <c r="P14" s="23">
        <f t="shared" si="4"/>
        <v>0.54773870408842362</v>
      </c>
      <c r="Q14" s="70">
        <v>35</v>
      </c>
      <c r="R14" s="21">
        <v>35</v>
      </c>
      <c r="S14" s="23">
        <f t="shared" si="5"/>
        <v>1</v>
      </c>
    </row>
    <row r="15" spans="1:19" ht="38.25">
      <c r="A15" s="17"/>
      <c r="B15" s="19">
        <v>5004300</v>
      </c>
      <c r="C15" s="19" t="s">
        <v>1202</v>
      </c>
      <c r="D15" s="68">
        <v>3000570</v>
      </c>
      <c r="E15" s="19" t="s">
        <v>1196</v>
      </c>
      <c r="F15" s="69">
        <v>86</v>
      </c>
      <c r="G15" s="19" t="s">
        <v>500</v>
      </c>
      <c r="H15" s="20">
        <v>1.2</v>
      </c>
      <c r="I15" s="21">
        <v>1.2886820000000001</v>
      </c>
      <c r="J15" s="21">
        <f t="shared" si="1"/>
        <v>0.57003458800751905</v>
      </c>
      <c r="K15" s="21">
        <v>0.4132626680075191</v>
      </c>
      <c r="L15" s="21">
        <v>0.12227801999999999</v>
      </c>
      <c r="M15" s="21">
        <v>3.4493900000000001E-2</v>
      </c>
      <c r="N15" s="22">
        <f t="shared" si="2"/>
        <v>0.32068630430743894</v>
      </c>
      <c r="O15" s="22">
        <f t="shared" si="3"/>
        <v>0.41557241275001827</v>
      </c>
      <c r="P15" s="23">
        <f t="shared" si="4"/>
        <v>0.44233921790443181</v>
      </c>
      <c r="Q15" s="70">
        <v>416</v>
      </c>
      <c r="R15" s="21">
        <v>416</v>
      </c>
      <c r="S15" s="23">
        <f t="shared" si="5"/>
        <v>1</v>
      </c>
    </row>
    <row r="16" spans="1:19" ht="38.25">
      <c r="A16" s="17"/>
      <c r="B16" s="19">
        <v>5005066</v>
      </c>
      <c r="C16" s="19" t="s">
        <v>1203</v>
      </c>
      <c r="D16" s="68">
        <v>3000570</v>
      </c>
      <c r="E16" s="19" t="s">
        <v>1196</v>
      </c>
      <c r="F16" s="69">
        <v>177</v>
      </c>
      <c r="G16" s="19" t="s">
        <v>880</v>
      </c>
      <c r="H16" s="20">
        <v>70</v>
      </c>
      <c r="I16" s="21">
        <v>70</v>
      </c>
      <c r="J16" s="21">
        <f t="shared" si="1"/>
        <v>70</v>
      </c>
      <c r="K16" s="21">
        <v>70</v>
      </c>
      <c r="L16" s="21">
        <v>0</v>
      </c>
      <c r="M16" s="21">
        <v>0</v>
      </c>
      <c r="N16" s="22">
        <f t="shared" si="2"/>
        <v>1</v>
      </c>
      <c r="O16" s="22">
        <f t="shared" si="3"/>
        <v>1</v>
      </c>
      <c r="P16" s="23">
        <f t="shared" si="4"/>
        <v>1</v>
      </c>
      <c r="Q16" s="70">
        <v>1</v>
      </c>
      <c r="R16" s="21">
        <v>1</v>
      </c>
      <c r="S16" s="23">
        <f t="shared" si="5"/>
        <v>1</v>
      </c>
    </row>
    <row r="17" spans="1:19" ht="38.25">
      <c r="A17" s="17"/>
      <c r="B17" s="19">
        <v>5005067</v>
      </c>
      <c r="C17" s="19" t="s">
        <v>1204</v>
      </c>
      <c r="D17" s="68">
        <v>3000570</v>
      </c>
      <c r="E17" s="19" t="s">
        <v>1196</v>
      </c>
      <c r="F17" s="69">
        <v>177</v>
      </c>
      <c r="G17" s="19" t="s">
        <v>880</v>
      </c>
      <c r="H17" s="20">
        <v>1.5</v>
      </c>
      <c r="I17" s="21">
        <v>6.122520999999999</v>
      </c>
      <c r="J17" s="21">
        <f t="shared" si="1"/>
        <v>1.6043854345296102</v>
      </c>
      <c r="K17" s="21">
        <v>1.4785945045296103</v>
      </c>
      <c r="L17" s="21">
        <v>-0.23367000000000002</v>
      </c>
      <c r="M17" s="21">
        <v>0.35946093000000001</v>
      </c>
      <c r="N17" s="22">
        <f t="shared" si="2"/>
        <v>0.24150092821725078</v>
      </c>
      <c r="O17" s="22">
        <f t="shared" si="3"/>
        <v>0.20333527717252589</v>
      </c>
      <c r="P17" s="23">
        <f t="shared" si="4"/>
        <v>0.26204653843238929</v>
      </c>
      <c r="Q17" s="70">
        <v>4</v>
      </c>
      <c r="R17" s="21">
        <v>4</v>
      </c>
      <c r="S17" s="23">
        <f t="shared" si="5"/>
        <v>1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1.0153159999999843</v>
      </c>
      <c r="J18" s="44">
        <f t="shared" si="6"/>
        <v>0</v>
      </c>
      <c r="K18" s="44">
        <f t="shared" si="6"/>
        <v>0</v>
      </c>
      <c r="L18" s="44">
        <f t="shared" si="6"/>
        <v>0</v>
      </c>
      <c r="M18" s="44">
        <f t="shared" si="6"/>
        <v>0</v>
      </c>
      <c r="N18" s="46">
        <f t="shared" si="2"/>
        <v>0</v>
      </c>
      <c r="O18" s="46">
        <f t="shared" si="3"/>
        <v>0</v>
      </c>
      <c r="P18" s="47">
        <f t="shared" si="4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79</v>
      </c>
      <c r="B1" s="50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1208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134.33611800000008</v>
      </c>
      <c r="E6" s="14">
        <v>198.23060800000002</v>
      </c>
      <c r="F6" s="14">
        <v>102.21281074123682</v>
      </c>
      <c r="G6" s="14">
        <v>73.353001391236816</v>
      </c>
      <c r="H6" s="14">
        <v>15.981009479999999</v>
      </c>
      <c r="I6" s="14">
        <v>12.878799869999998</v>
      </c>
      <c r="J6" s="15">
        <v>0.37003872475252059</v>
      </c>
      <c r="K6" s="15">
        <v>0.45065699879827237</v>
      </c>
      <c r="L6" s="16">
        <v>0.51562577430644208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134.33611799999997</v>
      </c>
      <c r="E7" s="38">
        <f ca="1">SUM(E8:OFFSET(E6,MATCH("GOBIERNOS REGIONALES",$A$8:$A$50,0),0))</f>
        <v>198.23060799999985</v>
      </c>
      <c r="F7" s="38">
        <f ca="1">SUM(F8:OFFSET(F6,MATCH("GOBIERNOS REGIONALES",$A$8:$A$50,0),0))</f>
        <v>102.21281074123681</v>
      </c>
      <c r="G7" s="38">
        <f ca="1">SUM(G8:OFFSET(G6,MATCH("GOBIERNOS REGIONALES",$A$8:$A$50,0),0))</f>
        <v>73.353001391236816</v>
      </c>
      <c r="H7" s="38">
        <f ca="1">SUM(H8:OFFSET(H6,MATCH("GOBIERNOS REGIONALES",$A$8:$A$50,0),0))</f>
        <v>15.981009479999992</v>
      </c>
      <c r="I7" s="38">
        <f ca="1">SUM(I8:OFFSET(I6,MATCH("GOBIERNOS REGIONALES",$A$8:$A$50,0),0))</f>
        <v>12.878799869999998</v>
      </c>
      <c r="J7" s="39">
        <f ca="1">IFERROR(G7/E7,0)</f>
        <v>0.37003872475252092</v>
      </c>
      <c r="K7" s="39">
        <f ca="1">IFERROR(SUM(G7,H7)/E7,0)</f>
        <v>0.45065699879827276</v>
      </c>
      <c r="L7" s="40">
        <f ca="1">IFERROR(SUM(G7,H7,I7)/E7,0)</f>
        <v>0.51562577430644252</v>
      </c>
      <c r="M7" s="4"/>
    </row>
    <row r="8" spans="1:13" ht="25.5">
      <c r="A8" s="17"/>
      <c r="B8" s="18">
        <v>33</v>
      </c>
      <c r="C8" s="19" t="s">
        <v>121</v>
      </c>
      <c r="D8" s="20">
        <v>134.33611799999997</v>
      </c>
      <c r="E8" s="21">
        <v>198.23060799999985</v>
      </c>
      <c r="F8" s="21">
        <f t="shared" ref="F8:F10" si="0">SUM(G8,H8,I8)</f>
        <v>102.21281074123681</v>
      </c>
      <c r="G8" s="21">
        <v>73.353001391236816</v>
      </c>
      <c r="H8" s="21">
        <v>15.981009479999992</v>
      </c>
      <c r="I8" s="21">
        <v>12.878799869999998</v>
      </c>
      <c r="J8" s="22">
        <f t="shared" ref="J8:J10" si="1">IFERROR(G8/E8,0)</f>
        <v>0.37003872475252092</v>
      </c>
      <c r="K8" s="22">
        <f t="shared" ref="K8:K10" si="2">IFERROR(SUM(G8,H8)/E8,0)</f>
        <v>0.45065699879827276</v>
      </c>
      <c r="L8" s="23">
        <f t="shared" ref="L8:L10" si="3">IFERROR(SUM(G8,H8,I8)/E8,0)</f>
        <v>0.51562577430644252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16</v>
      </c>
      <c r="B1" s="49" t="s">
        <v>357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361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508.64130799999981</v>
      </c>
      <c r="I6" s="14">
        <v>607.06099800000004</v>
      </c>
      <c r="J6" s="14">
        <v>360.7761044536125</v>
      </c>
      <c r="K6" s="14">
        <v>265.20232143361261</v>
      </c>
      <c r="L6" s="14">
        <v>45.10872392000001</v>
      </c>
      <c r="M6" s="14">
        <v>50.465059099999998</v>
      </c>
      <c r="N6" s="15">
        <v>0.43686272435115753</v>
      </c>
      <c r="O6" s="15">
        <v>0.51116946464350621</v>
      </c>
      <c r="P6" s="16">
        <v>0.59429959368533269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504.48946599999999</v>
      </c>
      <c r="I7" s="38">
        <f ca="1">SUM(I8:OFFSET(I6,MATCH("PROYECTOS",$A$8:$A$50,0),0))</f>
        <v>605.24022899999989</v>
      </c>
      <c r="J7" s="38">
        <f ca="1">SUM(J8:OFFSET(J6,MATCH("PROYECTOS",$A$8:$A$50,0),0))</f>
        <v>360.4223197615446</v>
      </c>
      <c r="K7" s="38">
        <f ca="1">SUM(K8:OFFSET(K6,MATCH("PROYECTOS",$A$8:$A$50,0),0))</f>
        <v>264.86128724154457</v>
      </c>
      <c r="L7" s="38">
        <f ca="1">SUM(L8:OFFSET(L6,MATCH("PROYECTOS",$A$8:$A$50,0),0))</f>
        <v>45.098973420000007</v>
      </c>
      <c r="M7" s="38">
        <f ca="1">SUM(M8:OFFSET(M6,MATCH("PROYECTOS",$A$8:$A$50,0),0))</f>
        <v>50.462059100000005</v>
      </c>
      <c r="N7" s="39">
        <f ca="1">IFERROR(K7/I7,0)</f>
        <v>0.43761348725803983</v>
      </c>
      <c r="O7" s="39">
        <f ca="1">IFERROR(SUM(K7,L7)/I7,0)</f>
        <v>0.51212765743227662</v>
      </c>
      <c r="P7" s="40">
        <f ca="1">IFERROR(SUM(K7,L7,M7)/I7,0)</f>
        <v>0.59550291354070695</v>
      </c>
      <c r="Q7" s="64"/>
      <c r="R7" s="38"/>
      <c r="S7" s="40"/>
    </row>
    <row r="8" spans="1:19" ht="38.25">
      <c r="A8" s="17"/>
      <c r="B8" s="19">
        <v>5000069</v>
      </c>
      <c r="C8" s="19" t="s">
        <v>386</v>
      </c>
      <c r="D8" s="68">
        <v>3043959</v>
      </c>
      <c r="E8" s="19" t="s">
        <v>377</v>
      </c>
      <c r="F8" s="69">
        <v>259</v>
      </c>
      <c r="G8" s="19" t="s">
        <v>393</v>
      </c>
      <c r="H8" s="20">
        <v>37.323976999999971</v>
      </c>
      <c r="I8" s="21">
        <v>41.875363999999983</v>
      </c>
      <c r="J8" s="21">
        <f t="shared" ref="J8:J15" si="0">SUM(K8,L8,M8)</f>
        <v>22.939572291321824</v>
      </c>
      <c r="K8" s="21">
        <v>16.395754681321822</v>
      </c>
      <c r="L8" s="21">
        <v>3.6296456700000008</v>
      </c>
      <c r="M8" s="21">
        <v>2.9141719400000001</v>
      </c>
      <c r="N8" s="22">
        <f t="shared" ref="N8:N16" si="1">IFERROR(K8/I8,0)</f>
        <v>0.39153700685018117</v>
      </c>
      <c r="O8" s="22">
        <f t="shared" ref="O8:O16" si="2">IFERROR(SUM(K8,L8)/I8,0)</f>
        <v>0.4782143589563026</v>
      </c>
      <c r="P8" s="23">
        <f t="shared" ref="P8:P16" si="3">IFERROR(SUM(K8,L8,M8)/I8,0)</f>
        <v>0.54780591976040693</v>
      </c>
      <c r="Q8" s="70">
        <v>893872.8</v>
      </c>
      <c r="R8" s="21">
        <v>819536.52400000009</v>
      </c>
      <c r="S8" s="23">
        <f>IFERROR(R8/Q8,0)</f>
        <v>0.91683797068218209</v>
      </c>
    </row>
    <row r="9" spans="1:19" ht="25.5">
      <c r="A9" s="17"/>
      <c r="B9" s="19">
        <v>5000071</v>
      </c>
      <c r="C9" s="19" t="s">
        <v>387</v>
      </c>
      <c r="D9" s="68">
        <v>3043961</v>
      </c>
      <c r="E9" s="19" t="s">
        <v>379</v>
      </c>
      <c r="F9" s="69">
        <v>394</v>
      </c>
      <c r="G9" s="19" t="s">
        <v>394</v>
      </c>
      <c r="H9" s="20">
        <v>29.001204999999999</v>
      </c>
      <c r="I9" s="21">
        <v>31.790323000000022</v>
      </c>
      <c r="J9" s="21">
        <f t="shared" si="0"/>
        <v>21.531796459605779</v>
      </c>
      <c r="K9" s="21">
        <v>16.689211959605778</v>
      </c>
      <c r="L9" s="21">
        <v>2.7812887600000016</v>
      </c>
      <c r="M9" s="21">
        <v>2.0612957399999998</v>
      </c>
      <c r="N9" s="22">
        <f t="shared" si="1"/>
        <v>0.5249777411700336</v>
      </c>
      <c r="O9" s="22">
        <f t="shared" si="2"/>
        <v>0.61246627533811993</v>
      </c>
      <c r="P9" s="23">
        <f t="shared" si="3"/>
        <v>0.67730662754215376</v>
      </c>
      <c r="Q9" s="70">
        <v>99971</v>
      </c>
      <c r="R9" s="21">
        <v>93127</v>
      </c>
      <c r="S9" s="23">
        <f t="shared" ref="S9:S15" si="4">IFERROR(R9/Q9,0)</f>
        <v>0.93154014664252638</v>
      </c>
    </row>
    <row r="10" spans="1:19" ht="38.25">
      <c r="A10" s="17"/>
      <c r="B10" s="19">
        <v>5000079</v>
      </c>
      <c r="C10" s="19" t="s">
        <v>388</v>
      </c>
      <c r="D10" s="68">
        <v>3043969</v>
      </c>
      <c r="E10" s="19" t="s">
        <v>381</v>
      </c>
      <c r="F10" s="69">
        <v>87</v>
      </c>
      <c r="G10" s="19" t="s">
        <v>395</v>
      </c>
      <c r="H10" s="20">
        <v>87.953305</v>
      </c>
      <c r="I10" s="21">
        <v>117.16488700000002</v>
      </c>
      <c r="J10" s="21">
        <f t="shared" si="0"/>
        <v>79.682947386667848</v>
      </c>
      <c r="K10" s="21">
        <v>53.429190356667846</v>
      </c>
      <c r="L10" s="21">
        <v>12.18648621</v>
      </c>
      <c r="M10" s="21">
        <v>14.067270819999999</v>
      </c>
      <c r="N10" s="22">
        <f t="shared" si="1"/>
        <v>0.45601708604616192</v>
      </c>
      <c r="O10" s="22">
        <f t="shared" si="2"/>
        <v>0.5600285055254467</v>
      </c>
      <c r="P10" s="23">
        <f t="shared" si="3"/>
        <v>0.68009238456115129</v>
      </c>
      <c r="Q10" s="70">
        <v>96823</v>
      </c>
      <c r="R10" s="21">
        <v>95175</v>
      </c>
      <c r="S10" s="23">
        <f t="shared" si="4"/>
        <v>0.98297925079784765</v>
      </c>
    </row>
    <row r="11" spans="1:19" ht="25.5">
      <c r="A11" s="17"/>
      <c r="B11" s="19">
        <v>5004433</v>
      </c>
      <c r="C11" s="19" t="s">
        <v>389</v>
      </c>
      <c r="D11" s="68">
        <v>3000001</v>
      </c>
      <c r="E11" s="19" t="s">
        <v>275</v>
      </c>
      <c r="F11" s="69">
        <v>60</v>
      </c>
      <c r="G11" s="19" t="s">
        <v>309</v>
      </c>
      <c r="H11" s="20">
        <v>18.499218000000003</v>
      </c>
      <c r="I11" s="21">
        <v>26.031538999999995</v>
      </c>
      <c r="J11" s="21">
        <f t="shared" si="0"/>
        <v>13.340619491372015</v>
      </c>
      <c r="K11" s="21">
        <v>9.5348582713720162</v>
      </c>
      <c r="L11" s="21">
        <v>2.0084592300000006</v>
      </c>
      <c r="M11" s="21">
        <v>1.7973019899999998</v>
      </c>
      <c r="N11" s="22">
        <f t="shared" si="1"/>
        <v>0.36628100518267542</v>
      </c>
      <c r="O11" s="22">
        <f t="shared" si="2"/>
        <v>0.44343584531717539</v>
      </c>
      <c r="P11" s="23">
        <f t="shared" si="3"/>
        <v>0.51247909281783222</v>
      </c>
      <c r="Q11" s="70">
        <v>1336</v>
      </c>
      <c r="R11" s="21">
        <v>842.52600000000007</v>
      </c>
      <c r="S11" s="23">
        <f t="shared" si="4"/>
        <v>0.63063323353293421</v>
      </c>
    </row>
    <row r="12" spans="1:19" ht="25.5">
      <c r="A12" s="17"/>
      <c r="B12" s="19">
        <v>5004434</v>
      </c>
      <c r="C12" s="19" t="s">
        <v>390</v>
      </c>
      <c r="D12" s="68">
        <v>3000001</v>
      </c>
      <c r="E12" s="19" t="s">
        <v>275</v>
      </c>
      <c r="F12" s="69">
        <v>80</v>
      </c>
      <c r="G12" s="19" t="s">
        <v>310</v>
      </c>
      <c r="H12" s="20">
        <v>1.3469370000000001</v>
      </c>
      <c r="I12" s="21">
        <v>2.4459859999999995</v>
      </c>
      <c r="J12" s="21">
        <f t="shared" si="0"/>
        <v>1.5454983472601596</v>
      </c>
      <c r="K12" s="21">
        <v>1.0722824772601598</v>
      </c>
      <c r="L12" s="21">
        <v>0.32204635999999992</v>
      </c>
      <c r="M12" s="21">
        <v>0.15116950999999998</v>
      </c>
      <c r="N12" s="22">
        <f t="shared" si="1"/>
        <v>0.43838455218474676</v>
      </c>
      <c r="O12" s="22">
        <f t="shared" si="2"/>
        <v>0.57004775876074509</v>
      </c>
      <c r="P12" s="23">
        <f t="shared" si="3"/>
        <v>0.63185085575312361</v>
      </c>
      <c r="Q12" s="70">
        <v>86.5</v>
      </c>
      <c r="R12" s="21">
        <v>47.4</v>
      </c>
      <c r="S12" s="23">
        <f t="shared" si="4"/>
        <v>0.54797687861271671</v>
      </c>
    </row>
    <row r="13" spans="1:19" ht="25.5">
      <c r="A13" s="17"/>
      <c r="B13" s="19">
        <v>5004436</v>
      </c>
      <c r="C13" s="19" t="s">
        <v>391</v>
      </c>
      <c r="D13" s="68">
        <v>3000612</v>
      </c>
      <c r="E13" s="19" t="s">
        <v>362</v>
      </c>
      <c r="F13" s="69">
        <v>87</v>
      </c>
      <c r="G13" s="19" t="s">
        <v>395</v>
      </c>
      <c r="H13" s="20">
        <v>60.636024000000027</v>
      </c>
      <c r="I13" s="21">
        <v>74.497553000000025</v>
      </c>
      <c r="J13" s="21">
        <f t="shared" si="0"/>
        <v>44.319431339613899</v>
      </c>
      <c r="K13" s="21">
        <v>31.824204329613902</v>
      </c>
      <c r="L13" s="21">
        <v>6.5480884399999981</v>
      </c>
      <c r="M13" s="21">
        <v>5.9471385699999981</v>
      </c>
      <c r="N13" s="22">
        <f t="shared" si="1"/>
        <v>0.42718455906348884</v>
      </c>
      <c r="O13" s="22">
        <f t="shared" si="2"/>
        <v>0.51508125065012389</v>
      </c>
      <c r="P13" s="23">
        <f t="shared" si="3"/>
        <v>0.59491123607259799</v>
      </c>
      <c r="Q13" s="70">
        <v>1768832.534</v>
      </c>
      <c r="R13" s="21">
        <v>1640236</v>
      </c>
      <c r="S13" s="23">
        <f t="shared" si="4"/>
        <v>0.92729863821014502</v>
      </c>
    </row>
    <row r="14" spans="1:19" ht="38.25">
      <c r="A14" s="17"/>
      <c r="B14" s="19">
        <v>5004438</v>
      </c>
      <c r="C14" s="19" t="s">
        <v>392</v>
      </c>
      <c r="D14" s="68">
        <v>3000614</v>
      </c>
      <c r="E14" s="19" t="s">
        <v>364</v>
      </c>
      <c r="F14" s="69">
        <v>393</v>
      </c>
      <c r="G14" s="19" t="s">
        <v>396</v>
      </c>
      <c r="H14" s="20">
        <v>74.926122000000007</v>
      </c>
      <c r="I14" s="21">
        <v>70.153242999999975</v>
      </c>
      <c r="J14" s="21">
        <f t="shared" si="0"/>
        <v>31.83567030196814</v>
      </c>
      <c r="K14" s="21">
        <v>22.426642231968142</v>
      </c>
      <c r="L14" s="21">
        <v>3.6562653999999997</v>
      </c>
      <c r="M14" s="21">
        <v>5.7527626700000001</v>
      </c>
      <c r="N14" s="22">
        <f t="shared" si="1"/>
        <v>0.31968076275487578</v>
      </c>
      <c r="O14" s="22">
        <f t="shared" si="2"/>
        <v>0.37179902904799639</v>
      </c>
      <c r="P14" s="23">
        <f t="shared" si="3"/>
        <v>0.45380183353702053</v>
      </c>
      <c r="Q14" s="70">
        <v>65646</v>
      </c>
      <c r="R14" s="21">
        <v>64978.247000000003</v>
      </c>
      <c r="S14" s="23">
        <f t="shared" si="4"/>
        <v>0.98982797123967958</v>
      </c>
    </row>
    <row r="15" spans="1:19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194.80267799999999</v>
      </c>
      <c r="I15" s="21">
        <v>241.28133399999987</v>
      </c>
      <c r="J15" s="21">
        <f t="shared" si="0"/>
        <v>145.2267841437349</v>
      </c>
      <c r="K15" s="21">
        <v>113.48914293373488</v>
      </c>
      <c r="L15" s="21">
        <v>13.966693350000009</v>
      </c>
      <c r="M15" s="21">
        <v>17.770947860000003</v>
      </c>
      <c r="N15" s="22">
        <f t="shared" si="1"/>
        <v>0.47036022659645499</v>
      </c>
      <c r="O15" s="22">
        <f t="shared" si="2"/>
        <v>0.52824573774834549</v>
      </c>
      <c r="P15" s="23">
        <f t="shared" si="3"/>
        <v>0.60189813167948991</v>
      </c>
      <c r="Q15" s="70"/>
      <c r="R15" s="21"/>
      <c r="S15" s="23">
        <f t="shared" si="4"/>
        <v>0</v>
      </c>
    </row>
    <row r="16" spans="1:19" ht="15.75" thickBot="1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4.1518419999998173</v>
      </c>
      <c r="I16" s="45">
        <f t="shared" ref="I16:M16" ca="1" si="5">OFFSET(I16,-MATCH("PROYECTOS",$A$8:$A$50,0)-1,0)-(OFFSET(I16,-MATCH("PROYECTOS",$A$8:$A$50,0),0))</f>
        <v>1.8207690000001548</v>
      </c>
      <c r="J16" s="45">
        <f t="shared" ca="1" si="5"/>
        <v>0.35378469206790442</v>
      </c>
      <c r="K16" s="45">
        <f t="shared" ca="1" si="5"/>
        <v>0.34103419206803665</v>
      </c>
      <c r="L16" s="45">
        <f t="shared" ca="1" si="5"/>
        <v>9.7505000000026598E-3</v>
      </c>
      <c r="M16" s="45">
        <f t="shared" ca="1" si="5"/>
        <v>2.9999999999930083E-3</v>
      </c>
      <c r="N16" s="46">
        <f t="shared" ca="1" si="1"/>
        <v>0.18730228385259615</v>
      </c>
      <c r="O16" s="46">
        <f t="shared" ca="1" si="2"/>
        <v>0.1926574387349573</v>
      </c>
      <c r="P16" s="47">
        <f t="shared" ca="1" si="3"/>
        <v>0.1943050942036042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79</v>
      </c>
      <c r="B1" s="51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1209</v>
      </c>
      <c r="N2" s="72" t="s">
        <v>1229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134.33611800000008</v>
      </c>
      <c r="E6" s="14">
        <f ca="1">SUM(E7:OFFSET(E7,50,0))</f>
        <v>198.23060800000002</v>
      </c>
      <c r="F6" s="14">
        <f ca="1">SUM(F7:OFFSET(F7,50,0))</f>
        <v>102.21281074123682</v>
      </c>
      <c r="G6" s="14">
        <f ca="1">SUM(G7:OFFSET(G7,50,0))</f>
        <v>73.353001391236816</v>
      </c>
      <c r="H6" s="14">
        <f ca="1">SUM(H7:OFFSET(H7,50,0))</f>
        <v>15.981009479999999</v>
      </c>
      <c r="I6" s="14">
        <f ca="1">SUM(I7:OFFSET(I7,50,0))</f>
        <v>12.878799869999998</v>
      </c>
      <c r="J6" s="15">
        <f ca="1">IFERROR(G6/E6,0)</f>
        <v>0.37003872475252059</v>
      </c>
      <c r="K6" s="15">
        <f ca="1">IFERROR(SUM(G6,H6)/E6,0)</f>
        <v>0.45065699879827237</v>
      </c>
      <c r="L6" s="16">
        <f ca="1">IFERROR(SUM(G6,H6,I6)/E6,0)</f>
        <v>0.51562577430644208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0.223468</v>
      </c>
      <c r="E7" s="21">
        <v>1.9573139999999998</v>
      </c>
      <c r="F7" s="21">
        <f t="shared" ref="F7:F31" si="0">SUM(G7,H7,I7)</f>
        <v>1.0579812157850781</v>
      </c>
      <c r="G7" s="21">
        <v>0.71967509578507816</v>
      </c>
      <c r="H7" s="21">
        <v>0.18483554999999996</v>
      </c>
      <c r="I7" s="21">
        <v>0.15347056999999997</v>
      </c>
      <c r="J7" s="22">
        <f t="shared" ref="J7:J31" si="1">IFERROR(G7/E7,0)</f>
        <v>0.36768504991282863</v>
      </c>
      <c r="K7" s="22">
        <f t="shared" ref="K7:K31" si="2">IFERROR(SUM(G7,H7)/E7,0)</f>
        <v>0.46211831406972936</v>
      </c>
      <c r="L7" s="23">
        <f t="shared" ref="L7:L31" si="3">IFERROR(SUM(G7,H7,I7)/E7,0)</f>
        <v>0.54052707730342608</v>
      </c>
      <c r="M7" s="4"/>
      <c r="N7" t="s">
        <v>268</v>
      </c>
      <c r="O7" s="5">
        <v>4.638817850439434</v>
      </c>
      <c r="P7" s="71">
        <v>0.65699242162121541</v>
      </c>
    </row>
    <row r="8" spans="1:16">
      <c r="A8" s="17"/>
      <c r="B8" s="55">
        <v>2</v>
      </c>
      <c r="C8" s="19" t="s">
        <v>250</v>
      </c>
      <c r="D8" s="20">
        <v>3.9472879999999999</v>
      </c>
      <c r="E8" s="21">
        <v>4.8686179999999997</v>
      </c>
      <c r="F8" s="21">
        <f t="shared" si="0"/>
        <v>3.1637124145016551</v>
      </c>
      <c r="G8" s="21">
        <v>2.2190608445016551</v>
      </c>
      <c r="H8" s="21">
        <v>0.47511637000000001</v>
      </c>
      <c r="I8" s="21">
        <v>0.46953519999999999</v>
      </c>
      <c r="J8" s="22">
        <f t="shared" si="1"/>
        <v>0.45578865388528228</v>
      </c>
      <c r="K8" s="22">
        <f t="shared" si="2"/>
        <v>0.55337617666895511</v>
      </c>
      <c r="L8" s="23">
        <f t="shared" si="3"/>
        <v>0.64981734334089369</v>
      </c>
      <c r="M8" s="4"/>
      <c r="N8" t="s">
        <v>250</v>
      </c>
      <c r="O8" s="5">
        <v>3.1637124145016551</v>
      </c>
      <c r="P8" s="71">
        <v>0.64981734334089369</v>
      </c>
    </row>
    <row r="9" spans="1:16">
      <c r="A9" s="17"/>
      <c r="B9" s="55">
        <v>3</v>
      </c>
      <c r="C9" s="19" t="s">
        <v>251</v>
      </c>
      <c r="D9" s="20">
        <v>0.19529199999999999</v>
      </c>
      <c r="E9" s="21">
        <v>0.23590700000000001</v>
      </c>
      <c r="F9" s="21">
        <f t="shared" si="0"/>
        <v>0.10040214987480556</v>
      </c>
      <c r="G9" s="21">
        <v>7.3673989874805557E-2</v>
      </c>
      <c r="H9" s="21">
        <v>9.8582099999999957E-3</v>
      </c>
      <c r="I9" s="21">
        <v>1.6869950000000005E-2</v>
      </c>
      <c r="J9" s="22">
        <f t="shared" si="1"/>
        <v>0.3123009909617161</v>
      </c>
      <c r="K9" s="22">
        <f t="shared" si="2"/>
        <v>0.35408953475227756</v>
      </c>
      <c r="L9" s="23">
        <f t="shared" si="3"/>
        <v>0.42560055392508722</v>
      </c>
      <c r="M9" s="4"/>
      <c r="N9" t="s">
        <v>261</v>
      </c>
      <c r="O9" s="5">
        <v>4.3032346704653062</v>
      </c>
      <c r="P9" s="71">
        <v>0.64239943488432938</v>
      </c>
    </row>
    <row r="10" spans="1:16">
      <c r="A10" s="17"/>
      <c r="B10" s="55">
        <v>4</v>
      </c>
      <c r="C10" s="19" t="s">
        <v>252</v>
      </c>
      <c r="D10" s="20">
        <v>4.7026339999999989</v>
      </c>
      <c r="E10" s="21">
        <v>4.5334820000000002</v>
      </c>
      <c r="F10" s="21">
        <f t="shared" si="0"/>
        <v>2.8198610333263985</v>
      </c>
      <c r="G10" s="21">
        <v>1.9422095433263982</v>
      </c>
      <c r="H10" s="21">
        <v>0.4748065600000001</v>
      </c>
      <c r="I10" s="21">
        <v>0.40284492999999993</v>
      </c>
      <c r="J10" s="22">
        <f t="shared" si="1"/>
        <v>0.42841452625738846</v>
      </c>
      <c r="K10" s="22">
        <f t="shared" si="2"/>
        <v>0.5331478327974829</v>
      </c>
      <c r="L10" s="23">
        <f t="shared" si="3"/>
        <v>0.62200777092010029</v>
      </c>
      <c r="M10" s="4"/>
      <c r="N10" t="s">
        <v>260</v>
      </c>
      <c r="O10" s="5">
        <v>2.323256064596658</v>
      </c>
      <c r="P10" s="71">
        <v>0.6389396323866422</v>
      </c>
    </row>
    <row r="11" spans="1:16">
      <c r="A11" s="17"/>
      <c r="B11" s="55">
        <v>5</v>
      </c>
      <c r="C11" s="19" t="s">
        <v>253</v>
      </c>
      <c r="D11" s="20">
        <v>2.8688040000000008</v>
      </c>
      <c r="E11" s="21">
        <v>3.2687409999999995</v>
      </c>
      <c r="F11" s="21">
        <f t="shared" si="0"/>
        <v>1.9904250629302442</v>
      </c>
      <c r="G11" s="21">
        <v>1.4338929929302444</v>
      </c>
      <c r="H11" s="21">
        <v>0.30178555999999995</v>
      </c>
      <c r="I11" s="21">
        <v>0.25474651000000004</v>
      </c>
      <c r="J11" s="22">
        <f t="shared" si="1"/>
        <v>0.43866828021254811</v>
      </c>
      <c r="K11" s="22">
        <f t="shared" si="2"/>
        <v>0.53099298871652556</v>
      </c>
      <c r="L11" s="23">
        <f t="shared" si="3"/>
        <v>0.60892712604952326</v>
      </c>
      <c r="M11" s="4"/>
      <c r="N11" t="s">
        <v>264</v>
      </c>
      <c r="O11" s="5">
        <v>1.7021744297813601</v>
      </c>
      <c r="P11" s="71">
        <v>0.63838212209976952</v>
      </c>
    </row>
    <row r="12" spans="1:16">
      <c r="A12" s="17"/>
      <c r="B12" s="55">
        <v>6</v>
      </c>
      <c r="C12" s="19" t="s">
        <v>254</v>
      </c>
      <c r="D12" s="20">
        <v>3.6958199999999999</v>
      </c>
      <c r="E12" s="21">
        <v>1.34039</v>
      </c>
      <c r="F12" s="21">
        <f t="shared" si="0"/>
        <v>0.71897650331748986</v>
      </c>
      <c r="G12" s="21">
        <v>0.52187855331748989</v>
      </c>
      <c r="H12" s="21">
        <v>9.6161009999999977E-2</v>
      </c>
      <c r="I12" s="21">
        <v>0.10093693999999999</v>
      </c>
      <c r="J12" s="22">
        <f t="shared" si="1"/>
        <v>0.38934828916769737</v>
      </c>
      <c r="K12" s="22">
        <f t="shared" si="2"/>
        <v>0.46108935706584642</v>
      </c>
      <c r="L12" s="23">
        <f t="shared" si="3"/>
        <v>0.5363935148109803</v>
      </c>
      <c r="M12" s="4"/>
      <c r="N12" t="s">
        <v>252</v>
      </c>
      <c r="O12" s="5">
        <v>2.8198610333263985</v>
      </c>
      <c r="P12" s="71">
        <v>0.62200777092010029</v>
      </c>
    </row>
    <row r="13" spans="1:16">
      <c r="A13" s="17"/>
      <c r="B13" s="55">
        <v>7</v>
      </c>
      <c r="C13" s="19" t="s">
        <v>255</v>
      </c>
      <c r="D13" s="20">
        <v>0.673508</v>
      </c>
      <c r="E13" s="21">
        <v>0.52717600000000009</v>
      </c>
      <c r="F13" s="21">
        <f t="shared" si="0"/>
        <v>0.27888531908551012</v>
      </c>
      <c r="G13" s="21">
        <v>0.20966489908551011</v>
      </c>
      <c r="H13" s="21">
        <v>3.62689E-2</v>
      </c>
      <c r="I13" s="21">
        <v>3.2951519999999998E-2</v>
      </c>
      <c r="J13" s="22">
        <f t="shared" si="1"/>
        <v>0.39771328566837277</v>
      </c>
      <c r="K13" s="22">
        <f t="shared" si="2"/>
        <v>0.46651175145588963</v>
      </c>
      <c r="L13" s="23">
        <f t="shared" si="3"/>
        <v>0.52901748009300509</v>
      </c>
      <c r="M13" s="4"/>
      <c r="N13" t="s">
        <v>259</v>
      </c>
      <c r="O13" s="5">
        <v>1.6142309978949674</v>
      </c>
      <c r="P13" s="71">
        <v>0.61046583445997493</v>
      </c>
    </row>
    <row r="14" spans="1:16">
      <c r="A14" s="17"/>
      <c r="B14" s="55">
        <v>8</v>
      </c>
      <c r="C14" s="19" t="s">
        <v>256</v>
      </c>
      <c r="D14" s="20">
        <v>4.7939910000000001</v>
      </c>
      <c r="E14" s="21">
        <v>4.3212479999999989</v>
      </c>
      <c r="F14" s="21">
        <f t="shared" si="0"/>
        <v>2.4482096022988262</v>
      </c>
      <c r="G14" s="21">
        <v>1.8056146522988263</v>
      </c>
      <c r="H14" s="21">
        <v>0.35378591999999998</v>
      </c>
      <c r="I14" s="21">
        <v>0.28880902999999997</v>
      </c>
      <c r="J14" s="22">
        <f t="shared" si="1"/>
        <v>0.41784564373505684</v>
      </c>
      <c r="K14" s="22">
        <f t="shared" si="2"/>
        <v>0.4997168809331996</v>
      </c>
      <c r="L14" s="23">
        <f t="shared" si="3"/>
        <v>0.56655151527957359</v>
      </c>
      <c r="M14" s="4"/>
      <c r="N14" t="s">
        <v>253</v>
      </c>
      <c r="O14" s="5">
        <v>1.9904250629302442</v>
      </c>
      <c r="P14" s="71">
        <v>0.60892712604952326</v>
      </c>
    </row>
    <row r="15" spans="1:16">
      <c r="A15" s="17"/>
      <c r="B15" s="55">
        <v>9</v>
      </c>
      <c r="C15" s="19" t="s">
        <v>257</v>
      </c>
      <c r="D15" s="20">
        <v>2.4025090000000002</v>
      </c>
      <c r="E15" s="21">
        <v>1.9375290000000001</v>
      </c>
      <c r="F15" s="21">
        <f t="shared" si="0"/>
        <v>1.0330980317485325</v>
      </c>
      <c r="G15" s="21">
        <v>0.72352017174853245</v>
      </c>
      <c r="H15" s="21">
        <v>0.14542212999999998</v>
      </c>
      <c r="I15" s="21">
        <v>0.16415573000000003</v>
      </c>
      <c r="J15" s="22">
        <f t="shared" si="1"/>
        <v>0.37342417674704864</v>
      </c>
      <c r="K15" s="22">
        <f t="shared" si="2"/>
        <v>0.44847963656210177</v>
      </c>
      <c r="L15" s="23">
        <f t="shared" si="3"/>
        <v>0.53320390649560989</v>
      </c>
      <c r="M15" s="4"/>
      <c r="N15" t="s">
        <v>258</v>
      </c>
      <c r="O15" s="5">
        <v>1.9527274247436335</v>
      </c>
      <c r="P15" s="71">
        <v>0.60443868648673793</v>
      </c>
    </row>
    <row r="16" spans="1:16">
      <c r="A16" s="17"/>
      <c r="B16" s="55">
        <v>10</v>
      </c>
      <c r="C16" s="19" t="s">
        <v>258</v>
      </c>
      <c r="D16" s="20">
        <v>2.1889719999999997</v>
      </c>
      <c r="E16" s="21">
        <v>3.2306459999999992</v>
      </c>
      <c r="F16" s="21">
        <f t="shared" si="0"/>
        <v>1.9527274247436335</v>
      </c>
      <c r="G16" s="21">
        <v>1.4385577247436334</v>
      </c>
      <c r="H16" s="21">
        <v>0.25020697999999997</v>
      </c>
      <c r="I16" s="21">
        <v>0.26396271999999998</v>
      </c>
      <c r="J16" s="22">
        <f t="shared" si="1"/>
        <v>0.44528485161903647</v>
      </c>
      <c r="K16" s="22">
        <f t="shared" si="2"/>
        <v>0.52273282332500492</v>
      </c>
      <c r="L16" s="23">
        <f t="shared" si="3"/>
        <v>0.60443868648673793</v>
      </c>
      <c r="M16" s="4"/>
      <c r="N16" t="s">
        <v>270</v>
      </c>
      <c r="O16" s="5">
        <v>1.953472138703821</v>
      </c>
      <c r="P16" s="71">
        <v>0.59937497774098558</v>
      </c>
    </row>
    <row r="17" spans="1:16">
      <c r="A17" s="17"/>
      <c r="B17" s="55">
        <v>11</v>
      </c>
      <c r="C17" s="19" t="s">
        <v>259</v>
      </c>
      <c r="D17" s="20">
        <v>2.6988920000000007</v>
      </c>
      <c r="E17" s="21">
        <v>2.6442609999999993</v>
      </c>
      <c r="F17" s="21">
        <f t="shared" si="0"/>
        <v>1.6142309978949674</v>
      </c>
      <c r="G17" s="21">
        <v>1.1218332278949674</v>
      </c>
      <c r="H17" s="21">
        <v>0.20482164999999997</v>
      </c>
      <c r="I17" s="21">
        <v>0.28757611999999999</v>
      </c>
      <c r="J17" s="22">
        <f t="shared" si="1"/>
        <v>0.42425207946377747</v>
      </c>
      <c r="K17" s="22">
        <f t="shared" si="2"/>
        <v>0.50171101789685957</v>
      </c>
      <c r="L17" s="23">
        <f t="shared" si="3"/>
        <v>0.61046583445997493</v>
      </c>
      <c r="M17" s="4"/>
      <c r="N17" t="s">
        <v>273</v>
      </c>
      <c r="O17" s="5">
        <v>1.0049692597269115</v>
      </c>
      <c r="P17" s="71">
        <v>0.58703224203928461</v>
      </c>
    </row>
    <row r="18" spans="1:16">
      <c r="A18" s="17"/>
      <c r="B18" s="55">
        <v>12</v>
      </c>
      <c r="C18" s="19" t="s">
        <v>260</v>
      </c>
      <c r="D18" s="20">
        <v>4.3070009999999987</v>
      </c>
      <c r="E18" s="21">
        <v>3.6361119999999993</v>
      </c>
      <c r="F18" s="21">
        <f t="shared" si="0"/>
        <v>2.323256064596658</v>
      </c>
      <c r="G18" s="21">
        <v>1.6337327745966579</v>
      </c>
      <c r="H18" s="21">
        <v>0.31363242000000002</v>
      </c>
      <c r="I18" s="21">
        <v>0.37589087000000004</v>
      </c>
      <c r="J18" s="22">
        <f t="shared" si="1"/>
        <v>0.44930760510035395</v>
      </c>
      <c r="K18" s="22">
        <f t="shared" si="2"/>
        <v>0.53556248943835016</v>
      </c>
      <c r="L18" s="23">
        <f t="shared" si="3"/>
        <v>0.6389396323866422</v>
      </c>
      <c r="M18" s="4"/>
      <c r="N18" t="s">
        <v>256</v>
      </c>
      <c r="O18" s="5">
        <v>2.4482096022988262</v>
      </c>
      <c r="P18" s="71">
        <v>0.56655151527957359</v>
      </c>
    </row>
    <row r="19" spans="1:16">
      <c r="A19" s="17"/>
      <c r="B19" s="55">
        <v>13</v>
      </c>
      <c r="C19" s="19" t="s">
        <v>261</v>
      </c>
      <c r="D19" s="20">
        <v>6.8284259999999986</v>
      </c>
      <c r="E19" s="21">
        <v>6.6986899999999965</v>
      </c>
      <c r="F19" s="21">
        <f t="shared" si="0"/>
        <v>4.3032346704653062</v>
      </c>
      <c r="G19" s="21">
        <v>2.9231587704653066</v>
      </c>
      <c r="H19" s="21">
        <v>0.81663763999999994</v>
      </c>
      <c r="I19" s="21">
        <v>0.56343825999999997</v>
      </c>
      <c r="J19" s="22">
        <f t="shared" si="1"/>
        <v>0.4363776754059836</v>
      </c>
      <c r="K19" s="22">
        <f t="shared" si="2"/>
        <v>0.55828772647567038</v>
      </c>
      <c r="L19" s="23">
        <f t="shared" si="3"/>
        <v>0.64239943488432938</v>
      </c>
      <c r="M19" s="4"/>
      <c r="N19" t="s">
        <v>249</v>
      </c>
      <c r="O19" s="5">
        <v>1.0579812157850781</v>
      </c>
      <c r="P19" s="71">
        <v>0.54052707730342608</v>
      </c>
    </row>
    <row r="20" spans="1:16">
      <c r="A20" s="17"/>
      <c r="B20" s="55">
        <v>14</v>
      </c>
      <c r="C20" s="19" t="s">
        <v>262</v>
      </c>
      <c r="D20" s="20">
        <v>0.32496800000000003</v>
      </c>
      <c r="E20" s="21">
        <v>0.31489399999999995</v>
      </c>
      <c r="F20" s="21">
        <f t="shared" si="0"/>
        <v>7.6579218913369579E-2</v>
      </c>
      <c r="G20" s="21">
        <v>5.2059718913369579E-2</v>
      </c>
      <c r="H20" s="21">
        <v>9.8668000000000002E-3</v>
      </c>
      <c r="I20" s="21">
        <v>1.4652700000000001E-2</v>
      </c>
      <c r="J20" s="22">
        <f t="shared" si="1"/>
        <v>0.1653245819652632</v>
      </c>
      <c r="K20" s="22">
        <f t="shared" si="2"/>
        <v>0.19665830061344322</v>
      </c>
      <c r="L20" s="23">
        <f t="shared" si="3"/>
        <v>0.24319046699324087</v>
      </c>
      <c r="M20" s="4"/>
      <c r="N20" t="s">
        <v>267</v>
      </c>
      <c r="O20" s="5">
        <v>0.1682201704522707</v>
      </c>
      <c r="P20" s="71">
        <v>0.53895992071085053</v>
      </c>
    </row>
    <row r="21" spans="1:16">
      <c r="A21" s="17"/>
      <c r="B21" s="55">
        <v>15</v>
      </c>
      <c r="C21" s="19" t="s">
        <v>263</v>
      </c>
      <c r="D21" s="20">
        <v>78.103516000000056</v>
      </c>
      <c r="E21" s="21">
        <v>139.72551899999999</v>
      </c>
      <c r="F21" s="21">
        <f t="shared" si="0"/>
        <v>66.862075706579034</v>
      </c>
      <c r="G21" s="21">
        <v>48.255894536579035</v>
      </c>
      <c r="H21" s="21">
        <v>10.589695849999998</v>
      </c>
      <c r="I21" s="21">
        <v>8.0164853199999975</v>
      </c>
      <c r="J21" s="22">
        <f t="shared" si="1"/>
        <v>0.34536207045027356</v>
      </c>
      <c r="K21" s="22">
        <f t="shared" si="2"/>
        <v>0.42115134592256576</v>
      </c>
      <c r="L21" s="23">
        <f t="shared" si="3"/>
        <v>0.4785244398095887</v>
      </c>
      <c r="M21" s="4"/>
      <c r="N21" t="s">
        <v>269</v>
      </c>
      <c r="O21" s="5">
        <v>1.8767056732869283</v>
      </c>
      <c r="P21" s="71">
        <v>0.53845296972740542</v>
      </c>
    </row>
    <row r="22" spans="1:16">
      <c r="A22" s="17"/>
      <c r="B22" s="55">
        <v>16</v>
      </c>
      <c r="C22" s="19" t="s">
        <v>264</v>
      </c>
      <c r="D22" s="20">
        <v>2.632752</v>
      </c>
      <c r="E22" s="21">
        <v>2.666388</v>
      </c>
      <c r="F22" s="21">
        <f t="shared" si="0"/>
        <v>1.7021744297813601</v>
      </c>
      <c r="G22" s="21">
        <v>1.2441276297813602</v>
      </c>
      <c r="H22" s="21">
        <v>0.21683848999999997</v>
      </c>
      <c r="I22" s="21">
        <v>0.24120831000000001</v>
      </c>
      <c r="J22" s="22">
        <f t="shared" si="1"/>
        <v>0.46659662051485384</v>
      </c>
      <c r="K22" s="22">
        <f t="shared" si="2"/>
        <v>0.54791955251124747</v>
      </c>
      <c r="L22" s="23">
        <f t="shared" si="3"/>
        <v>0.63838212209976952</v>
      </c>
      <c r="M22" s="4"/>
      <c r="N22" t="s">
        <v>254</v>
      </c>
      <c r="O22" s="5">
        <v>0.71897650331748986</v>
      </c>
      <c r="P22" s="71">
        <v>0.5363935148109803</v>
      </c>
    </row>
    <row r="23" spans="1:16">
      <c r="A23" s="17"/>
      <c r="B23" s="55">
        <v>17</v>
      </c>
      <c r="C23" s="19" t="s">
        <v>265</v>
      </c>
      <c r="D23" s="20">
        <v>0.12953700000000001</v>
      </c>
      <c r="E23" s="21">
        <v>0.185975</v>
      </c>
      <c r="F23" s="21">
        <f t="shared" si="0"/>
        <v>9.3005512110461749E-2</v>
      </c>
      <c r="G23" s="21">
        <v>7.182556211046176E-2</v>
      </c>
      <c r="H23" s="21">
        <v>9.6328099999999986E-3</v>
      </c>
      <c r="I23" s="21">
        <v>1.1547139999999999E-2</v>
      </c>
      <c r="J23" s="22">
        <f t="shared" si="1"/>
        <v>0.38621084613771617</v>
      </c>
      <c r="K23" s="22">
        <f t="shared" si="2"/>
        <v>0.4380071090762831</v>
      </c>
      <c r="L23" s="23">
        <f t="shared" si="3"/>
        <v>0.50009685232134293</v>
      </c>
      <c r="M23" s="4"/>
      <c r="N23" t="s">
        <v>257</v>
      </c>
      <c r="O23" s="5">
        <v>1.0330980317485325</v>
      </c>
      <c r="P23" s="71">
        <v>0.53320390649560989</v>
      </c>
    </row>
    <row r="24" spans="1:16">
      <c r="A24" s="17"/>
      <c r="B24" s="55">
        <v>18</v>
      </c>
      <c r="C24" s="19" t="s">
        <v>266</v>
      </c>
      <c r="D24" s="20">
        <v>5.0768000000000001E-2</v>
      </c>
      <c r="E24" s="21">
        <v>5.6431999999999996E-2</v>
      </c>
      <c r="F24" s="21">
        <f t="shared" si="0"/>
        <v>1.0993800059956557E-2</v>
      </c>
      <c r="G24" s="21">
        <v>6.3363000599565567E-3</v>
      </c>
      <c r="H24" s="21">
        <v>1.4210000000000002E-3</v>
      </c>
      <c r="I24" s="21">
        <v>3.2364999999999998E-3</v>
      </c>
      <c r="J24" s="22">
        <f t="shared" si="1"/>
        <v>0.11228203962213916</v>
      </c>
      <c r="K24" s="22">
        <f t="shared" si="2"/>
        <v>0.137462788133622</v>
      </c>
      <c r="L24" s="23">
        <f t="shared" si="3"/>
        <v>0.19481499964482132</v>
      </c>
      <c r="M24" s="4"/>
      <c r="N24" t="s">
        <v>255</v>
      </c>
      <c r="O24" s="5">
        <v>0.27888531908551012</v>
      </c>
      <c r="P24" s="71">
        <v>0.52901748009300509</v>
      </c>
    </row>
    <row r="25" spans="1:16">
      <c r="A25" s="17"/>
      <c r="B25" s="55">
        <v>19</v>
      </c>
      <c r="C25" s="19" t="s">
        <v>267</v>
      </c>
      <c r="D25" s="20">
        <v>0.229409</v>
      </c>
      <c r="E25" s="21">
        <v>0.31212000000000006</v>
      </c>
      <c r="F25" s="21">
        <f t="shared" si="0"/>
        <v>0.1682201704522707</v>
      </c>
      <c r="G25" s="21">
        <v>0.1173484704522707</v>
      </c>
      <c r="H25" s="21">
        <v>2.3753969999999996E-2</v>
      </c>
      <c r="I25" s="21">
        <v>2.711773E-2</v>
      </c>
      <c r="J25" s="22">
        <f t="shared" si="1"/>
        <v>0.37597228774916919</v>
      </c>
      <c r="K25" s="22">
        <f t="shared" si="2"/>
        <v>0.45207753573071469</v>
      </c>
      <c r="L25" s="23">
        <f t="shared" si="3"/>
        <v>0.53895992071085053</v>
      </c>
      <c r="M25" s="4"/>
      <c r="N25" t="s">
        <v>265</v>
      </c>
      <c r="O25" s="5">
        <v>9.3005512110461749E-2</v>
      </c>
      <c r="P25" s="71">
        <v>0.50009685232134293</v>
      </c>
    </row>
    <row r="26" spans="1:16">
      <c r="A26" s="17"/>
      <c r="B26" s="55">
        <v>20</v>
      </c>
      <c r="C26" s="19" t="s">
        <v>268</v>
      </c>
      <c r="D26" s="20">
        <v>3.7408529999999995</v>
      </c>
      <c r="E26" s="21">
        <v>7.0606869999999988</v>
      </c>
      <c r="F26" s="21">
        <f t="shared" si="0"/>
        <v>4.638817850439434</v>
      </c>
      <c r="G26" s="21">
        <v>3.2817356004394345</v>
      </c>
      <c r="H26" s="21">
        <v>0.73673056999999997</v>
      </c>
      <c r="I26" s="21">
        <v>0.62035168000000007</v>
      </c>
      <c r="J26" s="22">
        <f t="shared" si="1"/>
        <v>0.46478984275034924</v>
      </c>
      <c r="K26" s="22">
        <f t="shared" si="2"/>
        <v>0.56913246125191996</v>
      </c>
      <c r="L26" s="23">
        <f t="shared" si="3"/>
        <v>0.65699242162121541</v>
      </c>
      <c r="M26" s="4"/>
      <c r="N26" t="s">
        <v>263</v>
      </c>
      <c r="O26" s="5">
        <v>66.862075706579034</v>
      </c>
      <c r="P26" s="71">
        <v>0.4785244398095887</v>
      </c>
    </row>
    <row r="27" spans="1:16">
      <c r="A27" s="17"/>
      <c r="B27" s="55">
        <v>21</v>
      </c>
      <c r="C27" s="19" t="s">
        <v>269</v>
      </c>
      <c r="D27" s="20">
        <v>3.955711</v>
      </c>
      <c r="E27" s="21">
        <v>3.485366</v>
      </c>
      <c r="F27" s="21">
        <f t="shared" si="0"/>
        <v>1.8767056732869283</v>
      </c>
      <c r="G27" s="21">
        <v>1.3993571532869282</v>
      </c>
      <c r="H27" s="21">
        <v>0.24152176</v>
      </c>
      <c r="I27" s="21">
        <v>0.23582676000000002</v>
      </c>
      <c r="J27" s="22">
        <f t="shared" si="1"/>
        <v>0.40149503761927102</v>
      </c>
      <c r="K27" s="22">
        <f t="shared" si="2"/>
        <v>0.47079099104281391</v>
      </c>
      <c r="L27" s="23">
        <f t="shared" si="3"/>
        <v>0.53845296972740542</v>
      </c>
      <c r="M27" s="4"/>
      <c r="N27" t="s">
        <v>251</v>
      </c>
      <c r="O27" s="5">
        <v>0.10040214987480556</v>
      </c>
      <c r="P27" s="71">
        <v>0.42560055392508722</v>
      </c>
    </row>
    <row r="28" spans="1:16">
      <c r="A28" s="17"/>
      <c r="B28" s="55">
        <v>22</v>
      </c>
      <c r="C28" s="19" t="s">
        <v>270</v>
      </c>
      <c r="D28" s="20">
        <v>3.6166210000000003</v>
      </c>
      <c r="E28" s="21">
        <v>3.2591820000000005</v>
      </c>
      <c r="F28" s="21">
        <f t="shared" si="0"/>
        <v>1.953472138703821</v>
      </c>
      <c r="G28" s="21">
        <v>1.4378480587038212</v>
      </c>
      <c r="H28" s="21">
        <v>0.33880322999999996</v>
      </c>
      <c r="I28" s="21">
        <v>0.17682085</v>
      </c>
      <c r="J28" s="22">
        <f t="shared" si="1"/>
        <v>0.44116838479833925</v>
      </c>
      <c r="K28" s="22">
        <f t="shared" si="2"/>
        <v>0.54512183999047026</v>
      </c>
      <c r="L28" s="23">
        <f t="shared" si="3"/>
        <v>0.59937497774098558</v>
      </c>
      <c r="M28" s="4"/>
      <c r="N28" t="s">
        <v>262</v>
      </c>
      <c r="O28" s="5">
        <v>7.6579218913369579E-2</v>
      </c>
      <c r="P28" s="71">
        <v>0.24319046699324087</v>
      </c>
    </row>
    <row r="29" spans="1:16">
      <c r="A29" s="17"/>
      <c r="B29" s="55">
        <v>23</v>
      </c>
      <c r="C29" s="19" t="s">
        <v>271</v>
      </c>
      <c r="D29" s="20">
        <v>0.13364299999999998</v>
      </c>
      <c r="E29" s="21">
        <v>0.112121</v>
      </c>
      <c r="F29" s="21">
        <f t="shared" si="0"/>
        <v>5.102799989165796E-3</v>
      </c>
      <c r="G29" s="21">
        <v>3.6877999891657964E-3</v>
      </c>
      <c r="H29" s="21">
        <v>3.3300000000000002E-4</v>
      </c>
      <c r="I29" s="21">
        <v>1.0820000000000001E-3</v>
      </c>
      <c r="J29" s="22">
        <f t="shared" si="1"/>
        <v>3.289125131925149E-2</v>
      </c>
      <c r="K29" s="22">
        <f t="shared" si="2"/>
        <v>3.5861256938181041E-2</v>
      </c>
      <c r="L29" s="23">
        <f t="shared" si="3"/>
        <v>4.5511545465753929E-2</v>
      </c>
      <c r="M29" s="4"/>
      <c r="N29" t="s">
        <v>266</v>
      </c>
      <c r="O29" s="5">
        <v>1.0993800059956557E-2</v>
      </c>
      <c r="P29" s="71">
        <v>0.19481499964482132</v>
      </c>
    </row>
    <row r="30" spans="1:16">
      <c r="A30" s="17"/>
      <c r="B30" s="55">
        <v>24</v>
      </c>
      <c r="C30" s="19" t="s">
        <v>272</v>
      </c>
      <c r="D30" s="20">
        <v>0.143155</v>
      </c>
      <c r="E30" s="21">
        <v>0.13986100000000001</v>
      </c>
      <c r="F30" s="21">
        <f t="shared" si="0"/>
        <v>1.5693690625004527E-2</v>
      </c>
      <c r="G30" s="21">
        <v>1.2356000625004526E-2</v>
      </c>
      <c r="H30" s="21">
        <v>1.7958300000000002E-3</v>
      </c>
      <c r="I30" s="21">
        <v>1.5418600000000001E-3</v>
      </c>
      <c r="J30" s="22">
        <f t="shared" si="1"/>
        <v>8.8344861147886297E-2</v>
      </c>
      <c r="K30" s="22">
        <f t="shared" si="2"/>
        <v>0.10118496668123726</v>
      </c>
      <c r="L30" s="23">
        <f t="shared" si="3"/>
        <v>0.11220919788221538</v>
      </c>
      <c r="M30" s="4"/>
      <c r="N30" t="s">
        <v>272</v>
      </c>
      <c r="O30" s="5">
        <v>1.5693690625004527E-2</v>
      </c>
      <c r="P30" s="71">
        <v>0.11220919788221538</v>
      </c>
    </row>
    <row r="31" spans="1:16" ht="15.75" thickBot="1">
      <c r="A31" s="24"/>
      <c r="B31" s="56">
        <v>25</v>
      </c>
      <c r="C31" s="26" t="s">
        <v>273</v>
      </c>
      <c r="D31" s="27">
        <v>1.7485799999999998</v>
      </c>
      <c r="E31" s="28">
        <v>1.7119490000000004</v>
      </c>
      <c r="F31" s="28">
        <f t="shared" si="0"/>
        <v>1.0049692597269115</v>
      </c>
      <c r="G31" s="28">
        <v>0.70395131972691161</v>
      </c>
      <c r="H31" s="28">
        <v>0.14727727000000002</v>
      </c>
      <c r="I31" s="28">
        <v>0.15374066999999997</v>
      </c>
      <c r="J31" s="29">
        <f t="shared" si="1"/>
        <v>0.41119876802808464</v>
      </c>
      <c r="K31" s="29">
        <f t="shared" si="2"/>
        <v>0.4972277735650486</v>
      </c>
      <c r="L31" s="30">
        <f t="shared" si="3"/>
        <v>0.58703224203928461</v>
      </c>
      <c r="M31" s="4"/>
      <c r="N31" t="s">
        <v>271</v>
      </c>
      <c r="O31" s="5">
        <v>5.102799989165796E-3</v>
      </c>
      <c r="P31" s="71">
        <v>4.5511545465753929E-2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M29"/>
  <sheetViews>
    <sheetView topLeftCell="A22" workbookViewId="0">
      <selection activeCell="C37" sqref="C3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5" width="15.42578125" customWidth="1"/>
    <col min="6" max="6" width="13.5703125" customWidth="1"/>
    <col min="7" max="9" width="0" hidden="1" customWidth="1"/>
  </cols>
  <sheetData>
    <row r="1" spans="1:13" ht="15.75">
      <c r="A1" s="50">
        <v>79</v>
      </c>
      <c r="B1" s="49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1210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134.33611800000008</v>
      </c>
      <c r="E6" s="14">
        <v>198.23060800000002</v>
      </c>
      <c r="F6" s="14">
        <v>102.21281074123682</v>
      </c>
      <c r="G6" s="14">
        <v>73.353001391236816</v>
      </c>
      <c r="H6" s="14">
        <v>15.981009479999999</v>
      </c>
      <c r="I6" s="14">
        <v>12.878799869999998</v>
      </c>
      <c r="J6" s="15">
        <v>0.37003872475252059</v>
      </c>
      <c r="K6" s="15">
        <v>0.45065699879827237</v>
      </c>
      <c r="L6" s="16">
        <v>0.51562577430644208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134.33611800000003</v>
      </c>
      <c r="E7" s="38">
        <f ca="1">SUM(E8:OFFSET(E6,MATCH("PROYECTOS",$A$8:$A$50,0),0))</f>
        <v>198.23060799999996</v>
      </c>
      <c r="F7" s="38">
        <f ca="1">SUM(F8:OFFSET(F6,MATCH("PROYECTOS",$A$8:$A$50,0),0))</f>
        <v>102.21281074123684</v>
      </c>
      <c r="G7" s="38">
        <f ca="1">SUM(G8:OFFSET(G6,MATCH("PROYECTOS",$A$8:$A$50,0),0))</f>
        <v>73.353001391236816</v>
      </c>
      <c r="H7" s="38">
        <f ca="1">SUM(H8:OFFSET(H6,MATCH("PROYECTOS",$A$8:$A$50,0),0))</f>
        <v>15.981009479999999</v>
      </c>
      <c r="I7" s="38">
        <f ca="1">SUM(I8:OFFSET(I6,MATCH("PROYECTOS",$A$8:$A$50,0),0))</f>
        <v>12.878799870000002</v>
      </c>
      <c r="J7" s="39">
        <f ca="1">IFERROR(G7/E7,0)</f>
        <v>0.3700387247525207</v>
      </c>
      <c r="K7" s="39">
        <f ca="1">IFERROR(SUM(G7,H7)/E7,0)</f>
        <v>0.45065699879827253</v>
      </c>
      <c r="L7" s="40">
        <f ca="1">IFERROR(SUM(G7,H7,I7)/E7,0)</f>
        <v>0.5156257743064423</v>
      </c>
      <c r="M7" s="4"/>
    </row>
    <row r="8" spans="1:13">
      <c r="A8" s="17"/>
      <c r="B8" s="19">
        <v>3000001</v>
      </c>
      <c r="C8" s="19" t="s">
        <v>275</v>
      </c>
      <c r="D8" s="20">
        <v>18.500000000000004</v>
      </c>
      <c r="E8" s="21">
        <v>35.599393999999997</v>
      </c>
      <c r="F8" s="21">
        <f t="shared" ref="F8:F16" si="0">SUM(G8,H8,I8)</f>
        <v>11.582012864481447</v>
      </c>
      <c r="G8" s="21">
        <v>8.5899120044814481</v>
      </c>
      <c r="H8" s="21">
        <v>1.5942527499999999</v>
      </c>
      <c r="I8" s="21">
        <v>1.39784811</v>
      </c>
      <c r="J8" s="22">
        <f t="shared" ref="J8:J17" si="1">IFERROR(G8/E8,0)</f>
        <v>0.24129377046366152</v>
      </c>
      <c r="K8" s="22">
        <f t="shared" ref="K8:K17" si="2">IFERROR(SUM(G8,H8)/E8,0)</f>
        <v>0.28607691340143171</v>
      </c>
      <c r="L8" s="23">
        <f t="shared" ref="L8:L17" si="3">IFERROR(SUM(G8,H8,I8)/E8,0)</f>
        <v>0.32534297815523061</v>
      </c>
      <c r="M8" s="4"/>
    </row>
    <row r="9" spans="1:13" ht="25.5">
      <c r="A9" s="17"/>
      <c r="B9" s="19">
        <v>3000216</v>
      </c>
      <c r="C9" s="19" t="s">
        <v>1212</v>
      </c>
      <c r="D9" s="20">
        <v>20.225617000000003</v>
      </c>
      <c r="E9" s="21">
        <v>18.543029999999998</v>
      </c>
      <c r="F9" s="21">
        <f t="shared" si="0"/>
        <v>12.4138219868739</v>
      </c>
      <c r="G9" s="21">
        <v>9.0861350568738999</v>
      </c>
      <c r="H9" s="21">
        <v>1.81009796</v>
      </c>
      <c r="I9" s="21">
        <v>1.51758897</v>
      </c>
      <c r="J9" s="22">
        <f t="shared" si="1"/>
        <v>0.4900027156766667</v>
      </c>
      <c r="K9" s="22">
        <f t="shared" si="2"/>
        <v>0.58761879891656876</v>
      </c>
      <c r="L9" s="23">
        <f t="shared" si="3"/>
        <v>0.66946027628030058</v>
      </c>
      <c r="M9" s="4"/>
    </row>
    <row r="10" spans="1:13" ht="25.5">
      <c r="A10" s="17"/>
      <c r="B10" s="19">
        <v>3000217</v>
      </c>
      <c r="C10" s="19" t="s">
        <v>1213</v>
      </c>
      <c r="D10" s="20">
        <v>71.331021000000007</v>
      </c>
      <c r="E10" s="21">
        <v>101.759016</v>
      </c>
      <c r="F10" s="21">
        <f t="shared" si="0"/>
        <v>63.259915737583448</v>
      </c>
      <c r="G10" s="21">
        <v>45.448787817583451</v>
      </c>
      <c r="H10" s="21">
        <v>9.9882902199999997</v>
      </c>
      <c r="I10" s="21">
        <v>7.8228377</v>
      </c>
      <c r="J10" s="22">
        <f t="shared" si="1"/>
        <v>0.44663155761631429</v>
      </c>
      <c r="K10" s="22">
        <f t="shared" si="2"/>
        <v>0.54478787449736588</v>
      </c>
      <c r="L10" s="23">
        <f t="shared" si="3"/>
        <v>0.6216639883544417</v>
      </c>
      <c r="M10" s="4"/>
    </row>
    <row r="11" spans="1:13" ht="25.5">
      <c r="A11" s="17"/>
      <c r="B11" s="19">
        <v>3000221</v>
      </c>
      <c r="C11" s="19" t="s">
        <v>1214</v>
      </c>
      <c r="D11" s="20">
        <v>4.6409849999999988</v>
      </c>
      <c r="E11" s="21">
        <v>6.3897450000000005</v>
      </c>
      <c r="F11" s="21">
        <f t="shared" si="0"/>
        <v>3.0901755383315241</v>
      </c>
      <c r="G11" s="21">
        <v>1.9982508683315245</v>
      </c>
      <c r="H11" s="21">
        <v>0.80050128999999992</v>
      </c>
      <c r="I11" s="21">
        <v>0.29142337999999995</v>
      </c>
      <c r="J11" s="22">
        <f t="shared" si="1"/>
        <v>0.31272779560554048</v>
      </c>
      <c r="K11" s="22">
        <f t="shared" si="2"/>
        <v>0.43800686229756025</v>
      </c>
      <c r="L11" s="23">
        <f t="shared" si="3"/>
        <v>0.48361484508873576</v>
      </c>
      <c r="M11" s="4"/>
    </row>
    <row r="12" spans="1:13" ht="25.5">
      <c r="A12" s="17"/>
      <c r="B12" s="19">
        <v>3000464</v>
      </c>
      <c r="C12" s="19" t="s">
        <v>1215</v>
      </c>
      <c r="D12" s="20">
        <v>1.5469959999999998</v>
      </c>
      <c r="E12" s="21">
        <v>2.8992409999999995</v>
      </c>
      <c r="F12" s="21">
        <f t="shared" si="0"/>
        <v>1.2165939596320587</v>
      </c>
      <c r="G12" s="21">
        <v>0.84275718963205892</v>
      </c>
      <c r="H12" s="21">
        <v>0.20229521</v>
      </c>
      <c r="I12" s="21">
        <v>0.17154155999999995</v>
      </c>
      <c r="J12" s="22">
        <f t="shared" si="1"/>
        <v>0.29068200595675181</v>
      </c>
      <c r="K12" s="22">
        <f t="shared" si="2"/>
        <v>0.36045723678440633</v>
      </c>
      <c r="L12" s="23">
        <f t="shared" si="3"/>
        <v>0.41962498448113106</v>
      </c>
      <c r="M12" s="4"/>
    </row>
    <row r="13" spans="1:13" ht="38.25">
      <c r="A13" s="17"/>
      <c r="B13" s="19">
        <v>3000465</v>
      </c>
      <c r="C13" s="19" t="s">
        <v>1216</v>
      </c>
      <c r="D13" s="20">
        <v>10.583334000000002</v>
      </c>
      <c r="E13" s="21">
        <v>20.083470999999999</v>
      </c>
      <c r="F13" s="21">
        <f t="shared" si="0"/>
        <v>7.8672929529909625</v>
      </c>
      <c r="G13" s="21">
        <v>5.5458253429909625</v>
      </c>
      <c r="H13" s="21">
        <v>1.27750483</v>
      </c>
      <c r="I13" s="21">
        <v>1.0439627800000002</v>
      </c>
      <c r="J13" s="22">
        <f t="shared" si="1"/>
        <v>0.27613878811042986</v>
      </c>
      <c r="K13" s="22">
        <f t="shared" si="2"/>
        <v>0.33974855108417079</v>
      </c>
      <c r="L13" s="23">
        <f t="shared" si="3"/>
        <v>0.39172974397657473</v>
      </c>
      <c r="M13" s="4"/>
    </row>
    <row r="14" spans="1:13" ht="38.25">
      <c r="A14" s="17"/>
      <c r="B14" s="19">
        <v>3000466</v>
      </c>
      <c r="C14" s="19" t="s">
        <v>1217</v>
      </c>
      <c r="D14" s="20">
        <v>2.3951030000000002</v>
      </c>
      <c r="E14" s="21">
        <v>4.5684559999999994</v>
      </c>
      <c r="F14" s="21">
        <f t="shared" si="0"/>
        <v>1.2829226871423696</v>
      </c>
      <c r="G14" s="21">
        <v>0.85081528714236954</v>
      </c>
      <c r="H14" s="21">
        <v>0.13877876</v>
      </c>
      <c r="I14" s="21">
        <v>0.29332863999999997</v>
      </c>
      <c r="J14" s="22">
        <f t="shared" si="1"/>
        <v>0.18623694463564269</v>
      </c>
      <c r="K14" s="22">
        <f t="shared" si="2"/>
        <v>0.21661455142445712</v>
      </c>
      <c r="L14" s="23">
        <f t="shared" si="3"/>
        <v>0.28082194228036117</v>
      </c>
      <c r="M14" s="4"/>
    </row>
    <row r="15" spans="1:13" ht="38.25">
      <c r="A15" s="17"/>
      <c r="B15" s="19">
        <v>3000467</v>
      </c>
      <c r="C15" s="19" t="s">
        <v>1218</v>
      </c>
      <c r="D15" s="20">
        <v>2.888347</v>
      </c>
      <c r="E15" s="21">
        <v>3.6805599999999998</v>
      </c>
      <c r="F15" s="21">
        <f t="shared" si="0"/>
        <v>0.70335530047106776</v>
      </c>
      <c r="G15" s="21">
        <v>0.44737412047106773</v>
      </c>
      <c r="H15" s="21">
        <v>8.1357729999999989E-2</v>
      </c>
      <c r="I15" s="21">
        <v>0.17462345000000001</v>
      </c>
      <c r="J15" s="22">
        <f t="shared" si="1"/>
        <v>0.12155055765184312</v>
      </c>
      <c r="K15" s="22">
        <f t="shared" si="2"/>
        <v>0.14365527269520609</v>
      </c>
      <c r="L15" s="23">
        <f t="shared" si="3"/>
        <v>0.19110007729015904</v>
      </c>
      <c r="M15" s="4"/>
    </row>
    <row r="16" spans="1:13" ht="38.25">
      <c r="A16" s="17"/>
      <c r="B16" s="19">
        <v>3000468</v>
      </c>
      <c r="C16" s="19" t="s">
        <v>1219</v>
      </c>
      <c r="D16" s="20">
        <v>2.2247150000000002</v>
      </c>
      <c r="E16" s="21">
        <v>4.7076949999999993</v>
      </c>
      <c r="F16" s="21">
        <f t="shared" si="0"/>
        <v>0.79671971373003847</v>
      </c>
      <c r="G16" s="21">
        <v>0.5431437037300384</v>
      </c>
      <c r="H16" s="21">
        <v>8.7930730000000012E-2</v>
      </c>
      <c r="I16" s="21">
        <v>0.16564528000000001</v>
      </c>
      <c r="J16" s="22">
        <f t="shared" si="1"/>
        <v>0.11537359657540229</v>
      </c>
      <c r="K16" s="22">
        <f t="shared" si="2"/>
        <v>0.1340516821353207</v>
      </c>
      <c r="L16" s="23">
        <f t="shared" si="3"/>
        <v>0.16923775090145785</v>
      </c>
      <c r="M16" s="4"/>
    </row>
    <row r="17" spans="1:13" ht="15.75" thickBot="1">
      <c r="A17" s="41" t="s">
        <v>293</v>
      </c>
      <c r="B17" s="43"/>
      <c r="C17" s="43"/>
      <c r="D17" s="44">
        <f ca="1">OFFSET(D17,-MATCH("PROYECTOS",$A$8:$A$50,0)-1,0)-(OFFSET(D17,-MATCH("PROYECTOS",$A$8:$A$50,0),0))</f>
        <v>0</v>
      </c>
      <c r="E17" s="45">
        <f t="shared" ref="E17:I17" ca="1" si="4">OFFSET(E17,-MATCH("PROYECTOS",$A$8:$A$50,0)-1,0)-(OFFSET(E17,-MATCH("PROYECTOS",$A$8:$A$50,0),0))</f>
        <v>0</v>
      </c>
      <c r="F17" s="45">
        <f t="shared" ca="1" si="4"/>
        <v>0</v>
      </c>
      <c r="G17" s="45">
        <f t="shared" ca="1" si="4"/>
        <v>0</v>
      </c>
      <c r="H17" s="45">
        <f t="shared" ca="1" si="4"/>
        <v>0</v>
      </c>
      <c r="I17" s="45">
        <f t="shared" ca="1" si="4"/>
        <v>0</v>
      </c>
      <c r="J17" s="46">
        <f t="shared" ca="1" si="1"/>
        <v>0</v>
      </c>
      <c r="K17" s="46">
        <f t="shared" ca="1" si="2"/>
        <v>0</v>
      </c>
      <c r="L17" s="47">
        <f t="shared" ca="1" si="3"/>
        <v>0</v>
      </c>
      <c r="M17" s="4"/>
    </row>
    <row r="18" spans="1:13" ht="15.75" thickBot="1"/>
    <row r="19" spans="1:13" ht="15.75" thickBot="1">
      <c r="A19" s="91" t="s">
        <v>315</v>
      </c>
      <c r="B19" s="92"/>
      <c r="C19" s="92"/>
      <c r="D19" s="93"/>
    </row>
    <row r="20" spans="1:13" ht="15.75" thickBot="1">
      <c r="A20" s="1" t="s">
        <v>1230</v>
      </c>
    </row>
    <row r="21" spans="1:13" ht="45" customHeight="1">
      <c r="A21" s="84" t="s">
        <v>317</v>
      </c>
      <c r="B21" s="85"/>
      <c r="C21" s="85"/>
      <c r="D21" s="96" t="s">
        <v>318</v>
      </c>
    </row>
    <row r="22" spans="1:13" ht="15.75" thickBot="1">
      <c r="A22" s="94"/>
      <c r="B22" s="95"/>
      <c r="C22" s="95"/>
      <c r="D22" s="97"/>
    </row>
    <row r="23" spans="1:13">
      <c r="A23" s="17"/>
      <c r="B23" s="19">
        <v>3000001</v>
      </c>
      <c r="C23" s="19" t="s">
        <v>275</v>
      </c>
      <c r="D23" s="23">
        <v>0.32534297815523061</v>
      </c>
    </row>
    <row r="24" spans="1:13" ht="25.5">
      <c r="A24" s="17"/>
      <c r="B24" s="19">
        <v>3000221</v>
      </c>
      <c r="C24" s="19" t="s">
        <v>1214</v>
      </c>
      <c r="D24" s="23">
        <v>0.48361484508873576</v>
      </c>
    </row>
    <row r="25" spans="1:13" ht="25.5">
      <c r="A25" s="17"/>
      <c r="B25" s="19">
        <v>3000464</v>
      </c>
      <c r="C25" s="19" t="s">
        <v>1215</v>
      </c>
      <c r="D25" s="23">
        <v>0.41962498448113106</v>
      </c>
    </row>
    <row r="26" spans="1:13" ht="38.25">
      <c r="A26" s="17"/>
      <c r="B26" s="19">
        <v>3000465</v>
      </c>
      <c r="C26" s="19" t="s">
        <v>1216</v>
      </c>
      <c r="D26" s="23">
        <v>0.39172974397657473</v>
      </c>
    </row>
    <row r="27" spans="1:13" ht="38.25">
      <c r="A27" s="17"/>
      <c r="B27" s="19">
        <v>3000466</v>
      </c>
      <c r="C27" s="19" t="s">
        <v>1217</v>
      </c>
      <c r="D27" s="23">
        <v>0.28082194228036117</v>
      </c>
    </row>
    <row r="28" spans="1:13" ht="38.25">
      <c r="A28" s="17"/>
      <c r="B28" s="19">
        <v>3000467</v>
      </c>
      <c r="C28" s="19" t="s">
        <v>1218</v>
      </c>
      <c r="D28" s="23">
        <v>0.19110007729015904</v>
      </c>
    </row>
    <row r="29" spans="1:13" ht="39" thickBot="1">
      <c r="A29" s="24"/>
      <c r="B29" s="26">
        <v>3000468</v>
      </c>
      <c r="C29" s="26" t="s">
        <v>1219</v>
      </c>
      <c r="D29" s="30">
        <v>0.16923775090145785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79</v>
      </c>
      <c r="B1" s="49" t="s">
        <v>47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1211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134.33611800000008</v>
      </c>
      <c r="I6" s="14">
        <v>198.23060800000002</v>
      </c>
      <c r="J6" s="14">
        <v>102.21281074123682</v>
      </c>
      <c r="K6" s="14">
        <v>73.353001391236816</v>
      </c>
      <c r="L6" s="14">
        <v>15.981009479999999</v>
      </c>
      <c r="M6" s="14">
        <v>12.878799869999998</v>
      </c>
      <c r="N6" s="15">
        <v>0.37003872475252059</v>
      </c>
      <c r="O6" s="15">
        <v>0.45065699879827237</v>
      </c>
      <c r="P6" s="16">
        <v>0.51562577430644208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SUM(H8:H16)</f>
        <v>134.336118</v>
      </c>
      <c r="I7" s="37">
        <f>SUM(I8:I16)</f>
        <v>198.23060799999999</v>
      </c>
      <c r="J7" s="37">
        <f>SUM(J8:J16)</f>
        <v>102.21281074123682</v>
      </c>
      <c r="K7" s="37">
        <f t="shared" ref="K7:M7" si="0">SUM(K8:K16)</f>
        <v>73.35300139123683</v>
      </c>
      <c r="L7" s="37">
        <f t="shared" si="0"/>
        <v>15.981009479999999</v>
      </c>
      <c r="M7" s="37">
        <f t="shared" si="0"/>
        <v>12.878799869999998</v>
      </c>
      <c r="N7" s="39">
        <f>IFERROR(K7/I7,0)</f>
        <v>0.37003872475252075</v>
      </c>
      <c r="O7" s="39">
        <f>IFERROR(SUM(K7,L7)/I7,0)</f>
        <v>0.45065699879827253</v>
      </c>
      <c r="P7" s="40">
        <f>IFERROR(SUM(K7,L7,M7)/I7,0)</f>
        <v>0.5156257743064423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18.500000000000004</v>
      </c>
      <c r="I8" s="21">
        <v>35.599394000000004</v>
      </c>
      <c r="J8" s="21">
        <f t="shared" ref="J8:J16" si="1">SUM(K8,L8,M8)</f>
        <v>11.582012864481447</v>
      </c>
      <c r="K8" s="21">
        <v>8.5899120044814481</v>
      </c>
      <c r="L8" s="21">
        <v>1.5942527499999997</v>
      </c>
      <c r="M8" s="21">
        <v>1.39784811</v>
      </c>
      <c r="N8" s="22">
        <f t="shared" ref="N8:N17" si="2">IFERROR(K8/I8,0)</f>
        <v>0.24129377046366146</v>
      </c>
      <c r="O8" s="22">
        <f t="shared" ref="O8:O17" si="3">IFERROR(SUM(K8,L8)/I8,0)</f>
        <v>0.28607691340143165</v>
      </c>
      <c r="P8" s="23">
        <f t="shared" ref="P8:P17" si="4">IFERROR(SUM(K8,L8,M8)/I8,0)</f>
        <v>0.32534297815523056</v>
      </c>
      <c r="Q8" s="70">
        <v>12</v>
      </c>
      <c r="R8" s="21">
        <v>12</v>
      </c>
      <c r="S8" s="23">
        <f>IFERROR(R8/Q8,0)</f>
        <v>1</v>
      </c>
    </row>
    <row r="9" spans="1:19" ht="25.5">
      <c r="A9" s="17"/>
      <c r="B9" s="19">
        <v>5001693</v>
      </c>
      <c r="C9" s="19" t="s">
        <v>1220</v>
      </c>
      <c r="D9" s="68">
        <v>3000216</v>
      </c>
      <c r="E9" s="19" t="s">
        <v>1212</v>
      </c>
      <c r="F9" s="69">
        <v>231</v>
      </c>
      <c r="G9" s="19" t="s">
        <v>1227</v>
      </c>
      <c r="H9" s="20">
        <v>9.7050070000000002</v>
      </c>
      <c r="I9" s="21">
        <v>6.5695949999999996</v>
      </c>
      <c r="J9" s="21">
        <f t="shared" si="1"/>
        <v>4.2138425550476732</v>
      </c>
      <c r="K9" s="21">
        <v>3.2146601450476737</v>
      </c>
      <c r="L9" s="21">
        <v>0.56190458999999982</v>
      </c>
      <c r="M9" s="21">
        <v>0.43727782000000004</v>
      </c>
      <c r="N9" s="22">
        <f t="shared" si="2"/>
        <v>0.48932394539506224</v>
      </c>
      <c r="O9" s="22">
        <f t="shared" si="3"/>
        <v>0.57485503064460952</v>
      </c>
      <c r="P9" s="23">
        <f t="shared" si="4"/>
        <v>0.64141587952494383</v>
      </c>
      <c r="Q9" s="70">
        <v>1297382</v>
      </c>
      <c r="R9" s="21">
        <v>1283667</v>
      </c>
      <c r="S9" s="23">
        <f t="shared" ref="S9:S16" si="5">IFERROR(R9/Q9,0)</f>
        <v>0.98942871105040764</v>
      </c>
    </row>
    <row r="10" spans="1:19" ht="25.5">
      <c r="A10" s="17"/>
      <c r="B10" s="19">
        <v>5001694</v>
      </c>
      <c r="C10" s="19" t="s">
        <v>1221</v>
      </c>
      <c r="D10" s="68">
        <v>3000216</v>
      </c>
      <c r="E10" s="19" t="s">
        <v>1212</v>
      </c>
      <c r="F10" s="69">
        <v>6</v>
      </c>
      <c r="G10" s="19" t="s">
        <v>634</v>
      </c>
      <c r="H10" s="20">
        <v>2.4666619999999995</v>
      </c>
      <c r="I10" s="21">
        <v>4.312506</v>
      </c>
      <c r="J10" s="21">
        <f t="shared" si="1"/>
        <v>2.4126219185149145</v>
      </c>
      <c r="K10" s="21">
        <v>1.6794483185149147</v>
      </c>
      <c r="L10" s="21">
        <v>0.39373216</v>
      </c>
      <c r="M10" s="21">
        <v>0.33944143999999998</v>
      </c>
      <c r="N10" s="22">
        <f t="shared" si="2"/>
        <v>0.38943674942479262</v>
      </c>
      <c r="O10" s="22">
        <f t="shared" si="3"/>
        <v>0.48073683341308154</v>
      </c>
      <c r="P10" s="23">
        <f t="shared" si="4"/>
        <v>0.55944778245292048</v>
      </c>
      <c r="Q10" s="70">
        <v>1796</v>
      </c>
      <c r="R10" s="21">
        <v>1796</v>
      </c>
      <c r="S10" s="23">
        <f t="shared" si="5"/>
        <v>1</v>
      </c>
    </row>
    <row r="11" spans="1:19" ht="25.5">
      <c r="A11" s="17"/>
      <c r="B11" s="19">
        <v>5001695</v>
      </c>
      <c r="C11" s="19" t="s">
        <v>1222</v>
      </c>
      <c r="D11" s="68">
        <v>3000217</v>
      </c>
      <c r="E11" s="19" t="s">
        <v>1213</v>
      </c>
      <c r="F11" s="69">
        <v>232</v>
      </c>
      <c r="G11" s="19" t="s">
        <v>1228</v>
      </c>
      <c r="H11" s="20">
        <v>71.331020999999993</v>
      </c>
      <c r="I11" s="21">
        <v>101.75901599999999</v>
      </c>
      <c r="J11" s="21">
        <f t="shared" si="1"/>
        <v>63.259915737583462</v>
      </c>
      <c r="K11" s="21">
        <v>45.448787817583458</v>
      </c>
      <c r="L11" s="21">
        <v>9.9882902199999997</v>
      </c>
      <c r="M11" s="21">
        <v>7.8228376999999991</v>
      </c>
      <c r="N11" s="22">
        <f t="shared" si="2"/>
        <v>0.44663155761631446</v>
      </c>
      <c r="O11" s="22">
        <f t="shared" si="3"/>
        <v>0.5447878744973661</v>
      </c>
      <c r="P11" s="23">
        <f t="shared" si="4"/>
        <v>0.62166398835444192</v>
      </c>
      <c r="Q11" s="70">
        <v>2548161</v>
      </c>
      <c r="R11" s="21">
        <v>2547604</v>
      </c>
      <c r="S11" s="23">
        <f t="shared" si="5"/>
        <v>0.99978141098619755</v>
      </c>
    </row>
    <row r="12" spans="1:19" ht="25.5">
      <c r="A12" s="17"/>
      <c r="B12" s="19">
        <v>5001699</v>
      </c>
      <c r="C12" s="19" t="s">
        <v>1223</v>
      </c>
      <c r="D12" s="68">
        <v>3000221</v>
      </c>
      <c r="E12" s="19" t="s">
        <v>1214</v>
      </c>
      <c r="F12" s="69">
        <v>18</v>
      </c>
      <c r="G12" s="19" t="s">
        <v>711</v>
      </c>
      <c r="H12" s="20">
        <v>4.6409849999999988</v>
      </c>
      <c r="I12" s="21">
        <v>6.3897449999999996</v>
      </c>
      <c r="J12" s="21">
        <f t="shared" si="1"/>
        <v>3.0901755383315241</v>
      </c>
      <c r="K12" s="21">
        <v>1.9982508683315245</v>
      </c>
      <c r="L12" s="21">
        <v>0.80050128999999992</v>
      </c>
      <c r="M12" s="21">
        <v>0.29142338000000001</v>
      </c>
      <c r="N12" s="22">
        <f t="shared" si="2"/>
        <v>0.31272779560554054</v>
      </c>
      <c r="O12" s="22">
        <f t="shared" si="3"/>
        <v>0.43800686229756031</v>
      </c>
      <c r="P12" s="23">
        <f t="shared" si="4"/>
        <v>0.48361484508873581</v>
      </c>
      <c r="Q12" s="70">
        <v>8509</v>
      </c>
      <c r="R12" s="21">
        <v>8509</v>
      </c>
      <c r="S12" s="23">
        <f t="shared" si="5"/>
        <v>1</v>
      </c>
    </row>
    <row r="13" spans="1:19" ht="38.25">
      <c r="A13" s="17"/>
      <c r="B13" s="19">
        <v>5003312</v>
      </c>
      <c r="C13" s="19" t="s">
        <v>1224</v>
      </c>
      <c r="D13" s="68">
        <v>3000465</v>
      </c>
      <c r="E13" s="19" t="s">
        <v>1216</v>
      </c>
      <c r="F13" s="69">
        <v>232</v>
      </c>
      <c r="G13" s="19" t="s">
        <v>1228</v>
      </c>
      <c r="H13" s="20">
        <v>10.583334000000002</v>
      </c>
      <c r="I13" s="21">
        <v>20.083471000000003</v>
      </c>
      <c r="J13" s="21">
        <f t="shared" si="1"/>
        <v>7.8672929529909625</v>
      </c>
      <c r="K13" s="21">
        <v>5.5458253429909625</v>
      </c>
      <c r="L13" s="21">
        <v>1.27750483</v>
      </c>
      <c r="M13" s="21">
        <v>1.04396278</v>
      </c>
      <c r="N13" s="22">
        <f t="shared" si="2"/>
        <v>0.2761387881104298</v>
      </c>
      <c r="O13" s="22">
        <f t="shared" si="3"/>
        <v>0.33974855108417074</v>
      </c>
      <c r="P13" s="23">
        <f t="shared" si="4"/>
        <v>0.39172974397657462</v>
      </c>
      <c r="Q13" s="70">
        <v>161933</v>
      </c>
      <c r="R13" s="21">
        <v>161932</v>
      </c>
      <c r="S13" s="23">
        <f t="shared" si="5"/>
        <v>0.99999382460647301</v>
      </c>
    </row>
    <row r="14" spans="1:19" ht="38.25">
      <c r="A14" s="17"/>
      <c r="B14" s="19">
        <v>5003354</v>
      </c>
      <c r="C14" s="19" t="s">
        <v>1225</v>
      </c>
      <c r="D14" s="68">
        <v>3000467</v>
      </c>
      <c r="E14" s="19" t="s">
        <v>1218</v>
      </c>
      <c r="F14" s="69">
        <v>232</v>
      </c>
      <c r="G14" s="19" t="s">
        <v>1228</v>
      </c>
      <c r="H14" s="20">
        <v>2.8883469999999996</v>
      </c>
      <c r="I14" s="21">
        <v>3.6805599999999994</v>
      </c>
      <c r="J14" s="21">
        <f t="shared" si="1"/>
        <v>0.70335530047106776</v>
      </c>
      <c r="K14" s="21">
        <v>0.44737412047106773</v>
      </c>
      <c r="L14" s="21">
        <v>8.1357730000000003E-2</v>
      </c>
      <c r="M14" s="21">
        <v>0.17462345000000004</v>
      </c>
      <c r="N14" s="22">
        <f t="shared" si="2"/>
        <v>0.12155055765184314</v>
      </c>
      <c r="O14" s="22">
        <f t="shared" si="3"/>
        <v>0.14365527269520612</v>
      </c>
      <c r="P14" s="23">
        <f t="shared" si="4"/>
        <v>0.19110007729015907</v>
      </c>
      <c r="Q14" s="70">
        <v>70811</v>
      </c>
      <c r="R14" s="21">
        <v>70811</v>
      </c>
      <c r="S14" s="23">
        <f t="shared" si="5"/>
        <v>1</v>
      </c>
    </row>
    <row r="15" spans="1:19" ht="25.5">
      <c r="A15" s="17"/>
      <c r="B15" s="19">
        <v>5003387</v>
      </c>
      <c r="C15" s="19" t="s">
        <v>1226</v>
      </c>
      <c r="D15" s="68">
        <v>3000216</v>
      </c>
      <c r="E15" s="19" t="s">
        <v>1212</v>
      </c>
      <c r="F15" s="69">
        <v>231</v>
      </c>
      <c r="G15" s="19" t="s">
        <v>1227</v>
      </c>
      <c r="H15" s="20">
        <v>8.0539480000000001</v>
      </c>
      <c r="I15" s="21">
        <v>7.6609290000000012</v>
      </c>
      <c r="J15" s="21">
        <f t="shared" si="1"/>
        <v>5.7873575133113118</v>
      </c>
      <c r="K15" s="21">
        <v>4.1920265933113114</v>
      </c>
      <c r="L15" s="21">
        <v>0.85446121000000019</v>
      </c>
      <c r="M15" s="21">
        <v>0.7408697099999999</v>
      </c>
      <c r="N15" s="22">
        <f t="shared" si="2"/>
        <v>0.54719559381261862</v>
      </c>
      <c r="O15" s="22">
        <f t="shared" si="3"/>
        <v>0.65873052776122987</v>
      </c>
      <c r="P15" s="23">
        <f t="shared" si="4"/>
        <v>0.75543808241941812</v>
      </c>
      <c r="Q15" s="70">
        <v>854480</v>
      </c>
      <c r="R15" s="21">
        <v>843242</v>
      </c>
      <c r="S15" s="23">
        <f t="shared" si="5"/>
        <v>0.98684814155977907</v>
      </c>
    </row>
    <row r="16" spans="1:19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6.1668140000000005</v>
      </c>
      <c r="I16" s="21">
        <v>12.175391999999997</v>
      </c>
      <c r="J16" s="21">
        <f t="shared" si="1"/>
        <v>3.2962363605044671</v>
      </c>
      <c r="K16" s="21">
        <v>2.2367161805044669</v>
      </c>
      <c r="L16" s="21">
        <v>0.42900470000000013</v>
      </c>
      <c r="M16" s="21">
        <v>0.63051548000000013</v>
      </c>
      <c r="N16" s="22">
        <f t="shared" si="2"/>
        <v>0.18370793979400971</v>
      </c>
      <c r="O16" s="22">
        <f t="shared" si="3"/>
        <v>0.21894333098305727</v>
      </c>
      <c r="P16" s="23">
        <f t="shared" si="4"/>
        <v>0.2707293827175723</v>
      </c>
      <c r="Q16" s="70"/>
      <c r="R16" s="21"/>
      <c r="S16" s="23">
        <f t="shared" si="5"/>
        <v>0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>H6-H7</f>
        <v>0</v>
      </c>
      <c r="I17" s="44">
        <f t="shared" ref="I17:M17" si="6">I6-I7</f>
        <v>0</v>
      </c>
      <c r="J17" s="44">
        <f t="shared" si="6"/>
        <v>0</v>
      </c>
      <c r="K17" s="44">
        <f t="shared" si="6"/>
        <v>0</v>
      </c>
      <c r="L17" s="44">
        <f t="shared" si="6"/>
        <v>0</v>
      </c>
      <c r="M17" s="44">
        <f t="shared" si="6"/>
        <v>0</v>
      </c>
      <c r="N17" s="46">
        <f t="shared" si="2"/>
        <v>0</v>
      </c>
      <c r="O17" s="46">
        <f t="shared" si="3"/>
        <v>0</v>
      </c>
      <c r="P17" s="47">
        <f t="shared" si="4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M12"/>
  <sheetViews>
    <sheetView workbookViewId="0">
      <selection activeCell="A10" sqref="A10:L10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80</v>
      </c>
      <c r="B1" s="50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1231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81.32699199999999</v>
      </c>
      <c r="E6" s="14">
        <v>81.590680000000035</v>
      </c>
      <c r="F6" s="14">
        <v>44.881267090115266</v>
      </c>
      <c r="G6" s="14">
        <v>32.686707180115263</v>
      </c>
      <c r="H6" s="14">
        <v>6.3092737199999984</v>
      </c>
      <c r="I6" s="14">
        <v>5.8852861900000022</v>
      </c>
      <c r="J6" s="15">
        <v>0.40061814878997515</v>
      </c>
      <c r="K6" s="15">
        <v>0.47794651178437597</v>
      </c>
      <c r="L6" s="16">
        <v>0.55007835564203222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81.07699199999999</v>
      </c>
      <c r="E7" s="38">
        <f ca="1">SUM(E8:OFFSET(E6,MATCH("GOBIERNOS REGIONALES",$A$8:$A$50,0),0))</f>
        <v>81.308314000000024</v>
      </c>
      <c r="F7" s="38">
        <f ca="1">SUM(F8:OFFSET(F6,MATCH("GOBIERNOS REGIONALES",$A$8:$A$50,0),0))</f>
        <v>44.881267090115266</v>
      </c>
      <c r="G7" s="38">
        <f ca="1">SUM(G8:OFFSET(G6,MATCH("GOBIERNOS REGIONALES",$A$8:$A$50,0),0))</f>
        <v>32.686707180115263</v>
      </c>
      <c r="H7" s="38">
        <f ca="1">SUM(H8:OFFSET(H6,MATCH("GOBIERNOS REGIONALES",$A$8:$A$50,0),0))</f>
        <v>6.3092737199999984</v>
      </c>
      <c r="I7" s="38">
        <f ca="1">SUM(I8:OFFSET(I6,MATCH("GOBIERNOS REGIONALES",$A$8:$A$50,0),0))</f>
        <v>5.8852861900000013</v>
      </c>
      <c r="J7" s="39">
        <f ca="1">IFERROR(G7/E7,0)</f>
        <v>0.40200940804301089</v>
      </c>
      <c r="K7" s="39">
        <f ca="1">IFERROR(SUM(G7,H7)/E7,0)</f>
        <v>0.47960631553761218</v>
      </c>
      <c r="L7" s="40">
        <f ca="1">IFERROR(SUM(G7,H7,I7)/E7,0)</f>
        <v>0.55198865752049975</v>
      </c>
      <c r="M7" s="4"/>
    </row>
    <row r="8" spans="1:13" ht="25.5">
      <c r="A8" s="17"/>
      <c r="B8" s="18">
        <v>39</v>
      </c>
      <c r="C8" s="19" t="s">
        <v>126</v>
      </c>
      <c r="D8" s="20">
        <v>81.07699199999999</v>
      </c>
      <c r="E8" s="21">
        <v>81.308314000000024</v>
      </c>
      <c r="F8" s="21">
        <f t="shared" ref="F8:F11" si="0">SUM(G8,H8,I8)</f>
        <v>44.881267090115266</v>
      </c>
      <c r="G8" s="21">
        <v>32.686707180115263</v>
      </c>
      <c r="H8" s="21">
        <v>6.3092737199999984</v>
      </c>
      <c r="I8" s="21">
        <v>5.8852861900000013</v>
      </c>
      <c r="J8" s="22">
        <f t="shared" ref="J8:J11" si="1">IFERROR(G8/E8,0)</f>
        <v>0.40200940804301089</v>
      </c>
      <c r="K8" s="22">
        <f t="shared" ref="K8:K11" si="2">IFERROR(SUM(G8,H8)/E8,0)</f>
        <v>0.47960631553761218</v>
      </c>
      <c r="L8" s="23">
        <f t="shared" ref="L8:L11" si="3">IFERROR(SUM(G8,H8,I8)/E8,0)</f>
        <v>0.55198865752049975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0.28236600000000001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>
      <c r="A10" s="17"/>
      <c r="B10" s="18">
        <v>440</v>
      </c>
      <c r="C10" s="19" t="s">
        <v>206</v>
      </c>
      <c r="D10" s="20">
        <v>0</v>
      </c>
      <c r="E10" s="21">
        <v>0.28236600000000001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15.75" thickBot="1">
      <c r="A11" s="41" t="s">
        <v>232</v>
      </c>
      <c r="B11" s="58"/>
      <c r="C11" s="43"/>
      <c r="D11" s="44">
        <v>0.25</v>
      </c>
      <c r="E11" s="45">
        <v>0</v>
      </c>
      <c r="F11" s="45">
        <f t="shared" si="0"/>
        <v>0</v>
      </c>
      <c r="G11" s="45">
        <v>0</v>
      </c>
      <c r="H11" s="45">
        <v>0</v>
      </c>
      <c r="I11" s="45">
        <v>0</v>
      </c>
      <c r="J11" s="46">
        <f t="shared" si="1"/>
        <v>0</v>
      </c>
      <c r="K11" s="46">
        <f t="shared" si="2"/>
        <v>0</v>
      </c>
      <c r="L11" s="47">
        <f t="shared" si="3"/>
        <v>0</v>
      </c>
      <c r="M11" s="4"/>
    </row>
    <row r="12" spans="1:13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80</v>
      </c>
      <c r="B1" s="51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1232</v>
      </c>
      <c r="N2" s="72" t="s">
        <v>1250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81.32699199999999</v>
      </c>
      <c r="E6" s="14">
        <f ca="1">SUM(E7:OFFSET(E7,50,0))</f>
        <v>81.590680000000035</v>
      </c>
      <c r="F6" s="14">
        <f ca="1">SUM(F7:OFFSET(F7,50,0))</f>
        <v>44.881267090115266</v>
      </c>
      <c r="G6" s="14">
        <f ca="1">SUM(G7:OFFSET(G7,50,0))</f>
        <v>32.686707180115263</v>
      </c>
      <c r="H6" s="14">
        <f ca="1">SUM(H7:OFFSET(H7,50,0))</f>
        <v>6.3092737199999984</v>
      </c>
      <c r="I6" s="14">
        <f ca="1">SUM(I7:OFFSET(I7,50,0))</f>
        <v>5.8852861900000022</v>
      </c>
      <c r="J6" s="15">
        <f ca="1">IFERROR(G6/E6,0)</f>
        <v>0.40061814878997515</v>
      </c>
      <c r="K6" s="15">
        <f ca="1">IFERROR(SUM(G6,H6)/E6,0)</f>
        <v>0.47794651178437597</v>
      </c>
      <c r="L6" s="16">
        <f ca="1">IFERROR(SUM(G6,H6,I6)/E6,0)</f>
        <v>0.55007835564203222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</v>
      </c>
      <c r="E7" s="21">
        <v>0.28236600000000001</v>
      </c>
      <c r="F7" s="21">
        <f t="shared" ref="F7:F9" si="0">SUM(G7,H7,I7)</f>
        <v>0</v>
      </c>
      <c r="G7" s="21">
        <v>0</v>
      </c>
      <c r="H7" s="21">
        <v>0</v>
      </c>
      <c r="I7" s="21">
        <v>0</v>
      </c>
      <c r="J7" s="22">
        <f t="shared" ref="J7:J9" si="1">IFERROR(G7/E7,0)</f>
        <v>0</v>
      </c>
      <c r="K7" s="22">
        <f t="shared" ref="K7:K9" si="2">IFERROR(SUM(G7,H7)/E7,0)</f>
        <v>0</v>
      </c>
      <c r="L7" s="23">
        <f t="shared" ref="L7:L9" si="3">IFERROR(SUM(G7,H7,I7)/E7,0)</f>
        <v>0</v>
      </c>
      <c r="M7" s="4"/>
      <c r="N7" t="s">
        <v>263</v>
      </c>
      <c r="O7" s="5">
        <v>44.881267090115266</v>
      </c>
      <c r="P7" s="71">
        <v>0.55198865752049964</v>
      </c>
    </row>
    <row r="8" spans="1:16">
      <c r="A8" s="17"/>
      <c r="B8" s="55">
        <v>5</v>
      </c>
      <c r="C8" s="19" t="s">
        <v>253</v>
      </c>
      <c r="D8" s="20">
        <v>0.25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249</v>
      </c>
      <c r="O8" s="5">
        <v>0</v>
      </c>
      <c r="P8" s="71">
        <v>0</v>
      </c>
    </row>
    <row r="9" spans="1:16" ht="15.75" thickBot="1">
      <c r="A9" s="24"/>
      <c r="B9" s="56">
        <v>15</v>
      </c>
      <c r="C9" s="26" t="s">
        <v>263</v>
      </c>
      <c r="D9" s="27">
        <v>81.07699199999999</v>
      </c>
      <c r="E9" s="28">
        <v>81.308314000000038</v>
      </c>
      <c r="F9" s="28">
        <f t="shared" si="0"/>
        <v>44.881267090115266</v>
      </c>
      <c r="G9" s="28">
        <v>32.686707180115263</v>
      </c>
      <c r="H9" s="28">
        <v>6.3092737199999984</v>
      </c>
      <c r="I9" s="28">
        <v>5.8852861900000022</v>
      </c>
      <c r="J9" s="29">
        <f t="shared" si="1"/>
        <v>0.40200940804301083</v>
      </c>
      <c r="K9" s="29">
        <f t="shared" si="2"/>
        <v>0.47960631553761213</v>
      </c>
      <c r="L9" s="30">
        <f t="shared" si="3"/>
        <v>0.55198865752049964</v>
      </c>
      <c r="M9" s="4"/>
      <c r="N9" t="s">
        <v>253</v>
      </c>
      <c r="O9" s="5">
        <v>0</v>
      </c>
      <c r="P9" s="71">
        <v>0</v>
      </c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7.85546875" customWidth="1"/>
    <col min="6" max="6" width="13.5703125" customWidth="1"/>
    <col min="7" max="9" width="0" hidden="1" customWidth="1"/>
  </cols>
  <sheetData>
    <row r="1" spans="1:13" ht="15.75">
      <c r="A1" s="50">
        <v>80</v>
      </c>
      <c r="B1" s="49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1233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81.32699199999999</v>
      </c>
      <c r="E6" s="14">
        <v>81.590680000000035</v>
      </c>
      <c r="F6" s="14">
        <v>44.881267090115266</v>
      </c>
      <c r="G6" s="14">
        <v>32.686707180115263</v>
      </c>
      <c r="H6" s="14">
        <v>6.3092737199999984</v>
      </c>
      <c r="I6" s="14">
        <v>5.8852861900000022</v>
      </c>
      <c r="J6" s="15">
        <v>0.40061814878997515</v>
      </c>
      <c r="K6" s="15">
        <v>0.47794651178437597</v>
      </c>
      <c r="L6" s="16">
        <v>0.55007835564203222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81.076992000000004</v>
      </c>
      <c r="E7" s="38">
        <f ca="1">SUM(E8:OFFSET(E6,MATCH("PROYECTOS",$A$8:$A$50,0),0))</f>
        <v>81.308313999999996</v>
      </c>
      <c r="F7" s="38">
        <f ca="1">SUM(F8:OFFSET(F6,MATCH("PROYECTOS",$A$8:$A$50,0),0))</f>
        <v>44.881267090115266</v>
      </c>
      <c r="G7" s="38">
        <f ca="1">SUM(G8:OFFSET(G6,MATCH("PROYECTOS",$A$8:$A$50,0),0))</f>
        <v>32.686707180115263</v>
      </c>
      <c r="H7" s="38">
        <f ca="1">SUM(H8:OFFSET(H6,MATCH("PROYECTOS",$A$8:$A$50,0),0))</f>
        <v>6.3092737199999984</v>
      </c>
      <c r="I7" s="38">
        <f ca="1">SUM(I8:OFFSET(I6,MATCH("PROYECTOS",$A$8:$A$50,0),0))</f>
        <v>5.8852861900000013</v>
      </c>
      <c r="J7" s="39">
        <f ca="1">IFERROR(G7/E7,0)</f>
        <v>0.402009408043011</v>
      </c>
      <c r="K7" s="39">
        <f ca="1">IFERROR(SUM(G7,H7)/E7,0)</f>
        <v>0.47960631553761235</v>
      </c>
      <c r="L7" s="40">
        <f ca="1">IFERROR(SUM(G7,H7,I7)/E7,0)</f>
        <v>0.55198865752049986</v>
      </c>
      <c r="M7" s="4"/>
    </row>
    <row r="8" spans="1:13">
      <c r="A8" s="17"/>
      <c r="B8" s="19">
        <v>3000001</v>
      </c>
      <c r="C8" s="19" t="s">
        <v>275</v>
      </c>
      <c r="D8" s="20">
        <v>21.243768000000003</v>
      </c>
      <c r="E8" s="21">
        <v>18.512993999999999</v>
      </c>
      <c r="F8" s="21">
        <f t="shared" ref="F8:F10" si="0">SUM(G8,H8,I8)</f>
        <v>10.988220593276258</v>
      </c>
      <c r="G8" s="21">
        <v>8.0696396932762582</v>
      </c>
      <c r="H8" s="21">
        <v>1.4897362199999999</v>
      </c>
      <c r="I8" s="21">
        <v>1.4288446800000003</v>
      </c>
      <c r="J8" s="22">
        <f t="shared" ref="J8:J11" si="1">IFERROR(G8/E8,0)</f>
        <v>0.43589058005832326</v>
      </c>
      <c r="K8" s="22">
        <f t="shared" ref="K8:K11" si="2">IFERROR(SUM(G8,H8)/E8,0)</f>
        <v>0.51636034199958458</v>
      </c>
      <c r="L8" s="23">
        <f t="shared" ref="L8:L11" si="3">IFERROR(SUM(G8,H8,I8)/E8,0)</f>
        <v>0.59354097955610308</v>
      </c>
      <c r="M8" s="4"/>
    </row>
    <row r="9" spans="1:13" ht="38.25">
      <c r="A9" s="17"/>
      <c r="B9" s="19">
        <v>3000223</v>
      </c>
      <c r="C9" s="19" t="s">
        <v>1235</v>
      </c>
      <c r="D9" s="20">
        <v>58.580552999999988</v>
      </c>
      <c r="E9" s="21">
        <v>58.580552999999995</v>
      </c>
      <c r="F9" s="21">
        <f t="shared" si="0"/>
        <v>32.12360233463945</v>
      </c>
      <c r="G9" s="21">
        <v>23.300158424639449</v>
      </c>
      <c r="H9" s="21">
        <v>4.6310338699999987</v>
      </c>
      <c r="I9" s="21">
        <v>4.1924100400000013</v>
      </c>
      <c r="J9" s="22">
        <f t="shared" si="1"/>
        <v>0.39774562088274329</v>
      </c>
      <c r="K9" s="22">
        <f t="shared" si="2"/>
        <v>0.47679973752790367</v>
      </c>
      <c r="L9" s="23">
        <f t="shared" si="3"/>
        <v>0.5483663210663009</v>
      </c>
      <c r="M9" s="4"/>
    </row>
    <row r="10" spans="1:13" ht="25.5">
      <c r="A10" s="17"/>
      <c r="B10" s="19">
        <v>3000483</v>
      </c>
      <c r="C10" s="19" t="s">
        <v>1236</v>
      </c>
      <c r="D10" s="20">
        <v>1.2526709999999999</v>
      </c>
      <c r="E10" s="21">
        <v>4.2147670000000002</v>
      </c>
      <c r="F10" s="21">
        <f t="shared" si="0"/>
        <v>1.7694441621995565</v>
      </c>
      <c r="G10" s="21">
        <v>1.3169090621995565</v>
      </c>
      <c r="H10" s="21">
        <v>0.18850362999999998</v>
      </c>
      <c r="I10" s="21">
        <v>0.26403146999999999</v>
      </c>
      <c r="J10" s="22">
        <f t="shared" si="1"/>
        <v>0.31245121312745316</v>
      </c>
      <c r="K10" s="22">
        <f t="shared" si="2"/>
        <v>0.35717578034552244</v>
      </c>
      <c r="L10" s="23">
        <f t="shared" si="3"/>
        <v>0.41982016139908951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0.24999999999998579</v>
      </c>
      <c r="E11" s="45">
        <f t="shared" ref="E11:I11" ca="1" si="4">OFFSET(E11,-MATCH("PROYECTOS",$A$8:$A$50,0)-1,0)-(OFFSET(E11,-MATCH("PROYECTOS",$A$8:$A$50,0),0))</f>
        <v>0.28236600000003875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1251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26.25" thickBot="1">
      <c r="A17" s="73"/>
      <c r="B17" s="74">
        <v>3000483</v>
      </c>
      <c r="C17" s="74" t="s">
        <v>1236</v>
      </c>
      <c r="D17" s="75">
        <v>0.41982016139908951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S23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80</v>
      </c>
      <c r="B1" s="49" t="s">
        <v>48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1234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81.32699199999999</v>
      </c>
      <c r="I6" s="14">
        <v>81.590680000000035</v>
      </c>
      <c r="J6" s="14">
        <v>44.881267090115266</v>
      </c>
      <c r="K6" s="14">
        <v>32.686707180115263</v>
      </c>
      <c r="L6" s="14">
        <v>6.3092737199999984</v>
      </c>
      <c r="M6" s="14">
        <v>5.8852861900000022</v>
      </c>
      <c r="N6" s="15">
        <v>0.40061814878997515</v>
      </c>
      <c r="O6" s="15">
        <v>0.47794651178437597</v>
      </c>
      <c r="P6" s="16">
        <v>0.55007835564203222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SUM(H8:H22)</f>
        <v>81.076992000000004</v>
      </c>
      <c r="I7" s="37">
        <f>SUM(I8:I22)</f>
        <v>81.308314000000024</v>
      </c>
      <c r="J7" s="37">
        <f>SUM(J8:J22)</f>
        <v>44.881267090115266</v>
      </c>
      <c r="K7" s="37">
        <f t="shared" ref="K7:M7" si="0">SUM(K8:K22)</f>
        <v>32.686707180115263</v>
      </c>
      <c r="L7" s="37">
        <f t="shared" si="0"/>
        <v>6.3092737200000002</v>
      </c>
      <c r="M7" s="37">
        <f t="shared" si="0"/>
        <v>5.8852861900000004</v>
      </c>
      <c r="N7" s="39">
        <f>IFERROR(K7/I7,0)</f>
        <v>0.40200940804301089</v>
      </c>
      <c r="O7" s="39">
        <f>IFERROR(SUM(K7,L7)/I7,0)</f>
        <v>0.47960631553761218</v>
      </c>
      <c r="P7" s="40">
        <f>IFERROR(SUM(K7,L7,M7)/I7,0)</f>
        <v>0.55198865752049975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20.373906000000002</v>
      </c>
      <c r="I8" s="21">
        <v>17.008458000000001</v>
      </c>
      <c r="J8" s="21">
        <f t="shared" ref="J8:J22" si="1">SUM(K8,L8,M8)</f>
        <v>10.248518914519726</v>
      </c>
      <c r="K8" s="21">
        <v>7.5479714745197271</v>
      </c>
      <c r="L8" s="21">
        <v>1.39316358</v>
      </c>
      <c r="M8" s="21">
        <v>1.3073838600000003</v>
      </c>
      <c r="N8" s="22">
        <f t="shared" ref="N8:N23" si="2">IFERROR(K8/I8,0)</f>
        <v>0.4437775296572874</v>
      </c>
      <c r="O8" s="22">
        <f t="shared" ref="O8:O23" si="3">IFERROR(SUM(K8,L8)/I8,0)</f>
        <v>0.52568757582372994</v>
      </c>
      <c r="P8" s="23">
        <f t="shared" ref="P8:P23" si="4">IFERROR(SUM(K8,L8,M8)/I8,0)</f>
        <v>0.60255426532609402</v>
      </c>
      <c r="Q8" s="70">
        <v>6</v>
      </c>
      <c r="R8" s="21">
        <v>6</v>
      </c>
      <c r="S8" s="23">
        <f>IFERROR(R8/Q8,0)</f>
        <v>1</v>
      </c>
    </row>
    <row r="9" spans="1:19" ht="38.25">
      <c r="A9" s="17"/>
      <c r="B9" s="19">
        <v>5001708</v>
      </c>
      <c r="C9" s="19" t="s">
        <v>1237</v>
      </c>
      <c r="D9" s="68">
        <v>3000223</v>
      </c>
      <c r="E9" s="19" t="s">
        <v>1235</v>
      </c>
      <c r="F9" s="69">
        <v>43</v>
      </c>
      <c r="G9" s="19" t="s">
        <v>710</v>
      </c>
      <c r="H9" s="20">
        <v>8.0670000000000006E-2</v>
      </c>
      <c r="I9" s="21">
        <v>0.13961599999999999</v>
      </c>
      <c r="J9" s="21">
        <f t="shared" si="1"/>
        <v>1.0698770009593368E-2</v>
      </c>
      <c r="K9" s="21">
        <v>5.6045500095933676E-3</v>
      </c>
      <c r="L9" s="21">
        <v>1.3457E-3</v>
      </c>
      <c r="M9" s="21">
        <v>3.74852E-3</v>
      </c>
      <c r="N9" s="22">
        <f t="shared" si="2"/>
        <v>4.0142605500754699E-2</v>
      </c>
      <c r="O9" s="22">
        <f t="shared" si="3"/>
        <v>4.9781185606186738E-2</v>
      </c>
      <c r="P9" s="23">
        <f t="shared" si="4"/>
        <v>7.6629970845700834E-2</v>
      </c>
      <c r="Q9" s="70">
        <v>7</v>
      </c>
      <c r="R9" s="21">
        <v>6</v>
      </c>
      <c r="S9" s="23">
        <f t="shared" ref="S9:S22" si="5">IFERROR(R9/Q9,0)</f>
        <v>0.8571428571428571</v>
      </c>
    </row>
    <row r="10" spans="1:19" ht="25.5">
      <c r="A10" s="17"/>
      <c r="B10" s="19">
        <v>5003032</v>
      </c>
      <c r="C10" s="19" t="s">
        <v>513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0.73267899999999997</v>
      </c>
      <c r="I10" s="21">
        <v>0.62321400000000005</v>
      </c>
      <c r="J10" s="21">
        <f t="shared" si="1"/>
        <v>0.22317879112676198</v>
      </c>
      <c r="K10" s="21">
        <v>0.16338422112676199</v>
      </c>
      <c r="L10" s="21">
        <v>2.7240179999999999E-2</v>
      </c>
      <c r="M10" s="21">
        <v>3.2554389999999996E-2</v>
      </c>
      <c r="N10" s="22">
        <f t="shared" si="2"/>
        <v>0.26216391340175604</v>
      </c>
      <c r="O10" s="22">
        <f t="shared" si="3"/>
        <v>0.30587310478705865</v>
      </c>
      <c r="P10" s="23">
        <f t="shared" si="4"/>
        <v>0.35810939922203605</v>
      </c>
      <c r="Q10" s="70">
        <v>2</v>
      </c>
      <c r="R10" s="21">
        <v>2</v>
      </c>
      <c r="S10" s="23">
        <f t="shared" si="5"/>
        <v>1</v>
      </c>
    </row>
    <row r="11" spans="1:19" ht="51">
      <c r="A11" s="17"/>
      <c r="B11" s="19">
        <v>5003443</v>
      </c>
      <c r="C11" s="19" t="s">
        <v>1238</v>
      </c>
      <c r="D11" s="68">
        <v>3000483</v>
      </c>
      <c r="E11" s="19" t="s">
        <v>1236</v>
      </c>
      <c r="F11" s="69">
        <v>86</v>
      </c>
      <c r="G11" s="19" t="s">
        <v>500</v>
      </c>
      <c r="H11" s="20">
        <v>0.13464999999999999</v>
      </c>
      <c r="I11" s="21">
        <v>0.1242</v>
      </c>
      <c r="J11" s="21">
        <f t="shared" si="1"/>
        <v>3.3417709767793985E-2</v>
      </c>
      <c r="K11" s="21">
        <v>2.1223689767793985E-2</v>
      </c>
      <c r="L11" s="21">
        <v>1.085998E-2</v>
      </c>
      <c r="M11" s="21">
        <v>1.3340400000000001E-3</v>
      </c>
      <c r="N11" s="22">
        <f t="shared" si="2"/>
        <v>0.17088317043312387</v>
      </c>
      <c r="O11" s="22">
        <f t="shared" si="3"/>
        <v>0.25832262292909808</v>
      </c>
      <c r="P11" s="23">
        <f t="shared" si="4"/>
        <v>0.26906368573103046</v>
      </c>
      <c r="Q11" s="70">
        <v>0</v>
      </c>
      <c r="R11" s="21">
        <v>0</v>
      </c>
      <c r="S11" s="23">
        <f t="shared" si="5"/>
        <v>0</v>
      </c>
    </row>
    <row r="12" spans="1:19" ht="38.25">
      <c r="A12" s="17"/>
      <c r="B12" s="19">
        <v>5003446</v>
      </c>
      <c r="C12" s="19" t="s">
        <v>1239</v>
      </c>
      <c r="D12" s="68">
        <v>3000483</v>
      </c>
      <c r="E12" s="19" t="s">
        <v>1236</v>
      </c>
      <c r="F12" s="69">
        <v>86</v>
      </c>
      <c r="G12" s="19" t="s">
        <v>500</v>
      </c>
      <c r="H12" s="20">
        <v>0.11105999999999999</v>
      </c>
      <c r="I12" s="21">
        <v>0.1855</v>
      </c>
      <c r="J12" s="21">
        <f t="shared" si="1"/>
        <v>6.7729339542431238E-2</v>
      </c>
      <c r="K12" s="21">
        <v>3.9525279542431235E-2</v>
      </c>
      <c r="L12" s="21">
        <v>8.2211799999999998E-3</v>
      </c>
      <c r="M12" s="21">
        <v>1.9982879999999998E-2</v>
      </c>
      <c r="N12" s="22">
        <f t="shared" si="2"/>
        <v>0.21307428324760774</v>
      </c>
      <c r="O12" s="22">
        <f t="shared" si="3"/>
        <v>0.25739331289720341</v>
      </c>
      <c r="P12" s="23">
        <f t="shared" si="4"/>
        <v>0.36511773338237863</v>
      </c>
      <c r="Q12" s="70">
        <v>79</v>
      </c>
      <c r="R12" s="21">
        <v>86</v>
      </c>
      <c r="S12" s="23">
        <f t="shared" si="5"/>
        <v>1.0886075949367089</v>
      </c>
    </row>
    <row r="13" spans="1:19" ht="38.25">
      <c r="A13" s="17"/>
      <c r="B13" s="19">
        <v>5003448</v>
      </c>
      <c r="C13" s="19" t="s">
        <v>1240</v>
      </c>
      <c r="D13" s="68">
        <v>3000223</v>
      </c>
      <c r="E13" s="19" t="s">
        <v>1235</v>
      </c>
      <c r="F13" s="69">
        <v>86</v>
      </c>
      <c r="G13" s="19" t="s">
        <v>500</v>
      </c>
      <c r="H13" s="20">
        <v>0.24678</v>
      </c>
      <c r="I13" s="21">
        <v>0.16132400000000002</v>
      </c>
      <c r="J13" s="21">
        <f t="shared" si="1"/>
        <v>3.7212241430475114E-2</v>
      </c>
      <c r="K13" s="21">
        <v>2.6887961430475116E-2</v>
      </c>
      <c r="L13" s="21">
        <v>4.8883899999999994E-3</v>
      </c>
      <c r="M13" s="21">
        <v>5.4358900000000005E-3</v>
      </c>
      <c r="N13" s="22">
        <f t="shared" si="2"/>
        <v>0.166670560056006</v>
      </c>
      <c r="O13" s="22">
        <f t="shared" si="3"/>
        <v>0.19697225106292374</v>
      </c>
      <c r="P13" s="23">
        <f t="shared" si="4"/>
        <v>0.23066773344620212</v>
      </c>
      <c r="Q13" s="70">
        <v>0</v>
      </c>
      <c r="R13" s="21">
        <v>0</v>
      </c>
      <c r="S13" s="23">
        <f t="shared" si="5"/>
        <v>0</v>
      </c>
    </row>
    <row r="14" spans="1:19" ht="38.25">
      <c r="A14" s="17"/>
      <c r="B14" s="19">
        <v>5003451</v>
      </c>
      <c r="C14" s="19" t="s">
        <v>1241</v>
      </c>
      <c r="D14" s="68">
        <v>3000223</v>
      </c>
      <c r="E14" s="19" t="s">
        <v>1235</v>
      </c>
      <c r="F14" s="69">
        <v>86</v>
      </c>
      <c r="G14" s="19" t="s">
        <v>500</v>
      </c>
      <c r="H14" s="20">
        <v>54.931302999999993</v>
      </c>
      <c r="I14" s="21">
        <v>54.564562000000002</v>
      </c>
      <c r="J14" s="21">
        <f t="shared" si="1"/>
        <v>30.031920858289556</v>
      </c>
      <c r="K14" s="21">
        <v>21.868224038289554</v>
      </c>
      <c r="L14" s="21">
        <v>4.3246755299999995</v>
      </c>
      <c r="M14" s="21">
        <v>3.8390212900000003</v>
      </c>
      <c r="N14" s="22">
        <f t="shared" si="2"/>
        <v>0.40077704716642926</v>
      </c>
      <c r="O14" s="22">
        <f t="shared" si="3"/>
        <v>0.48003500089104634</v>
      </c>
      <c r="P14" s="23">
        <f t="shared" si="4"/>
        <v>0.55039241143894013</v>
      </c>
      <c r="Q14" s="70">
        <v>27595</v>
      </c>
      <c r="R14" s="21">
        <v>28790</v>
      </c>
      <c r="S14" s="23">
        <f t="shared" si="5"/>
        <v>1.0433049465482878</v>
      </c>
    </row>
    <row r="15" spans="1:19" ht="38.25">
      <c r="A15" s="17"/>
      <c r="B15" s="19">
        <v>5003452</v>
      </c>
      <c r="C15" s="19" t="s">
        <v>1242</v>
      </c>
      <c r="D15" s="68">
        <v>3000223</v>
      </c>
      <c r="E15" s="19" t="s">
        <v>1235</v>
      </c>
      <c r="F15" s="69">
        <v>43</v>
      </c>
      <c r="G15" s="19" t="s">
        <v>710</v>
      </c>
      <c r="H15" s="20">
        <v>2.4</v>
      </c>
      <c r="I15" s="21">
        <v>2.9825090000000003</v>
      </c>
      <c r="J15" s="21">
        <f t="shared" si="1"/>
        <v>1.5935638067580273</v>
      </c>
      <c r="K15" s="21">
        <v>1.0732899867580272</v>
      </c>
      <c r="L15" s="21">
        <v>0.23446412999999999</v>
      </c>
      <c r="M15" s="21">
        <v>0.28580969000000001</v>
      </c>
      <c r="N15" s="22">
        <f t="shared" si="2"/>
        <v>0.35986144107462109</v>
      </c>
      <c r="O15" s="22">
        <f t="shared" si="3"/>
        <v>0.4384744913621475</v>
      </c>
      <c r="P15" s="23">
        <f t="shared" si="4"/>
        <v>0.53430310076449972</v>
      </c>
      <c r="Q15" s="70">
        <v>2</v>
      </c>
      <c r="R15" s="21">
        <v>3</v>
      </c>
      <c r="S15" s="23">
        <f t="shared" si="5"/>
        <v>1.5</v>
      </c>
    </row>
    <row r="16" spans="1:19" ht="51">
      <c r="A16" s="17"/>
      <c r="B16" s="19">
        <v>5003455</v>
      </c>
      <c r="C16" s="19" t="s">
        <v>1243</v>
      </c>
      <c r="D16" s="68">
        <v>3000483</v>
      </c>
      <c r="E16" s="19" t="s">
        <v>1236</v>
      </c>
      <c r="F16" s="69">
        <v>86</v>
      </c>
      <c r="G16" s="19" t="s">
        <v>500</v>
      </c>
      <c r="H16" s="20">
        <v>0.110142</v>
      </c>
      <c r="I16" s="21">
        <v>0.06</v>
      </c>
      <c r="J16" s="21">
        <f t="shared" si="1"/>
        <v>5.1890548309884224E-2</v>
      </c>
      <c r="K16" s="21">
        <v>4.421449830988422E-2</v>
      </c>
      <c r="L16" s="21">
        <v>2.0415900000000002E-3</v>
      </c>
      <c r="M16" s="21">
        <v>5.63446E-3</v>
      </c>
      <c r="N16" s="22">
        <f t="shared" si="2"/>
        <v>0.73690830516473704</v>
      </c>
      <c r="O16" s="22">
        <f t="shared" si="3"/>
        <v>0.77093480516473711</v>
      </c>
      <c r="P16" s="23">
        <f t="shared" si="4"/>
        <v>0.86484247183140373</v>
      </c>
      <c r="Q16" s="70">
        <v>252</v>
      </c>
      <c r="R16" s="21">
        <v>126</v>
      </c>
      <c r="S16" s="23">
        <f t="shared" si="5"/>
        <v>0.5</v>
      </c>
    </row>
    <row r="17" spans="1:19" ht="25.5">
      <c r="A17" s="17"/>
      <c r="B17" s="19">
        <v>5003461</v>
      </c>
      <c r="C17" s="19" t="s">
        <v>1244</v>
      </c>
      <c r="D17" s="68">
        <v>3000001</v>
      </c>
      <c r="E17" s="19" t="s">
        <v>275</v>
      </c>
      <c r="F17" s="69">
        <v>88</v>
      </c>
      <c r="G17" s="19" t="s">
        <v>755</v>
      </c>
      <c r="H17" s="20">
        <v>0.13718300000000003</v>
      </c>
      <c r="I17" s="21">
        <v>0.88132199999999994</v>
      </c>
      <c r="J17" s="21">
        <f t="shared" si="1"/>
        <v>0.51652288762976917</v>
      </c>
      <c r="K17" s="21">
        <v>0.35828399762976915</v>
      </c>
      <c r="L17" s="21">
        <v>6.9332459999999999E-2</v>
      </c>
      <c r="M17" s="21">
        <v>8.8906430000000009E-2</v>
      </c>
      <c r="N17" s="22">
        <f t="shared" si="2"/>
        <v>0.40653018718444472</v>
      </c>
      <c r="O17" s="22">
        <f t="shared" si="3"/>
        <v>0.48519889169879926</v>
      </c>
      <c r="P17" s="23">
        <f t="shared" si="4"/>
        <v>0.58607737878978305</v>
      </c>
      <c r="Q17" s="70">
        <v>432</v>
      </c>
      <c r="R17" s="21">
        <v>400</v>
      </c>
      <c r="S17" s="23">
        <f t="shared" si="5"/>
        <v>0.92592592592592593</v>
      </c>
    </row>
    <row r="18" spans="1:19" ht="38.25">
      <c r="A18" s="17"/>
      <c r="B18" s="19">
        <v>5004134</v>
      </c>
      <c r="C18" s="19" t="s">
        <v>1245</v>
      </c>
      <c r="D18" s="68">
        <v>3000223</v>
      </c>
      <c r="E18" s="19" t="s">
        <v>1235</v>
      </c>
      <c r="F18" s="69">
        <v>86</v>
      </c>
      <c r="G18" s="19" t="s">
        <v>500</v>
      </c>
      <c r="H18" s="20">
        <v>0.75382499999999997</v>
      </c>
      <c r="I18" s="21">
        <v>0.69018200000000018</v>
      </c>
      <c r="J18" s="21">
        <f t="shared" si="1"/>
        <v>0.43213165835564649</v>
      </c>
      <c r="K18" s="21">
        <v>0.30728188835564652</v>
      </c>
      <c r="L18" s="21">
        <v>6.6455120000000006E-2</v>
      </c>
      <c r="M18" s="21">
        <v>5.8394650000000006E-2</v>
      </c>
      <c r="N18" s="22">
        <f t="shared" si="2"/>
        <v>0.44521863559995251</v>
      </c>
      <c r="O18" s="22">
        <f t="shared" si="3"/>
        <v>0.54150500644126676</v>
      </c>
      <c r="P18" s="23">
        <f t="shared" si="4"/>
        <v>0.62611261718741773</v>
      </c>
      <c r="Q18" s="70">
        <v>126</v>
      </c>
      <c r="R18" s="21">
        <v>198</v>
      </c>
      <c r="S18" s="23">
        <f t="shared" si="5"/>
        <v>1.5714285714285714</v>
      </c>
    </row>
    <row r="19" spans="1:19" ht="38.25">
      <c r="A19" s="17"/>
      <c r="B19" s="19">
        <v>5004135</v>
      </c>
      <c r="C19" s="19" t="s">
        <v>1246</v>
      </c>
      <c r="D19" s="68">
        <v>3000223</v>
      </c>
      <c r="E19" s="19" t="s">
        <v>1235</v>
      </c>
      <c r="F19" s="69">
        <v>86</v>
      </c>
      <c r="G19" s="19" t="s">
        <v>500</v>
      </c>
      <c r="H19" s="20">
        <v>0.16797500000000001</v>
      </c>
      <c r="I19" s="21">
        <v>4.2360000000000002E-2</v>
      </c>
      <c r="J19" s="21">
        <f t="shared" si="1"/>
        <v>1.8074999796152114E-2</v>
      </c>
      <c r="K19" s="21">
        <v>1.8869999796152115E-2</v>
      </c>
      <c r="L19" s="21">
        <v>-7.9500000000000003E-4</v>
      </c>
      <c r="M19" s="21">
        <v>0</v>
      </c>
      <c r="N19" s="22">
        <f t="shared" si="2"/>
        <v>0.44546741728404426</v>
      </c>
      <c r="O19" s="22">
        <f t="shared" si="3"/>
        <v>0.42669971190160799</v>
      </c>
      <c r="P19" s="23">
        <f t="shared" si="4"/>
        <v>0.42669971190160799</v>
      </c>
      <c r="Q19" s="70">
        <v>300</v>
      </c>
      <c r="R19" s="21">
        <v>307</v>
      </c>
      <c r="S19" s="23">
        <f t="shared" si="5"/>
        <v>1.0233333333333334</v>
      </c>
    </row>
    <row r="20" spans="1:19" ht="38.25">
      <c r="A20" s="17"/>
      <c r="B20" s="19">
        <v>5004136</v>
      </c>
      <c r="C20" s="19" t="s">
        <v>1247</v>
      </c>
      <c r="D20" s="68">
        <v>3000483</v>
      </c>
      <c r="E20" s="19" t="s">
        <v>1236</v>
      </c>
      <c r="F20" s="69">
        <v>36</v>
      </c>
      <c r="G20" s="19" t="s">
        <v>533</v>
      </c>
      <c r="H20" s="20">
        <v>0.50445099999999998</v>
      </c>
      <c r="I20" s="21">
        <v>2.5450669999999995</v>
      </c>
      <c r="J20" s="21">
        <f t="shared" si="1"/>
        <v>0.96786181441498154</v>
      </c>
      <c r="K20" s="21">
        <v>0.7396866544149816</v>
      </c>
      <c r="L20" s="21">
        <v>0.10437408999999999</v>
      </c>
      <c r="M20" s="21">
        <v>0.12380107</v>
      </c>
      <c r="N20" s="22">
        <f t="shared" si="2"/>
        <v>0.29063543490799326</v>
      </c>
      <c r="O20" s="22">
        <f t="shared" si="3"/>
        <v>0.33164578551958818</v>
      </c>
      <c r="P20" s="23">
        <f t="shared" si="4"/>
        <v>0.38028932614150501</v>
      </c>
      <c r="Q20" s="70">
        <v>0</v>
      </c>
      <c r="R20" s="21">
        <v>0</v>
      </c>
      <c r="S20" s="23">
        <f t="shared" si="5"/>
        <v>0</v>
      </c>
    </row>
    <row r="21" spans="1:19" ht="25.5">
      <c r="A21" s="17"/>
      <c r="B21" s="19">
        <v>5004137</v>
      </c>
      <c r="C21" s="19" t="s">
        <v>1248</v>
      </c>
      <c r="D21" s="68">
        <v>3000483</v>
      </c>
      <c r="E21" s="19" t="s">
        <v>1236</v>
      </c>
      <c r="F21" s="69">
        <v>86</v>
      </c>
      <c r="G21" s="19" t="s">
        <v>500</v>
      </c>
      <c r="H21" s="20">
        <v>0.20796000000000001</v>
      </c>
      <c r="I21" s="21">
        <v>0.5</v>
      </c>
      <c r="J21" s="21">
        <f t="shared" si="1"/>
        <v>0.30484903809296471</v>
      </c>
      <c r="K21" s="21">
        <v>0.27828122809296474</v>
      </c>
      <c r="L21" s="21">
        <v>1.8357360000000003E-2</v>
      </c>
      <c r="M21" s="21">
        <v>8.2104500000000028E-3</v>
      </c>
      <c r="N21" s="22">
        <f t="shared" si="2"/>
        <v>0.55656245618592948</v>
      </c>
      <c r="O21" s="22">
        <f t="shared" si="3"/>
        <v>0.59327717618592946</v>
      </c>
      <c r="P21" s="23">
        <f t="shared" si="4"/>
        <v>0.60969807618592942</v>
      </c>
      <c r="Q21" s="70">
        <v>7858</v>
      </c>
      <c r="R21" s="21">
        <v>9966</v>
      </c>
      <c r="S21" s="23">
        <f t="shared" si="5"/>
        <v>1.2682616441842709</v>
      </c>
    </row>
    <row r="22" spans="1:19" ht="38.25">
      <c r="A22" s="17"/>
      <c r="B22" s="19">
        <v>5004138</v>
      </c>
      <c r="C22" s="19" t="s">
        <v>1249</v>
      </c>
      <c r="D22" s="68">
        <v>3000483</v>
      </c>
      <c r="E22" s="19" t="s">
        <v>1236</v>
      </c>
      <c r="F22" s="69">
        <v>86</v>
      </c>
      <c r="G22" s="19" t="s">
        <v>500</v>
      </c>
      <c r="H22" s="20">
        <v>0.18440799999999999</v>
      </c>
      <c r="I22" s="21">
        <v>0.80000000000000016</v>
      </c>
      <c r="J22" s="21">
        <f t="shared" si="1"/>
        <v>0.34369571207150074</v>
      </c>
      <c r="K22" s="21">
        <v>0.19397771207150072</v>
      </c>
      <c r="L22" s="21">
        <v>4.4649429999999997E-2</v>
      </c>
      <c r="M22" s="21">
        <v>0.10506857</v>
      </c>
      <c r="N22" s="22">
        <f t="shared" si="2"/>
        <v>0.24247214008937584</v>
      </c>
      <c r="O22" s="22">
        <f t="shared" si="3"/>
        <v>0.29828392758937583</v>
      </c>
      <c r="P22" s="23">
        <f t="shared" si="4"/>
        <v>0.42961964008937581</v>
      </c>
      <c r="Q22" s="70">
        <v>29040</v>
      </c>
      <c r="R22" s="21">
        <v>31398</v>
      </c>
      <c r="S22" s="23">
        <f t="shared" si="5"/>
        <v>1.081198347107438</v>
      </c>
    </row>
    <row r="23" spans="1:19" ht="15.75" thickBot="1">
      <c r="A23" s="41" t="s">
        <v>293</v>
      </c>
      <c r="B23" s="43"/>
      <c r="C23" s="43"/>
      <c r="D23" s="65"/>
      <c r="E23" s="43"/>
      <c r="F23" s="66"/>
      <c r="G23" s="43"/>
      <c r="H23" s="44">
        <f>H6-H7</f>
        <v>0.24999999999998579</v>
      </c>
      <c r="I23" s="44">
        <f t="shared" ref="I23:M23" si="6">I6-I7</f>
        <v>0.28236600000001033</v>
      </c>
      <c r="J23" s="44">
        <f t="shared" si="6"/>
        <v>0</v>
      </c>
      <c r="K23" s="44">
        <f t="shared" si="6"/>
        <v>0</v>
      </c>
      <c r="L23" s="44">
        <f t="shared" si="6"/>
        <v>0</v>
      </c>
      <c r="M23" s="44">
        <f t="shared" si="6"/>
        <v>0</v>
      </c>
      <c r="N23" s="46">
        <f t="shared" si="2"/>
        <v>0</v>
      </c>
      <c r="O23" s="46">
        <f t="shared" si="3"/>
        <v>0</v>
      </c>
      <c r="P23" s="47">
        <f t="shared" si="4"/>
        <v>0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M30"/>
  <sheetViews>
    <sheetView topLeftCell="A12" workbookViewId="0">
      <selection activeCell="A28" sqref="A28:L2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82</v>
      </c>
      <c r="B1" s="50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1252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1755.3916850000001</v>
      </c>
      <c r="E6" s="14">
        <v>2058.186764</v>
      </c>
      <c r="F6" s="14">
        <v>820.57063532507266</v>
      </c>
      <c r="G6" s="14">
        <v>424.23136320507274</v>
      </c>
      <c r="H6" s="14">
        <v>163.22510216999996</v>
      </c>
      <c r="I6" s="14">
        <v>233.11416995000008</v>
      </c>
      <c r="J6" s="15">
        <v>0.20611898328439193</v>
      </c>
      <c r="K6" s="15">
        <v>0.28542427521658703</v>
      </c>
      <c r="L6" s="16">
        <v>0.39868618809418832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1427.8057289999997</v>
      </c>
      <c r="E7" s="38">
        <f ca="1">SUM(E8:OFFSET(E6,MATCH("GOBIERNOS REGIONALES",$A$8:$A$50,0),0))</f>
        <v>504.10736499999996</v>
      </c>
      <c r="F7" s="38">
        <f ca="1">SUM(F8:OFFSET(F6,MATCH("GOBIERNOS REGIONALES",$A$8:$A$50,0),0))</f>
        <v>279.88103654739433</v>
      </c>
      <c r="G7" s="38">
        <f ca="1">SUM(G8:OFFSET(G6,MATCH("GOBIERNOS REGIONALES",$A$8:$A$50,0),0))</f>
        <v>80.08598951739441</v>
      </c>
      <c r="H7" s="38">
        <f ca="1">SUM(H8:OFFSET(H6,MATCH("GOBIERNOS REGIONALES",$A$8:$A$50,0),0))</f>
        <v>17.844313900000003</v>
      </c>
      <c r="I7" s="38">
        <f ca="1">SUM(I8:OFFSET(I6,MATCH("GOBIERNOS REGIONALES",$A$8:$A$50,0),0))</f>
        <v>181.95073312999992</v>
      </c>
      <c r="J7" s="39">
        <f ca="1">IFERROR(G7/E7,0)</f>
        <v>0.15886693009810404</v>
      </c>
      <c r="K7" s="39">
        <f ca="1">IFERROR(SUM(G7,H7)/E7,0)</f>
        <v>0.19426477416650006</v>
      </c>
      <c r="L7" s="40">
        <f ca="1">IFERROR(SUM(G7,H7,I7)/E7,0)</f>
        <v>0.55520124477331201</v>
      </c>
      <c r="M7" s="4"/>
    </row>
    <row r="8" spans="1:13" ht="25.5">
      <c r="A8" s="17"/>
      <c r="B8" s="18">
        <v>37</v>
      </c>
      <c r="C8" s="19" t="s">
        <v>124</v>
      </c>
      <c r="D8" s="20">
        <v>1427.8057289999997</v>
      </c>
      <c r="E8" s="21">
        <v>504.10736499999996</v>
      </c>
      <c r="F8" s="21">
        <f t="shared" ref="F8:F29" si="0">SUM(G8,H8,I8)</f>
        <v>279.88103654739433</v>
      </c>
      <c r="G8" s="21">
        <v>80.08598951739441</v>
      </c>
      <c r="H8" s="21">
        <v>17.844313900000003</v>
      </c>
      <c r="I8" s="21">
        <v>181.95073312999992</v>
      </c>
      <c r="J8" s="22">
        <f t="shared" ref="J8:J29" si="1">IFERROR(G8/E8,0)</f>
        <v>0.15886693009810404</v>
      </c>
      <c r="K8" s="22">
        <f t="shared" ref="K8:K29" si="2">IFERROR(SUM(G8,H8)/E8,0)</f>
        <v>0.19426477416650006</v>
      </c>
      <c r="L8" s="23">
        <f t="shared" ref="L8:L29" si="3">IFERROR(SUM(G8,H8,I8)/E8,0)</f>
        <v>0.55520124477331201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65.734718999999998</v>
      </c>
      <c r="E9" s="38">
        <f ca="1">SUM(E10:OFFSET(E8,(MATCH("GOBIERNOS LOCALES",$A$8:$A$50,0)-MATCH("GOBIERNOS REGIONALES",$A$8:$A$50,0)),0))</f>
        <v>208.37870099999998</v>
      </c>
      <c r="F9" s="38">
        <f ca="1">SUM(F10:OFFSET(F8,(MATCH("GOBIERNOS LOCALES",$A$8:$A$50,0)-MATCH("GOBIERNOS REGIONALES",$A$8:$A$50,0)),0))</f>
        <v>96.022269664198888</v>
      </c>
      <c r="G9" s="38">
        <f ca="1">SUM(G10:OFFSET(G8,(MATCH("GOBIERNOS LOCALES",$A$8:$A$50,0)-MATCH("GOBIERNOS REGIONALES",$A$8:$A$50,0)),0))</f>
        <v>66.624718204198871</v>
      </c>
      <c r="H9" s="38">
        <f ca="1">SUM(H10:OFFSET(H8,(MATCH("GOBIERNOS LOCALES",$A$8:$A$50,0)-MATCH("GOBIERNOS REGIONALES",$A$8:$A$50,0)),0))</f>
        <v>16.804820320000001</v>
      </c>
      <c r="I9" s="38">
        <f ca="1">SUM(I10:OFFSET(I8,(MATCH("GOBIERNOS LOCALES",$A$8:$A$50,0)-MATCH("GOBIERNOS REGIONALES",$A$8:$A$50,0)),0))</f>
        <v>12.592731140000001</v>
      </c>
      <c r="J9" s="39">
        <f t="shared" ca="1" si="1"/>
        <v>0.31972902165369999</v>
      </c>
      <c r="K9" s="39">
        <f t="shared" ca="1" si="2"/>
        <v>0.40037459742202197</v>
      </c>
      <c r="L9" s="40">
        <f t="shared" ca="1" si="3"/>
        <v>0.46080654694262096</v>
      </c>
      <c r="M9" s="4"/>
    </row>
    <row r="10" spans="1:13">
      <c r="A10" s="17"/>
      <c r="B10" s="18">
        <v>440</v>
      </c>
      <c r="C10" s="19" t="s">
        <v>206</v>
      </c>
      <c r="D10" s="20">
        <v>0</v>
      </c>
      <c r="E10" s="21">
        <v>2.9632610000000006</v>
      </c>
      <c r="F10" s="21">
        <f t="shared" si="0"/>
        <v>0.24714796254525304</v>
      </c>
      <c r="G10" s="21">
        <v>0.13476889254525304</v>
      </c>
      <c r="H10" s="21">
        <v>9.6151800000000009E-3</v>
      </c>
      <c r="I10" s="21">
        <v>0.10276389</v>
      </c>
      <c r="J10" s="22">
        <f t="shared" si="1"/>
        <v>4.547992652191387E-2</v>
      </c>
      <c r="K10" s="22">
        <f t="shared" si="2"/>
        <v>4.8724723385909309E-2</v>
      </c>
      <c r="L10" s="23">
        <f t="shared" si="3"/>
        <v>8.3404047954349275E-2</v>
      </c>
      <c r="M10" s="4"/>
    </row>
    <row r="11" spans="1:13">
      <c r="A11" s="17"/>
      <c r="B11" s="18">
        <v>441</v>
      </c>
      <c r="C11" s="19" t="s">
        <v>207</v>
      </c>
      <c r="D11" s="20">
        <v>0</v>
      </c>
      <c r="E11" s="21">
        <v>7.0289000000000004E-2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>
      <c r="A12" s="17"/>
      <c r="B12" s="18">
        <v>442</v>
      </c>
      <c r="C12" s="19" t="s">
        <v>208</v>
      </c>
      <c r="D12" s="20">
        <v>10.933861</v>
      </c>
      <c r="E12" s="21">
        <v>26.849504000000003</v>
      </c>
      <c r="F12" s="21">
        <f t="shared" si="0"/>
        <v>13.105672305643871</v>
      </c>
      <c r="G12" s="21">
        <v>6.702170695643872</v>
      </c>
      <c r="H12" s="21">
        <v>0.17144556999999999</v>
      </c>
      <c r="I12" s="21">
        <v>6.2320560399999998</v>
      </c>
      <c r="J12" s="22">
        <f t="shared" si="1"/>
        <v>0.24961990715522608</v>
      </c>
      <c r="K12" s="22">
        <f t="shared" si="2"/>
        <v>0.25600533498286865</v>
      </c>
      <c r="L12" s="23">
        <f t="shared" si="3"/>
        <v>0.488115992967463</v>
      </c>
      <c r="M12" s="4"/>
    </row>
    <row r="13" spans="1:13">
      <c r="A13" s="17"/>
      <c r="B13" s="18">
        <v>443</v>
      </c>
      <c r="C13" s="19" t="s">
        <v>209</v>
      </c>
      <c r="D13" s="20">
        <v>10.110237999999999</v>
      </c>
      <c r="E13" s="21">
        <v>52.494584000000003</v>
      </c>
      <c r="F13" s="21">
        <f t="shared" si="0"/>
        <v>19.608171449380684</v>
      </c>
      <c r="G13" s="21">
        <v>13.683130199380685</v>
      </c>
      <c r="H13" s="21">
        <v>3.1900234199999997</v>
      </c>
      <c r="I13" s="21">
        <v>2.7350178299999999</v>
      </c>
      <c r="J13" s="22">
        <f t="shared" si="1"/>
        <v>0.26065794138649967</v>
      </c>
      <c r="K13" s="22">
        <f t="shared" si="2"/>
        <v>0.3214265612502174</v>
      </c>
      <c r="L13" s="23">
        <f t="shared" si="3"/>
        <v>0.37352751379800786</v>
      </c>
      <c r="M13" s="4"/>
    </row>
    <row r="14" spans="1:13">
      <c r="A14" s="17"/>
      <c r="B14" s="18">
        <v>444</v>
      </c>
      <c r="C14" s="19" t="s">
        <v>210</v>
      </c>
      <c r="D14" s="20">
        <v>2</v>
      </c>
      <c r="E14" s="21">
        <v>3.9834490000000002</v>
      </c>
      <c r="F14" s="21">
        <f t="shared" si="0"/>
        <v>2.1233692535107425</v>
      </c>
      <c r="G14" s="21">
        <v>1.2493572235107422</v>
      </c>
      <c r="H14" s="21">
        <v>0.53739924000000006</v>
      </c>
      <c r="I14" s="21">
        <v>0.33661279</v>
      </c>
      <c r="J14" s="22">
        <f t="shared" si="1"/>
        <v>0.31363705761282301</v>
      </c>
      <c r="K14" s="22">
        <f t="shared" si="2"/>
        <v>0.44854508329609394</v>
      </c>
      <c r="L14" s="23">
        <f t="shared" si="3"/>
        <v>0.53304793246022286</v>
      </c>
      <c r="M14" s="4"/>
    </row>
    <row r="15" spans="1:13">
      <c r="A15" s="17"/>
      <c r="B15" s="18">
        <v>445</v>
      </c>
      <c r="C15" s="19" t="s">
        <v>211</v>
      </c>
      <c r="D15" s="20">
        <v>2.2399999999999998</v>
      </c>
      <c r="E15" s="21">
        <v>33.325023999999999</v>
      </c>
      <c r="F15" s="21">
        <f t="shared" si="0"/>
        <v>13.26605360227347</v>
      </c>
      <c r="G15" s="21">
        <v>8.7335575022734702</v>
      </c>
      <c r="H15" s="21">
        <v>3.23771122</v>
      </c>
      <c r="I15" s="21">
        <v>1.2947848800000001</v>
      </c>
      <c r="J15" s="22">
        <f t="shared" si="1"/>
        <v>0.26207205438992243</v>
      </c>
      <c r="K15" s="22">
        <f t="shared" si="2"/>
        <v>0.35922760992680663</v>
      </c>
      <c r="L15" s="23">
        <f t="shared" si="3"/>
        <v>0.39808084166041319</v>
      </c>
      <c r="M15" s="4"/>
    </row>
    <row r="16" spans="1:13">
      <c r="A16" s="17"/>
      <c r="B16" s="18">
        <v>446</v>
      </c>
      <c r="C16" s="19" t="s">
        <v>212</v>
      </c>
      <c r="D16" s="20">
        <v>0</v>
      </c>
      <c r="E16" s="21">
        <v>0.72581099999999998</v>
      </c>
      <c r="F16" s="21">
        <f t="shared" si="0"/>
        <v>0.13950509966975211</v>
      </c>
      <c r="G16" s="21">
        <v>3.4128289669752121E-2</v>
      </c>
      <c r="H16" s="21">
        <v>1.8281820000000001E-2</v>
      </c>
      <c r="I16" s="21">
        <v>8.7094989999999997E-2</v>
      </c>
      <c r="J16" s="22">
        <f t="shared" si="1"/>
        <v>4.7020904436212901E-2</v>
      </c>
      <c r="K16" s="22">
        <f t="shared" si="2"/>
        <v>7.2209031923947314E-2</v>
      </c>
      <c r="L16" s="23">
        <f t="shared" si="3"/>
        <v>0.19220582172184233</v>
      </c>
      <c r="M16" s="4"/>
    </row>
    <row r="17" spans="1:13">
      <c r="A17" s="17"/>
      <c r="B17" s="18">
        <v>448</v>
      </c>
      <c r="C17" s="19" t="s">
        <v>214</v>
      </c>
      <c r="D17" s="20">
        <v>0</v>
      </c>
      <c r="E17" s="21">
        <v>0.33640900000000007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>
      <c r="A18" s="17"/>
      <c r="B18" s="18">
        <v>450</v>
      </c>
      <c r="C18" s="19" t="s">
        <v>216</v>
      </c>
      <c r="D18" s="20">
        <v>0</v>
      </c>
      <c r="E18" s="21">
        <v>2.2476149999999997</v>
      </c>
      <c r="F18" s="21">
        <f t="shared" si="0"/>
        <v>7.524351E-2</v>
      </c>
      <c r="G18" s="21">
        <v>0</v>
      </c>
      <c r="H18" s="21">
        <v>6.024351E-2</v>
      </c>
      <c r="I18" s="21">
        <v>1.4999999999999999E-2</v>
      </c>
      <c r="J18" s="22">
        <f t="shared" si="1"/>
        <v>0</v>
      </c>
      <c r="K18" s="22">
        <f t="shared" si="2"/>
        <v>2.6803304836459985E-2</v>
      </c>
      <c r="L18" s="23">
        <f t="shared" si="3"/>
        <v>3.347704566840852E-2</v>
      </c>
      <c r="M18" s="4"/>
    </row>
    <row r="19" spans="1:13">
      <c r="A19" s="17"/>
      <c r="B19" s="18">
        <v>452</v>
      </c>
      <c r="C19" s="19" t="s">
        <v>218</v>
      </c>
      <c r="D19" s="20">
        <v>0</v>
      </c>
      <c r="E19" s="21">
        <v>0.21894000000000002</v>
      </c>
      <c r="F19" s="21">
        <f t="shared" si="0"/>
        <v>9.0157262049615383E-2</v>
      </c>
      <c r="G19" s="21">
        <v>9.0157262049615383E-2</v>
      </c>
      <c r="H19" s="21">
        <v>0</v>
      </c>
      <c r="I19" s="21">
        <v>0</v>
      </c>
      <c r="J19" s="22">
        <f t="shared" si="1"/>
        <v>0.41178981478768328</v>
      </c>
      <c r="K19" s="22">
        <f t="shared" si="2"/>
        <v>0.41178981478768328</v>
      </c>
      <c r="L19" s="23">
        <f t="shared" si="3"/>
        <v>0.41178981478768328</v>
      </c>
      <c r="M19" s="4"/>
    </row>
    <row r="20" spans="1:13">
      <c r="A20" s="17"/>
      <c r="B20" s="18">
        <v>453</v>
      </c>
      <c r="C20" s="19" t="s">
        <v>219</v>
      </c>
      <c r="D20" s="20">
        <v>16.7</v>
      </c>
      <c r="E20" s="21">
        <v>15.087982999999999</v>
      </c>
      <c r="F20" s="21">
        <f t="shared" si="0"/>
        <v>4.2862558013851633</v>
      </c>
      <c r="G20" s="21">
        <v>2.4277565213851631</v>
      </c>
      <c r="H20" s="21">
        <v>0.62516292999999989</v>
      </c>
      <c r="I20" s="21">
        <v>1.2333363500000001</v>
      </c>
      <c r="J20" s="22">
        <f t="shared" si="1"/>
        <v>0.16090663154811105</v>
      </c>
      <c r="K20" s="22">
        <f t="shared" si="2"/>
        <v>0.20234112481338051</v>
      </c>
      <c r="L20" s="23">
        <f t="shared" si="3"/>
        <v>0.28408408210594904</v>
      </c>
      <c r="M20" s="4"/>
    </row>
    <row r="21" spans="1:13">
      <c r="A21" s="17"/>
      <c r="B21" s="18">
        <v>455</v>
      </c>
      <c r="C21" s="19" t="s">
        <v>221</v>
      </c>
      <c r="D21" s="20">
        <v>2.6472129999999998</v>
      </c>
      <c r="E21" s="21">
        <v>2.9755819999999997</v>
      </c>
      <c r="F21" s="21">
        <f t="shared" si="0"/>
        <v>1.0590041746333272</v>
      </c>
      <c r="G21" s="21">
        <v>0.69727862463332713</v>
      </c>
      <c r="H21" s="21">
        <v>0.20006220999999999</v>
      </c>
      <c r="I21" s="21">
        <v>0.16166334000000002</v>
      </c>
      <c r="J21" s="22">
        <f t="shared" si="1"/>
        <v>0.23433352689770512</v>
      </c>
      <c r="K21" s="22">
        <f t="shared" si="2"/>
        <v>0.30156817544713177</v>
      </c>
      <c r="L21" s="23">
        <f t="shared" si="3"/>
        <v>0.35589816534490643</v>
      </c>
      <c r="M21" s="4"/>
    </row>
    <row r="22" spans="1:13">
      <c r="A22" s="17"/>
      <c r="B22" s="18">
        <v>456</v>
      </c>
      <c r="C22" s="19" t="s">
        <v>222</v>
      </c>
      <c r="D22" s="20">
        <v>6.0360019999999999</v>
      </c>
      <c r="E22" s="21">
        <v>43.777976999999993</v>
      </c>
      <c r="F22" s="21">
        <f t="shared" si="0"/>
        <v>35.239448435579284</v>
      </c>
      <c r="G22" s="21">
        <v>28.108140075579286</v>
      </c>
      <c r="H22" s="21">
        <v>7.0752722600000002</v>
      </c>
      <c r="I22" s="21">
        <v>5.6036099999999998E-2</v>
      </c>
      <c r="J22" s="22">
        <f t="shared" si="1"/>
        <v>0.64206119153425678</v>
      </c>
      <c r="K22" s="22">
        <f t="shared" si="2"/>
        <v>0.80367835031708501</v>
      </c>
      <c r="L22" s="23">
        <f t="shared" si="3"/>
        <v>0.80495835692862849</v>
      </c>
      <c r="M22" s="4"/>
    </row>
    <row r="23" spans="1:13">
      <c r="A23" s="17"/>
      <c r="B23" s="18">
        <v>457</v>
      </c>
      <c r="C23" s="19" t="s">
        <v>223</v>
      </c>
      <c r="D23" s="20">
        <v>0</v>
      </c>
      <c r="E23" s="21">
        <v>1.9926350000000002</v>
      </c>
      <c r="F23" s="21">
        <f t="shared" si="0"/>
        <v>1.1129833381718899</v>
      </c>
      <c r="G23" s="21">
        <v>0.96462659817188978</v>
      </c>
      <c r="H23" s="21">
        <v>3.61E-2</v>
      </c>
      <c r="I23" s="21">
        <v>0.11225673999999999</v>
      </c>
      <c r="J23" s="22">
        <f t="shared" si="1"/>
        <v>0.48409598254165448</v>
      </c>
      <c r="K23" s="22">
        <f t="shared" si="2"/>
        <v>0.50221269734391383</v>
      </c>
      <c r="L23" s="23">
        <f t="shared" si="3"/>
        <v>0.55854852402566946</v>
      </c>
      <c r="M23" s="4"/>
    </row>
    <row r="24" spans="1:13">
      <c r="A24" s="17"/>
      <c r="B24" s="18">
        <v>459</v>
      </c>
      <c r="C24" s="19" t="s">
        <v>225</v>
      </c>
      <c r="D24" s="20">
        <v>2.71</v>
      </c>
      <c r="E24" s="21">
        <v>9.0978599999999989</v>
      </c>
      <c r="F24" s="21">
        <f t="shared" si="0"/>
        <v>5.1974840092079386</v>
      </c>
      <c r="G24" s="21">
        <v>3.3480368792079389</v>
      </c>
      <c r="H24" s="21">
        <v>1.64100296</v>
      </c>
      <c r="I24" s="21">
        <v>0.20844417000000001</v>
      </c>
      <c r="J24" s="22">
        <f t="shared" si="1"/>
        <v>0.36800268186232138</v>
      </c>
      <c r="K24" s="22">
        <f t="shared" si="2"/>
        <v>0.54837509471545387</v>
      </c>
      <c r="L24" s="23">
        <f t="shared" si="3"/>
        <v>0.57128643540436319</v>
      </c>
      <c r="M24" s="4"/>
    </row>
    <row r="25" spans="1:13">
      <c r="A25" s="17"/>
      <c r="B25" s="18">
        <v>460</v>
      </c>
      <c r="C25" s="19" t="s">
        <v>226</v>
      </c>
      <c r="D25" s="20">
        <v>1.346438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>
      <c r="A26" s="17"/>
      <c r="B26" s="18">
        <v>461</v>
      </c>
      <c r="C26" s="19" t="s">
        <v>227</v>
      </c>
      <c r="D26" s="20">
        <v>1.331348</v>
      </c>
      <c r="E26" s="21">
        <v>1.331348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>
      <c r="A27" s="17"/>
      <c r="B27" s="18">
        <v>462</v>
      </c>
      <c r="C27" s="19" t="s">
        <v>228</v>
      </c>
      <c r="D27" s="20">
        <v>0</v>
      </c>
      <c r="E27" s="21">
        <v>3.1E-2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</row>
    <row r="28" spans="1:13">
      <c r="A28" s="17"/>
      <c r="B28" s="18">
        <v>463</v>
      </c>
      <c r="C28" s="19" t="s">
        <v>229</v>
      </c>
      <c r="D28" s="20">
        <v>9.6796190000000006</v>
      </c>
      <c r="E28" s="21">
        <v>10.869429999999998</v>
      </c>
      <c r="F28" s="21">
        <f t="shared" si="0"/>
        <v>0.47177346014787674</v>
      </c>
      <c r="G28" s="21">
        <v>0.45160944014787674</v>
      </c>
      <c r="H28" s="21">
        <v>2.5000000000000001E-3</v>
      </c>
      <c r="I28" s="21">
        <v>1.7664019999999999E-2</v>
      </c>
      <c r="J28" s="22">
        <f t="shared" si="1"/>
        <v>4.1548585358006519E-2</v>
      </c>
      <c r="K28" s="22">
        <f t="shared" si="2"/>
        <v>4.1778588219242116E-2</v>
      </c>
      <c r="L28" s="23">
        <f t="shared" si="3"/>
        <v>4.3403698275611219E-2</v>
      </c>
      <c r="M28" s="4"/>
    </row>
    <row r="29" spans="1:13" ht="15.75" thickBot="1">
      <c r="A29" s="41" t="s">
        <v>232</v>
      </c>
      <c r="B29" s="58"/>
      <c r="C29" s="43"/>
      <c r="D29" s="44">
        <v>261.85123700000008</v>
      </c>
      <c r="E29" s="45">
        <v>1345.7006979999981</v>
      </c>
      <c r="F29" s="45">
        <f t="shared" si="0"/>
        <v>444.66732911347941</v>
      </c>
      <c r="G29" s="45">
        <v>277.52065548347946</v>
      </c>
      <c r="H29" s="45">
        <v>128.57596794999995</v>
      </c>
      <c r="I29" s="45">
        <v>38.57070568000001</v>
      </c>
      <c r="J29" s="46">
        <f t="shared" si="1"/>
        <v>0.20622762245418697</v>
      </c>
      <c r="K29" s="46">
        <f t="shared" si="2"/>
        <v>0.30177336166729102</v>
      </c>
      <c r="L29" s="47">
        <f t="shared" si="3"/>
        <v>0.3304355342717375</v>
      </c>
      <c r="M29" s="4"/>
    </row>
    <row r="30" spans="1:13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82</v>
      </c>
      <c r="B1" s="51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1253</v>
      </c>
      <c r="N2" s="72" t="s">
        <v>1264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1755.3916850000001</v>
      </c>
      <c r="E6" s="14">
        <f ca="1">SUM(E7:OFFSET(E7,50,0))</f>
        <v>2058.186764</v>
      </c>
      <c r="F6" s="14">
        <f ca="1">SUM(F7:OFFSET(F7,50,0))</f>
        <v>820.57063532507266</v>
      </c>
      <c r="G6" s="14">
        <f ca="1">SUM(G7:OFFSET(G7,50,0))</f>
        <v>424.23136320507274</v>
      </c>
      <c r="H6" s="14">
        <f ca="1">SUM(H7:OFFSET(H7,50,0))</f>
        <v>163.22510216999996</v>
      </c>
      <c r="I6" s="14">
        <f ca="1">SUM(I7:OFFSET(I7,50,0))</f>
        <v>233.11416995000008</v>
      </c>
      <c r="J6" s="15">
        <f ca="1">IFERROR(G6/E6,0)</f>
        <v>0.20611898328439193</v>
      </c>
      <c r="K6" s="15">
        <f ca="1">IFERROR(SUM(G6,H6)/E6,0)</f>
        <v>0.28542427521658703</v>
      </c>
      <c r="L6" s="16">
        <f ca="1">IFERROR(SUM(G6,H6,I6)/E6,0)</f>
        <v>0.39868618809418832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34.178559999999997</v>
      </c>
      <c r="E7" s="21">
        <v>70.799552999999989</v>
      </c>
      <c r="F7" s="21">
        <f t="shared" ref="F7:F31" si="0">SUM(G7,H7,I7)</f>
        <v>16.988933534368517</v>
      </c>
      <c r="G7" s="21">
        <v>5.3240456143685151</v>
      </c>
      <c r="H7" s="21">
        <v>8.3093203200000012</v>
      </c>
      <c r="I7" s="21">
        <v>3.3555675999999997</v>
      </c>
      <c r="J7" s="22">
        <f t="shared" ref="J7:J31" si="1">IFERROR(G7/E7,0)</f>
        <v>7.5198859156194328E-2</v>
      </c>
      <c r="K7" s="22">
        <f t="shared" ref="K7:K31" si="2">IFERROR(SUM(G7,H7)/E7,0)</f>
        <v>0.19256288149684389</v>
      </c>
      <c r="L7" s="23">
        <f t="shared" ref="L7:L31" si="3">IFERROR(SUM(G7,H7,I7)/E7,0)</f>
        <v>0.23995820332888992</v>
      </c>
      <c r="M7" s="4"/>
      <c r="N7" t="s">
        <v>255</v>
      </c>
      <c r="O7" s="5">
        <v>2.6433379650115967</v>
      </c>
      <c r="P7" s="71">
        <v>0.87597302925024456</v>
      </c>
    </row>
    <row r="8" spans="1:16">
      <c r="A8" s="17"/>
      <c r="B8" s="55">
        <v>2</v>
      </c>
      <c r="C8" s="19" t="s">
        <v>250</v>
      </c>
      <c r="D8" s="20">
        <v>104.37139500000001</v>
      </c>
      <c r="E8" s="21">
        <v>88.197673999999978</v>
      </c>
      <c r="F8" s="21">
        <f t="shared" si="0"/>
        <v>21.227650863624042</v>
      </c>
      <c r="G8" s="21">
        <v>13.58753104362404</v>
      </c>
      <c r="H8" s="21">
        <v>14.004204249999999</v>
      </c>
      <c r="I8" s="21">
        <v>-6.3640844300000001</v>
      </c>
      <c r="J8" s="22">
        <f t="shared" si="1"/>
        <v>0.15405770274195715</v>
      </c>
      <c r="K8" s="22">
        <f t="shared" si="2"/>
        <v>0.31283971608620936</v>
      </c>
      <c r="L8" s="23">
        <f t="shared" si="3"/>
        <v>0.24068266090128462</v>
      </c>
      <c r="M8" s="4"/>
      <c r="N8" t="s">
        <v>267</v>
      </c>
      <c r="O8" s="5">
        <v>40.047154797298646</v>
      </c>
      <c r="P8" s="71">
        <v>0.70811404634713171</v>
      </c>
    </row>
    <row r="9" spans="1:16">
      <c r="A9" s="17"/>
      <c r="B9" s="55">
        <v>3</v>
      </c>
      <c r="C9" s="19" t="s">
        <v>251</v>
      </c>
      <c r="D9" s="20">
        <v>14.021050000000004</v>
      </c>
      <c r="E9" s="21">
        <v>83.830371999999997</v>
      </c>
      <c r="F9" s="21">
        <f t="shared" si="0"/>
        <v>17.300540467715926</v>
      </c>
      <c r="G9" s="21">
        <v>7.8265805377159268</v>
      </c>
      <c r="H9" s="21">
        <v>3.0213033600000001</v>
      </c>
      <c r="I9" s="21">
        <v>6.4526565700000003</v>
      </c>
      <c r="J9" s="22">
        <f t="shared" si="1"/>
        <v>9.3362111499587841E-2</v>
      </c>
      <c r="K9" s="22">
        <f t="shared" si="2"/>
        <v>0.12940278849908871</v>
      </c>
      <c r="L9" s="23">
        <f t="shared" si="3"/>
        <v>0.20637556597883075</v>
      </c>
      <c r="M9" s="4"/>
      <c r="N9" t="s">
        <v>266</v>
      </c>
      <c r="O9" s="5">
        <v>23.171798535562907</v>
      </c>
      <c r="P9" s="71">
        <v>0.58622988708431412</v>
      </c>
    </row>
    <row r="10" spans="1:16">
      <c r="A10" s="17"/>
      <c r="B10" s="55">
        <v>4</v>
      </c>
      <c r="C10" s="19" t="s">
        <v>252</v>
      </c>
      <c r="D10" s="20">
        <v>151.84120799999997</v>
      </c>
      <c r="E10" s="21">
        <v>194.12913699999999</v>
      </c>
      <c r="F10" s="21">
        <f t="shared" si="0"/>
        <v>46.805048819639552</v>
      </c>
      <c r="G10" s="21">
        <v>35.740082309639547</v>
      </c>
      <c r="H10" s="21">
        <v>5.1053778400000009</v>
      </c>
      <c r="I10" s="21">
        <v>5.9595886699999996</v>
      </c>
      <c r="J10" s="22">
        <f t="shared" si="1"/>
        <v>0.18410467826702157</v>
      </c>
      <c r="K10" s="22">
        <f t="shared" si="2"/>
        <v>0.210403552917662</v>
      </c>
      <c r="L10" s="23">
        <f t="shared" si="3"/>
        <v>0.2411026471499719</v>
      </c>
      <c r="M10" s="4"/>
      <c r="N10" t="s">
        <v>270</v>
      </c>
      <c r="O10" s="5">
        <v>23.156988606972206</v>
      </c>
      <c r="P10" s="71">
        <v>0.57658329689311683</v>
      </c>
    </row>
    <row r="11" spans="1:16">
      <c r="A11" s="17"/>
      <c r="B11" s="55">
        <v>5</v>
      </c>
      <c r="C11" s="19" t="s">
        <v>253</v>
      </c>
      <c r="D11" s="20">
        <v>7.4103289999999991</v>
      </c>
      <c r="E11" s="21">
        <v>70.740791999999999</v>
      </c>
      <c r="F11" s="21">
        <f t="shared" si="0"/>
        <v>33.399726972261931</v>
      </c>
      <c r="G11" s="21">
        <v>22.195665362261934</v>
      </c>
      <c r="H11" s="21">
        <v>6.0990447000000003</v>
      </c>
      <c r="I11" s="21">
        <v>5.1050169099999989</v>
      </c>
      <c r="J11" s="22">
        <f t="shared" si="1"/>
        <v>0.31376048719191518</v>
      </c>
      <c r="K11" s="22">
        <f t="shared" si="2"/>
        <v>0.39997728696989898</v>
      </c>
      <c r="L11" s="23">
        <f t="shared" si="3"/>
        <v>0.47214239518638595</v>
      </c>
      <c r="M11" s="4"/>
      <c r="N11" t="s">
        <v>263</v>
      </c>
      <c r="O11" s="5">
        <v>232.48792742163084</v>
      </c>
      <c r="P11" s="71">
        <v>0.55616555979299642</v>
      </c>
    </row>
    <row r="12" spans="1:16">
      <c r="A12" s="17"/>
      <c r="B12" s="55">
        <v>6</v>
      </c>
      <c r="C12" s="19" t="s">
        <v>254</v>
      </c>
      <c r="D12" s="20">
        <v>20.724699999999995</v>
      </c>
      <c r="E12" s="21">
        <v>50.460428</v>
      </c>
      <c r="F12" s="21">
        <f t="shared" si="0"/>
        <v>20.034149635649069</v>
      </c>
      <c r="G12" s="21">
        <v>12.550999335649067</v>
      </c>
      <c r="H12" s="21">
        <v>5.9372462500000012</v>
      </c>
      <c r="I12" s="21">
        <v>1.5459040499999999</v>
      </c>
      <c r="J12" s="22">
        <f t="shared" si="1"/>
        <v>0.24872954576701306</v>
      </c>
      <c r="K12" s="22">
        <f t="shared" si="2"/>
        <v>0.36639097840488133</v>
      </c>
      <c r="L12" s="23">
        <f t="shared" si="3"/>
        <v>0.39702694625675922</v>
      </c>
      <c r="M12" s="4"/>
      <c r="N12" t="s">
        <v>268</v>
      </c>
      <c r="O12" s="5">
        <v>87.784768008608168</v>
      </c>
      <c r="P12" s="71">
        <v>0.51823807002218136</v>
      </c>
    </row>
    <row r="13" spans="1:16">
      <c r="A13" s="17"/>
      <c r="B13" s="55">
        <v>7</v>
      </c>
      <c r="C13" s="19" t="s">
        <v>255</v>
      </c>
      <c r="D13" s="20">
        <v>216.431726</v>
      </c>
      <c r="E13" s="21">
        <v>3.0176020000000001</v>
      </c>
      <c r="F13" s="21">
        <f t="shared" si="0"/>
        <v>2.6433379650115967</v>
      </c>
      <c r="G13" s="21">
        <v>2.6433379650115967</v>
      </c>
      <c r="H13" s="21">
        <v>0</v>
      </c>
      <c r="I13" s="21">
        <v>0</v>
      </c>
      <c r="J13" s="22">
        <f t="shared" si="1"/>
        <v>0.87597302925024456</v>
      </c>
      <c r="K13" s="22">
        <f t="shared" si="2"/>
        <v>0.87597302925024456</v>
      </c>
      <c r="L13" s="23">
        <f t="shared" si="3"/>
        <v>0.87597302925024456</v>
      </c>
      <c r="M13" s="4"/>
      <c r="N13" t="s">
        <v>259</v>
      </c>
      <c r="O13" s="5">
        <v>54.289813907784733</v>
      </c>
      <c r="P13" s="71">
        <v>0.5127962165860358</v>
      </c>
    </row>
    <row r="14" spans="1:16">
      <c r="A14" s="17"/>
      <c r="B14" s="55">
        <v>8</v>
      </c>
      <c r="C14" s="19" t="s">
        <v>256</v>
      </c>
      <c r="D14" s="20">
        <v>107.37993799999998</v>
      </c>
      <c r="E14" s="21">
        <v>74.455495000000028</v>
      </c>
      <c r="F14" s="21">
        <f t="shared" si="0"/>
        <v>24.614363799734747</v>
      </c>
      <c r="G14" s="21">
        <v>11.141361739734748</v>
      </c>
      <c r="H14" s="21">
        <v>11.38149228</v>
      </c>
      <c r="I14" s="21">
        <v>2.0915097799999995</v>
      </c>
      <c r="J14" s="22">
        <f t="shared" si="1"/>
        <v>0.149637870780857</v>
      </c>
      <c r="K14" s="22">
        <f t="shared" si="2"/>
        <v>0.30250089694165272</v>
      </c>
      <c r="L14" s="23">
        <f t="shared" si="3"/>
        <v>0.33059163463670127</v>
      </c>
      <c r="M14" s="4"/>
      <c r="N14" t="s">
        <v>265</v>
      </c>
      <c r="O14" s="5">
        <v>1.4619821634161996</v>
      </c>
      <c r="P14" s="71">
        <v>0.49228452891674856</v>
      </c>
    </row>
    <row r="15" spans="1:16">
      <c r="A15" s="17"/>
      <c r="B15" s="55">
        <v>9</v>
      </c>
      <c r="C15" s="19" t="s">
        <v>257</v>
      </c>
      <c r="D15" s="20">
        <v>3.7411339999999997</v>
      </c>
      <c r="E15" s="21">
        <v>8.0428339999999992</v>
      </c>
      <c r="F15" s="21">
        <f t="shared" si="0"/>
        <v>3.3797703582747025</v>
      </c>
      <c r="G15" s="21">
        <v>2.3724556582747027</v>
      </c>
      <c r="H15" s="21">
        <v>0.71276648999999992</v>
      </c>
      <c r="I15" s="21">
        <v>0.29454820999999998</v>
      </c>
      <c r="J15" s="22">
        <f t="shared" si="1"/>
        <v>0.2949775736108321</v>
      </c>
      <c r="K15" s="22">
        <f t="shared" si="2"/>
        <v>0.38359888420856414</v>
      </c>
      <c r="L15" s="23">
        <f t="shared" si="3"/>
        <v>0.42022132475626167</v>
      </c>
      <c r="M15" s="4"/>
      <c r="N15" t="s">
        <v>253</v>
      </c>
      <c r="O15" s="5">
        <v>33.399726972261931</v>
      </c>
      <c r="P15" s="71">
        <v>0.47214239518638595</v>
      </c>
    </row>
    <row r="16" spans="1:16">
      <c r="A16" s="17"/>
      <c r="B16" s="55">
        <v>10</v>
      </c>
      <c r="C16" s="19" t="s">
        <v>258</v>
      </c>
      <c r="D16" s="20">
        <v>56.136823999999997</v>
      </c>
      <c r="E16" s="21">
        <v>12.026277000000004</v>
      </c>
      <c r="F16" s="21">
        <f t="shared" si="0"/>
        <v>2.4836905689350872</v>
      </c>
      <c r="G16" s="21">
        <v>0.72336032893508673</v>
      </c>
      <c r="H16" s="21">
        <v>1.6806964700000004</v>
      </c>
      <c r="I16" s="21">
        <v>7.9633770000000006E-2</v>
      </c>
      <c r="J16" s="22">
        <f t="shared" si="1"/>
        <v>6.0148317632720959E-2</v>
      </c>
      <c r="K16" s="22">
        <f t="shared" si="2"/>
        <v>0.19990033481975231</v>
      </c>
      <c r="L16" s="23">
        <f t="shared" si="3"/>
        <v>0.20652198256659865</v>
      </c>
      <c r="M16" s="4"/>
      <c r="N16" t="s">
        <v>272</v>
      </c>
      <c r="O16" s="5">
        <v>21.334844139533679</v>
      </c>
      <c r="P16" s="71">
        <v>0.44803768851969067</v>
      </c>
    </row>
    <row r="17" spans="1:16">
      <c r="A17" s="17"/>
      <c r="B17" s="55">
        <v>11</v>
      </c>
      <c r="C17" s="19" t="s">
        <v>259</v>
      </c>
      <c r="D17" s="20">
        <v>93.106073999999992</v>
      </c>
      <c r="E17" s="21">
        <v>105.87015299999997</v>
      </c>
      <c r="F17" s="21">
        <f t="shared" si="0"/>
        <v>54.289813907784733</v>
      </c>
      <c r="G17" s="21">
        <v>40.323594527784735</v>
      </c>
      <c r="H17" s="21">
        <v>8.3606912199999996</v>
      </c>
      <c r="I17" s="21">
        <v>5.6055281599999986</v>
      </c>
      <c r="J17" s="22">
        <f t="shared" si="1"/>
        <v>0.38087783369676198</v>
      </c>
      <c r="K17" s="22">
        <f t="shared" si="2"/>
        <v>0.45984901663252292</v>
      </c>
      <c r="L17" s="23">
        <f t="shared" si="3"/>
        <v>0.5127962165860358</v>
      </c>
      <c r="M17" s="4"/>
      <c r="N17" t="s">
        <v>257</v>
      </c>
      <c r="O17" s="5">
        <v>3.3797703582747025</v>
      </c>
      <c r="P17" s="71">
        <v>0.42022132475626167</v>
      </c>
    </row>
    <row r="18" spans="1:16">
      <c r="A18" s="17"/>
      <c r="B18" s="55">
        <v>12</v>
      </c>
      <c r="C18" s="19" t="s">
        <v>260</v>
      </c>
      <c r="D18" s="20">
        <v>8.7207679999999996</v>
      </c>
      <c r="E18" s="21">
        <v>49.237243000000014</v>
      </c>
      <c r="F18" s="21">
        <f t="shared" si="0"/>
        <v>6.1194811866786392</v>
      </c>
      <c r="G18" s="21">
        <v>3.1057067866786383</v>
      </c>
      <c r="H18" s="21">
        <v>1.37190612</v>
      </c>
      <c r="I18" s="21">
        <v>1.6418682800000002</v>
      </c>
      <c r="J18" s="22">
        <f t="shared" si="1"/>
        <v>6.3076374659698911E-2</v>
      </c>
      <c r="K18" s="22">
        <f t="shared" si="2"/>
        <v>9.0939553757683741E-2</v>
      </c>
      <c r="L18" s="23">
        <f t="shared" si="3"/>
        <v>0.12428561823980756</v>
      </c>
      <c r="M18" s="4"/>
      <c r="N18" t="s">
        <v>262</v>
      </c>
      <c r="O18" s="5">
        <v>53.143975098571602</v>
      </c>
      <c r="P18" s="71">
        <v>0.41311712712142196</v>
      </c>
    </row>
    <row r="19" spans="1:16">
      <c r="A19" s="17"/>
      <c r="B19" s="55">
        <v>13</v>
      </c>
      <c r="C19" s="19" t="s">
        <v>261</v>
      </c>
      <c r="D19" s="20">
        <v>58.037917</v>
      </c>
      <c r="E19" s="21">
        <v>78.30786599999999</v>
      </c>
      <c r="F19" s="21">
        <f t="shared" si="0"/>
        <v>27.311395346269165</v>
      </c>
      <c r="G19" s="21">
        <v>17.401601136269164</v>
      </c>
      <c r="H19" s="21">
        <v>6.7047779800000002</v>
      </c>
      <c r="I19" s="21">
        <v>3.20501623</v>
      </c>
      <c r="J19" s="22">
        <f t="shared" si="1"/>
        <v>0.22222034675634203</v>
      </c>
      <c r="K19" s="22">
        <f t="shared" si="2"/>
        <v>0.30784109371936103</v>
      </c>
      <c r="L19" s="23">
        <f t="shared" si="3"/>
        <v>0.34876950096263853</v>
      </c>
      <c r="M19" s="4"/>
      <c r="N19" t="s">
        <v>254</v>
      </c>
      <c r="O19" s="5">
        <v>20.034149635649069</v>
      </c>
      <c r="P19" s="71">
        <v>0.39702694625675922</v>
      </c>
    </row>
    <row r="20" spans="1:16">
      <c r="A20" s="17"/>
      <c r="B20" s="55">
        <v>14</v>
      </c>
      <c r="C20" s="19" t="s">
        <v>262</v>
      </c>
      <c r="D20" s="20">
        <v>44.583315999999996</v>
      </c>
      <c r="E20" s="21">
        <v>128.64142299999997</v>
      </c>
      <c r="F20" s="21">
        <f t="shared" si="0"/>
        <v>53.143975098571602</v>
      </c>
      <c r="G20" s="21">
        <v>34.480213888571598</v>
      </c>
      <c r="H20" s="21">
        <v>13.15817193</v>
      </c>
      <c r="I20" s="21">
        <v>5.5055892800000006</v>
      </c>
      <c r="J20" s="22">
        <f t="shared" si="1"/>
        <v>0.26803352360749</v>
      </c>
      <c r="K20" s="22">
        <f t="shared" si="2"/>
        <v>0.37031917641778272</v>
      </c>
      <c r="L20" s="23">
        <f t="shared" si="3"/>
        <v>0.41311712712142196</v>
      </c>
      <c r="M20" s="4"/>
      <c r="N20" t="s">
        <v>273</v>
      </c>
      <c r="O20" s="5">
        <v>2.7694651876251797</v>
      </c>
      <c r="P20" s="71">
        <v>0.38067056972306296</v>
      </c>
    </row>
    <row r="21" spans="1:16">
      <c r="A21" s="17"/>
      <c r="B21" s="55">
        <v>15</v>
      </c>
      <c r="C21" s="19" t="s">
        <v>263</v>
      </c>
      <c r="D21" s="20">
        <v>73.871444000000011</v>
      </c>
      <c r="E21" s="21">
        <v>418.01928099999998</v>
      </c>
      <c r="F21" s="21">
        <f t="shared" si="0"/>
        <v>232.48792742163084</v>
      </c>
      <c r="G21" s="21">
        <v>36.100696291630811</v>
      </c>
      <c r="H21" s="21">
        <v>21.449598099999999</v>
      </c>
      <c r="I21" s="21">
        <v>174.93763303000003</v>
      </c>
      <c r="J21" s="22">
        <f t="shared" si="1"/>
        <v>8.6361318562314868E-2</v>
      </c>
      <c r="K21" s="22">
        <f t="shared" si="2"/>
        <v>0.13767377967340894</v>
      </c>
      <c r="L21" s="23">
        <f t="shared" si="3"/>
        <v>0.55616555979299642</v>
      </c>
      <c r="M21" s="4"/>
      <c r="N21" t="s">
        <v>261</v>
      </c>
      <c r="O21" s="5">
        <v>27.311395346269165</v>
      </c>
      <c r="P21" s="71">
        <v>0.34876950096263853</v>
      </c>
    </row>
    <row r="22" spans="1:16">
      <c r="A22" s="17"/>
      <c r="B22" s="55">
        <v>16</v>
      </c>
      <c r="C22" s="19" t="s">
        <v>264</v>
      </c>
      <c r="D22" s="20">
        <v>32.023079000000003</v>
      </c>
      <c r="E22" s="21">
        <v>32.853593000000004</v>
      </c>
      <c r="F22" s="21">
        <f t="shared" si="0"/>
        <v>9.8669527556979091</v>
      </c>
      <c r="G22" s="21">
        <v>7.481079455697909</v>
      </c>
      <c r="H22" s="21">
        <v>0.97149894999999986</v>
      </c>
      <c r="I22" s="21">
        <v>1.4143743500000001</v>
      </c>
      <c r="J22" s="22">
        <f t="shared" si="1"/>
        <v>0.22770962846279577</v>
      </c>
      <c r="K22" s="22">
        <f t="shared" si="2"/>
        <v>0.25728018258757596</v>
      </c>
      <c r="L22" s="23">
        <f t="shared" si="3"/>
        <v>0.30033100963105946</v>
      </c>
      <c r="M22" s="4"/>
      <c r="N22" t="s">
        <v>256</v>
      </c>
      <c r="O22" s="5">
        <v>24.614363799734747</v>
      </c>
      <c r="P22" s="71">
        <v>0.33059163463670127</v>
      </c>
    </row>
    <row r="23" spans="1:16">
      <c r="A23" s="17"/>
      <c r="B23" s="55">
        <v>17</v>
      </c>
      <c r="C23" s="19" t="s">
        <v>265</v>
      </c>
      <c r="D23" s="20">
        <v>8.0621569999999991</v>
      </c>
      <c r="E23" s="21">
        <v>2.9697909999999998</v>
      </c>
      <c r="F23" s="21">
        <f t="shared" si="0"/>
        <v>1.4619821634161996</v>
      </c>
      <c r="G23" s="21">
        <v>0.30406441341619939</v>
      </c>
      <c r="H23" s="21">
        <v>0.71886937000000006</v>
      </c>
      <c r="I23" s="21">
        <v>0.43904837999999996</v>
      </c>
      <c r="J23" s="22">
        <f t="shared" si="1"/>
        <v>0.1023857953021608</v>
      </c>
      <c r="K23" s="22">
        <f t="shared" si="2"/>
        <v>0.34444638811828832</v>
      </c>
      <c r="L23" s="23">
        <f t="shared" si="3"/>
        <v>0.49228452891674856</v>
      </c>
      <c r="M23" s="4"/>
      <c r="N23" t="s">
        <v>264</v>
      </c>
      <c r="O23" s="5">
        <v>9.8669527556979091</v>
      </c>
      <c r="P23" s="71">
        <v>0.30033100963105946</v>
      </c>
    </row>
    <row r="24" spans="1:16">
      <c r="A24" s="17"/>
      <c r="B24" s="55">
        <v>18</v>
      </c>
      <c r="C24" s="19" t="s">
        <v>266</v>
      </c>
      <c r="D24" s="20">
        <v>55.917309000000003</v>
      </c>
      <c r="E24" s="21">
        <v>39.526811999999993</v>
      </c>
      <c r="F24" s="21">
        <f t="shared" si="0"/>
        <v>23.171798535562907</v>
      </c>
      <c r="G24" s="21">
        <v>5.8978868855629116</v>
      </c>
      <c r="H24" s="21">
        <v>16.676848639999996</v>
      </c>
      <c r="I24" s="21">
        <v>0.59706301000000006</v>
      </c>
      <c r="J24" s="22">
        <f t="shared" si="1"/>
        <v>0.14921230899074059</v>
      </c>
      <c r="K24" s="22">
        <f t="shared" si="2"/>
        <v>0.57112462106893191</v>
      </c>
      <c r="L24" s="23">
        <f t="shared" si="3"/>
        <v>0.58622988708431412</v>
      </c>
      <c r="M24" s="4"/>
      <c r="N24" t="s">
        <v>252</v>
      </c>
      <c r="O24" s="5">
        <v>46.805048819639552</v>
      </c>
      <c r="P24" s="71">
        <v>0.2411026471499719</v>
      </c>
    </row>
    <row r="25" spans="1:16">
      <c r="A25" s="17"/>
      <c r="B25" s="55">
        <v>19</v>
      </c>
      <c r="C25" s="19" t="s">
        <v>267</v>
      </c>
      <c r="D25" s="20">
        <v>100.26655499999998</v>
      </c>
      <c r="E25" s="21">
        <v>56.554667999999999</v>
      </c>
      <c r="F25" s="21">
        <f t="shared" si="0"/>
        <v>40.047154797298646</v>
      </c>
      <c r="G25" s="21">
        <v>31.303033197298646</v>
      </c>
      <c r="H25" s="21">
        <v>8.0282974399999993</v>
      </c>
      <c r="I25" s="21">
        <v>0.71582416000000004</v>
      </c>
      <c r="J25" s="22">
        <f t="shared" si="1"/>
        <v>0.55350043248947456</v>
      </c>
      <c r="K25" s="22">
        <f t="shared" si="2"/>
        <v>0.69545683898805044</v>
      </c>
      <c r="L25" s="23">
        <f t="shared" si="3"/>
        <v>0.70811404634713171</v>
      </c>
      <c r="M25" s="4"/>
      <c r="N25" t="s">
        <v>250</v>
      </c>
      <c r="O25" s="5">
        <v>21.227650863624042</v>
      </c>
      <c r="P25" s="71">
        <v>0.24068266090128462</v>
      </c>
    </row>
    <row r="26" spans="1:16">
      <c r="A26" s="17"/>
      <c r="B26" s="55">
        <v>20</v>
      </c>
      <c r="C26" s="19" t="s">
        <v>268</v>
      </c>
      <c r="D26" s="20">
        <v>248.68983300000005</v>
      </c>
      <c r="E26" s="21">
        <v>169.39081299999989</v>
      </c>
      <c r="F26" s="21">
        <f t="shared" si="0"/>
        <v>87.784768008608168</v>
      </c>
      <c r="G26" s="21">
        <v>59.108912428608164</v>
      </c>
      <c r="H26" s="21">
        <v>16.020403879999996</v>
      </c>
      <c r="I26" s="21">
        <v>12.655451700000004</v>
      </c>
      <c r="J26" s="22">
        <f t="shared" si="1"/>
        <v>0.34894993052904349</v>
      </c>
      <c r="K26" s="22">
        <f t="shared" si="2"/>
        <v>0.44352651113734376</v>
      </c>
      <c r="L26" s="23">
        <f t="shared" si="3"/>
        <v>0.51823807002218136</v>
      </c>
      <c r="M26" s="4"/>
      <c r="N26" t="s">
        <v>249</v>
      </c>
      <c r="O26" s="5">
        <v>16.988933534368517</v>
      </c>
      <c r="P26" s="71">
        <v>0.23995820332888992</v>
      </c>
    </row>
    <row r="27" spans="1:16">
      <c r="A27" s="17"/>
      <c r="B27" s="55">
        <v>21</v>
      </c>
      <c r="C27" s="19" t="s">
        <v>269</v>
      </c>
      <c r="D27" s="20">
        <v>136.48312800000002</v>
      </c>
      <c r="E27" s="21">
        <v>189.38156599999996</v>
      </c>
      <c r="F27" s="21">
        <f t="shared" si="0"/>
        <v>41.423952871443255</v>
      </c>
      <c r="G27" s="21">
        <v>34.165747271443252</v>
      </c>
      <c r="H27" s="21">
        <v>6.2202949199999997</v>
      </c>
      <c r="I27" s="21">
        <v>1.03791068</v>
      </c>
      <c r="J27" s="22">
        <f t="shared" si="1"/>
        <v>0.18040693185229684</v>
      </c>
      <c r="K27" s="22">
        <f t="shared" si="2"/>
        <v>0.21325223486346745</v>
      </c>
      <c r="L27" s="23">
        <f t="shared" si="3"/>
        <v>0.21873276130499028</v>
      </c>
      <c r="M27" s="4"/>
      <c r="N27" t="s">
        <v>269</v>
      </c>
      <c r="O27" s="5">
        <v>41.423952871443255</v>
      </c>
      <c r="P27" s="71">
        <v>0.21873276130499028</v>
      </c>
    </row>
    <row r="28" spans="1:16">
      <c r="A28" s="17"/>
      <c r="B28" s="55">
        <v>22</v>
      </c>
      <c r="C28" s="19" t="s">
        <v>270</v>
      </c>
      <c r="D28" s="20">
        <v>28.544971999999998</v>
      </c>
      <c r="E28" s="21">
        <v>40.162433999999998</v>
      </c>
      <c r="F28" s="21">
        <f t="shared" si="0"/>
        <v>23.156988606972206</v>
      </c>
      <c r="G28" s="21">
        <v>16.341068236972205</v>
      </c>
      <c r="H28" s="21">
        <v>4.1452759000000006</v>
      </c>
      <c r="I28" s="21">
        <v>2.6706444699999996</v>
      </c>
      <c r="J28" s="22">
        <f t="shared" si="1"/>
        <v>0.40687444981477483</v>
      </c>
      <c r="K28" s="22">
        <f t="shared" si="2"/>
        <v>0.51008721575420968</v>
      </c>
      <c r="L28" s="23">
        <f t="shared" si="3"/>
        <v>0.57658329689311683</v>
      </c>
      <c r="M28" s="4"/>
      <c r="N28" t="s">
        <v>258</v>
      </c>
      <c r="O28" s="5">
        <v>2.4836905689350872</v>
      </c>
      <c r="P28" s="71">
        <v>0.20652198256659865</v>
      </c>
    </row>
    <row r="29" spans="1:16">
      <c r="A29" s="17"/>
      <c r="B29" s="55">
        <v>23</v>
      </c>
      <c r="C29" s="19" t="s">
        <v>271</v>
      </c>
      <c r="D29" s="20">
        <v>55.043755999999995</v>
      </c>
      <c r="E29" s="21">
        <v>36.677315</v>
      </c>
      <c r="F29" s="21">
        <f t="shared" si="0"/>
        <v>7.3229223127644829</v>
      </c>
      <c r="G29" s="21">
        <v>7.2409382027644824</v>
      </c>
      <c r="H29" s="21">
        <v>6.6434110000000005E-2</v>
      </c>
      <c r="I29" s="21">
        <v>1.555E-2</v>
      </c>
      <c r="J29" s="22">
        <f t="shared" si="1"/>
        <v>0.19742279942696139</v>
      </c>
      <c r="K29" s="22">
        <f t="shared" si="2"/>
        <v>0.19923411276873682</v>
      </c>
      <c r="L29" s="23">
        <f t="shared" si="3"/>
        <v>0.19965808055372872</v>
      </c>
      <c r="M29" s="4"/>
      <c r="N29" t="s">
        <v>251</v>
      </c>
      <c r="O29" s="5">
        <v>17.300540467715926</v>
      </c>
      <c r="P29" s="71">
        <v>0.20637556597883075</v>
      </c>
    </row>
    <row r="30" spans="1:16">
      <c r="A30" s="17"/>
      <c r="B30" s="55">
        <v>24</v>
      </c>
      <c r="C30" s="19" t="s">
        <v>272</v>
      </c>
      <c r="D30" s="20">
        <v>88.365007000000006</v>
      </c>
      <c r="E30" s="21">
        <v>47.618414000000001</v>
      </c>
      <c r="F30" s="21">
        <f t="shared" si="0"/>
        <v>21.334844139533679</v>
      </c>
      <c r="G30" s="21">
        <v>15.34603097953368</v>
      </c>
      <c r="H30" s="21">
        <v>2.85660114</v>
      </c>
      <c r="I30" s="21">
        <v>3.1322120200000008</v>
      </c>
      <c r="J30" s="22">
        <f t="shared" si="1"/>
        <v>0.32227093870731771</v>
      </c>
      <c r="K30" s="22">
        <f t="shared" si="2"/>
        <v>0.38226036086656895</v>
      </c>
      <c r="L30" s="23">
        <f t="shared" si="3"/>
        <v>0.44803768851969067</v>
      </c>
      <c r="M30" s="4"/>
      <c r="N30" t="s">
        <v>271</v>
      </c>
      <c r="O30" s="5">
        <v>7.3229223127644829</v>
      </c>
      <c r="P30" s="71">
        <v>0.19965808055372872</v>
      </c>
    </row>
    <row r="31" spans="1:16" ht="15.75" thickBot="1">
      <c r="A31" s="24"/>
      <c r="B31" s="56">
        <v>25</v>
      </c>
      <c r="C31" s="26" t="s">
        <v>273</v>
      </c>
      <c r="D31" s="27">
        <v>7.4395060000000006</v>
      </c>
      <c r="E31" s="28">
        <v>7.2752279999999994</v>
      </c>
      <c r="F31" s="28">
        <f t="shared" si="0"/>
        <v>2.7694651876251797</v>
      </c>
      <c r="G31" s="28">
        <v>1.5253696076251799</v>
      </c>
      <c r="H31" s="28">
        <v>0.22398050999999997</v>
      </c>
      <c r="I31" s="28">
        <v>1.0201150699999999</v>
      </c>
      <c r="J31" s="29">
        <f t="shared" si="1"/>
        <v>0.20966622731619958</v>
      </c>
      <c r="K31" s="29">
        <f t="shared" si="2"/>
        <v>0.24045296142267708</v>
      </c>
      <c r="L31" s="30">
        <f t="shared" si="3"/>
        <v>0.38067056972306296</v>
      </c>
      <c r="M31" s="4"/>
      <c r="N31" t="s">
        <v>260</v>
      </c>
      <c r="O31" s="5">
        <v>6.1194811866786392</v>
      </c>
      <c r="P31" s="71">
        <v>0.12428561823980756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M20"/>
  <sheetViews>
    <sheetView workbookViewId="0">
      <selection activeCell="A20" sqref="A20:D20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>
      <c r="A1" s="50">
        <v>82</v>
      </c>
      <c r="B1" s="49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1254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1755.3916850000001</v>
      </c>
      <c r="E6" s="14">
        <v>2058.186764</v>
      </c>
      <c r="F6" s="14">
        <v>820.57063532507266</v>
      </c>
      <c r="G6" s="14">
        <v>424.23136320507274</v>
      </c>
      <c r="H6" s="14">
        <v>163.22510216999996</v>
      </c>
      <c r="I6" s="14">
        <v>233.11416995000008</v>
      </c>
      <c r="J6" s="15">
        <v>0.20611898328439193</v>
      </c>
      <c r="K6" s="15">
        <v>0.28542427521658703</v>
      </c>
      <c r="L6" s="16">
        <v>0.39868618809418832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1389.7698459999999</v>
      </c>
      <c r="E7" s="38">
        <f ca="1">SUM(E8:OFFSET(E6,MATCH("PROYECTOS",$A$8:$A$50,0),0))</f>
        <v>450.684054</v>
      </c>
      <c r="F7" s="38">
        <f ca="1">SUM(F8:OFFSET(F6,MATCH("PROYECTOS",$A$8:$A$50,0),0))</f>
        <v>258.96546789312481</v>
      </c>
      <c r="G7" s="38">
        <f ca="1">SUM(G8:OFFSET(G6,MATCH("PROYECTOS",$A$8:$A$50,0),0))</f>
        <v>62.986309523124874</v>
      </c>
      <c r="H7" s="38">
        <f ca="1">SUM(H8:OFFSET(H6,MATCH("PROYECTOS",$A$8:$A$50,0),0))</f>
        <v>16.40461058</v>
      </c>
      <c r="I7" s="38">
        <f ca="1">SUM(I8:OFFSET(I6,MATCH("PROYECTOS",$A$8:$A$50,0),0))</f>
        <v>179.57454778999997</v>
      </c>
      <c r="J7" s="39">
        <f ca="1">IFERROR(G7/E7,0)</f>
        <v>0.13975712911095114</v>
      </c>
      <c r="K7" s="39">
        <f ca="1">IFERROR(SUM(G7,H7)/E7,0)</f>
        <v>0.17615648789545341</v>
      </c>
      <c r="L7" s="40">
        <f ca="1">IFERROR(SUM(G7,H7,I7)/E7,0)</f>
        <v>0.57460534845797939</v>
      </c>
      <c r="M7" s="4"/>
    </row>
    <row r="8" spans="1:13">
      <c r="A8" s="17"/>
      <c r="B8" s="19">
        <v>3000001</v>
      </c>
      <c r="C8" s="19" t="s">
        <v>275</v>
      </c>
      <c r="D8" s="20">
        <v>1388.284915</v>
      </c>
      <c r="E8" s="21">
        <v>449.01714800000002</v>
      </c>
      <c r="F8" s="21">
        <f t="shared" ref="F8:F11" si="0">SUM(G8,H8,I8)</f>
        <v>258.82208659312482</v>
      </c>
      <c r="G8" s="21">
        <v>62.986309523124874</v>
      </c>
      <c r="H8" s="21">
        <v>16.332919929999999</v>
      </c>
      <c r="I8" s="21">
        <v>179.50285713999997</v>
      </c>
      <c r="J8" s="22">
        <f t="shared" ref="J8:J12" si="1">IFERROR(G8/E8,0)</f>
        <v>0.14027595561478393</v>
      </c>
      <c r="K8" s="22">
        <f t="shared" ref="K8:K12" si="2">IFERROR(SUM(G8,H8)/E8,0)</f>
        <v>0.1766507800569008</v>
      </c>
      <c r="L8" s="23">
        <f t="shared" ref="L8:L12" si="3">IFERROR(SUM(G8,H8,I8)/E8,0)</f>
        <v>0.57641915847972203</v>
      </c>
      <c r="M8" s="4"/>
    </row>
    <row r="9" spans="1:13" ht="25.5">
      <c r="A9" s="17"/>
      <c r="B9" s="19">
        <v>3000269</v>
      </c>
      <c r="C9" s="19" t="s">
        <v>1256</v>
      </c>
      <c r="D9" s="20">
        <v>0.5</v>
      </c>
      <c r="E9" s="21">
        <v>0.5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>
      <c r="A10" s="17"/>
      <c r="B10" s="19">
        <v>3000270</v>
      </c>
      <c r="C10" s="19" t="s">
        <v>1257</v>
      </c>
      <c r="D10" s="20">
        <v>0.78493100000000005</v>
      </c>
      <c r="E10" s="21">
        <v>0.96690600000000004</v>
      </c>
      <c r="F10" s="21">
        <f t="shared" si="0"/>
        <v>0.14338129999999999</v>
      </c>
      <c r="G10" s="21">
        <v>0</v>
      </c>
      <c r="H10" s="21">
        <v>7.1690649999999995E-2</v>
      </c>
      <c r="I10" s="21">
        <v>7.1690649999999995E-2</v>
      </c>
      <c r="J10" s="22">
        <f t="shared" si="1"/>
        <v>0</v>
      </c>
      <c r="K10" s="22">
        <f t="shared" si="2"/>
        <v>7.4144384252450596E-2</v>
      </c>
      <c r="L10" s="23">
        <f t="shared" si="3"/>
        <v>0.14828876850490119</v>
      </c>
      <c r="M10" s="4"/>
    </row>
    <row r="11" spans="1:13" ht="25.5">
      <c r="A11" s="17"/>
      <c r="B11" s="19">
        <v>3000666</v>
      </c>
      <c r="C11" s="19" t="s">
        <v>1258</v>
      </c>
      <c r="D11" s="20">
        <v>0.2</v>
      </c>
      <c r="E11" s="21">
        <v>0.2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365.62183900000014</v>
      </c>
      <c r="E12" s="45">
        <f t="shared" ref="E12:I12" ca="1" si="4">OFFSET(E12,-MATCH("PROYECTOS",$A$8:$A$50,0)-1,0)-(OFFSET(E12,-MATCH("PROYECTOS",$A$8:$A$50,0),0))</f>
        <v>1607.50271</v>
      </c>
      <c r="F12" s="45">
        <f t="shared" ca="1" si="4"/>
        <v>561.60516743194785</v>
      </c>
      <c r="G12" s="45">
        <f t="shared" ca="1" si="4"/>
        <v>361.24505368194787</v>
      </c>
      <c r="H12" s="45">
        <f t="shared" ca="1" si="4"/>
        <v>146.82049158999996</v>
      </c>
      <c r="I12" s="45">
        <f t="shared" ca="1" si="4"/>
        <v>53.539622160000107</v>
      </c>
      <c r="J12" s="46">
        <f t="shared" ca="1" si="1"/>
        <v>0.22472438238187969</v>
      </c>
      <c r="K12" s="46">
        <f t="shared" ca="1" si="2"/>
        <v>0.31605890435602924</v>
      </c>
      <c r="L12" s="47">
        <f t="shared" ca="1" si="3"/>
        <v>0.34936498951964318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1265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 ht="25.5">
      <c r="A18" s="17"/>
      <c r="B18" s="19">
        <v>3000269</v>
      </c>
      <c r="C18" s="19" t="s">
        <v>1256</v>
      </c>
      <c r="D18" s="23">
        <v>0</v>
      </c>
    </row>
    <row r="19" spans="1:4" ht="25.5">
      <c r="A19" s="17"/>
      <c r="B19" s="19">
        <v>3000270</v>
      </c>
      <c r="C19" s="19" t="s">
        <v>1257</v>
      </c>
      <c r="D19" s="23">
        <v>0.14828876850490119</v>
      </c>
    </row>
    <row r="20" spans="1:4" ht="26.25" thickBot="1">
      <c r="A20" s="24"/>
      <c r="B20" s="26">
        <v>3000666</v>
      </c>
      <c r="C20" s="26" t="s">
        <v>1258</v>
      </c>
      <c r="D20" s="30">
        <v>0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M39"/>
  <sheetViews>
    <sheetView topLeftCell="A12" workbookViewId="0">
      <selection activeCell="A37" sqref="A37:L3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17</v>
      </c>
      <c r="B1" s="50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399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265.01292899999993</v>
      </c>
      <c r="E6" s="14">
        <v>314.53931699999998</v>
      </c>
      <c r="F6" s="14">
        <v>157.37849221081169</v>
      </c>
      <c r="G6" s="14">
        <v>109.60845970081166</v>
      </c>
      <c r="H6" s="14">
        <v>23.76579641</v>
      </c>
      <c r="I6" s="14">
        <v>24.004236100000004</v>
      </c>
      <c r="J6" s="15">
        <v>0.3484730009152136</v>
      </c>
      <c r="K6" s="15">
        <v>0.42403047537237348</v>
      </c>
      <c r="L6" s="16">
        <v>0.50034600987835076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110.19604000000001</v>
      </c>
      <c r="E7" s="38">
        <f ca="1">SUM(E8:OFFSET(E6,MATCH("GOBIERNOS REGIONALES",$A$8:$A$50,0),0))</f>
        <v>101.466588</v>
      </c>
      <c r="F7" s="38">
        <f ca="1">SUM(F8:OFFSET(F6,MATCH("GOBIERNOS REGIONALES",$A$8:$A$50,0),0))</f>
        <v>50.129785535797765</v>
      </c>
      <c r="G7" s="38">
        <f ca="1">SUM(G8:OFFSET(G6,MATCH("GOBIERNOS REGIONALES",$A$8:$A$50,0),0))</f>
        <v>33.858224615797759</v>
      </c>
      <c r="H7" s="38">
        <f ca="1">SUM(H8:OFFSET(H6,MATCH("GOBIERNOS REGIONALES",$A$8:$A$50,0),0))</f>
        <v>7.0398542600000003</v>
      </c>
      <c r="I7" s="38">
        <f ca="1">SUM(I8:OFFSET(I6,MATCH("GOBIERNOS REGIONALES",$A$8:$A$50,0),0))</f>
        <v>9.2317066600000004</v>
      </c>
      <c r="J7" s="39">
        <f ca="1">IFERROR(G7/E7,0)</f>
        <v>0.33368841195091492</v>
      </c>
      <c r="K7" s="39">
        <f ca="1">IFERROR(SUM(G7,H7)/E7,0)</f>
        <v>0.40306942099795212</v>
      </c>
      <c r="L7" s="40">
        <f ca="1">IFERROR(SUM(G7,H7,I7)/E7,0)</f>
        <v>0.49405214587286367</v>
      </c>
      <c r="M7" s="4"/>
    </row>
    <row r="8" spans="1:13">
      <c r="A8" s="17"/>
      <c r="B8" s="18">
        <v>11</v>
      </c>
      <c r="C8" s="19" t="s">
        <v>111</v>
      </c>
      <c r="D8" s="20">
        <v>54.219967000000004</v>
      </c>
      <c r="E8" s="21">
        <v>39.960692999999999</v>
      </c>
      <c r="F8" s="21">
        <f t="shared" ref="F8:F38" si="0">SUM(G8,H8,I8)</f>
        <v>13.602187881157278</v>
      </c>
      <c r="G8" s="21">
        <v>7.0133144611572789</v>
      </c>
      <c r="H8" s="21">
        <v>2.5786436299999993</v>
      </c>
      <c r="I8" s="21">
        <v>4.0102297899999995</v>
      </c>
      <c r="J8" s="22">
        <f t="shared" ref="J8:J38" si="1">IFERROR(G8/E8,0)</f>
        <v>0.17550532622538051</v>
      </c>
      <c r="K8" s="22">
        <f t="shared" ref="K8:K38" si="2">IFERROR(SUM(G8,H8)/E8,0)</f>
        <v>0.24003482850403213</v>
      </c>
      <c r="L8" s="23">
        <f t="shared" ref="L8:L38" si="3">IFERROR(SUM(G8,H8,I8)/E8,0)</f>
        <v>0.34038918897520815</v>
      </c>
      <c r="M8" s="4"/>
    </row>
    <row r="9" spans="1:13">
      <c r="A9" s="17"/>
      <c r="B9" s="18">
        <v>131</v>
      </c>
      <c r="C9" s="19" t="s">
        <v>143</v>
      </c>
      <c r="D9" s="20">
        <v>14.862013000000003</v>
      </c>
      <c r="E9" s="21">
        <v>15.945284000000001</v>
      </c>
      <c r="F9" s="21">
        <f t="shared" si="0"/>
        <v>6.8362008669367622</v>
      </c>
      <c r="G9" s="21">
        <v>5.1735017969367618</v>
      </c>
      <c r="H9" s="21">
        <v>0.78029360000000003</v>
      </c>
      <c r="I9" s="21">
        <v>0.88240546999999991</v>
      </c>
      <c r="J9" s="22">
        <f t="shared" si="1"/>
        <v>0.32445341186376869</v>
      </c>
      <c r="K9" s="22">
        <f t="shared" si="2"/>
        <v>0.37338910971650063</v>
      </c>
      <c r="L9" s="23">
        <f t="shared" si="3"/>
        <v>0.4287286991524743</v>
      </c>
      <c r="M9" s="4"/>
    </row>
    <row r="10" spans="1:13">
      <c r="A10" s="17"/>
      <c r="B10" s="18">
        <v>135</v>
      </c>
      <c r="C10" s="19" t="s">
        <v>144</v>
      </c>
      <c r="D10" s="20">
        <v>8.4664799999999989</v>
      </c>
      <c r="E10" s="21">
        <v>8.4664799999999989</v>
      </c>
      <c r="F10" s="21">
        <f t="shared" si="0"/>
        <v>4.8350269902484788</v>
      </c>
      <c r="G10" s="21">
        <v>3.6658089902484789</v>
      </c>
      <c r="H10" s="21">
        <v>3.9139999999999999E-3</v>
      </c>
      <c r="I10" s="21">
        <v>1.1653039999999999</v>
      </c>
      <c r="J10" s="22">
        <f t="shared" si="1"/>
        <v>0.43297911177354453</v>
      </c>
      <c r="K10" s="22">
        <f t="shared" si="2"/>
        <v>0.43344140543041254</v>
      </c>
      <c r="L10" s="23">
        <f t="shared" si="3"/>
        <v>0.57107877066366186</v>
      </c>
      <c r="M10" s="4"/>
    </row>
    <row r="11" spans="1:13" ht="25.5">
      <c r="A11" s="17"/>
      <c r="B11" s="18">
        <v>137</v>
      </c>
      <c r="C11" s="19" t="s">
        <v>146</v>
      </c>
      <c r="D11" s="20">
        <v>32.647580000000005</v>
      </c>
      <c r="E11" s="21">
        <v>37.094131000000004</v>
      </c>
      <c r="F11" s="21">
        <f t="shared" si="0"/>
        <v>24.85636979745524</v>
      </c>
      <c r="G11" s="21">
        <v>18.00559936745524</v>
      </c>
      <c r="H11" s="21">
        <v>3.6770030300000007</v>
      </c>
      <c r="I11" s="21">
        <v>3.1737674</v>
      </c>
      <c r="J11" s="22">
        <f t="shared" si="1"/>
        <v>0.48540291636580563</v>
      </c>
      <c r="K11" s="22">
        <f t="shared" si="2"/>
        <v>0.58452919135523729</v>
      </c>
      <c r="L11" s="23">
        <f t="shared" si="3"/>
        <v>0.6700890175174945</v>
      </c>
      <c r="M11" s="4"/>
    </row>
    <row r="12" spans="1:13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152.326978</v>
      </c>
      <c r="E12" s="38">
        <f ca="1">SUM(E13:OFFSET(E11,(MATCH("GOBIERNOS LOCALES",$A$8:$A$50,0)-MATCH("GOBIERNOS REGIONALES",$A$8:$A$50,0)),0))</f>
        <v>211.40317099999993</v>
      </c>
      <c r="F12" s="38">
        <f ca="1">SUM(F13:OFFSET(F11,(MATCH("GOBIERNOS LOCALES",$A$8:$A$50,0)-MATCH("GOBIERNOS REGIONALES",$A$8:$A$50,0)),0))</f>
        <v>106.35462452154931</v>
      </c>
      <c r="G12" s="38">
        <f ca="1">SUM(G13:OFFSET(G11,(MATCH("GOBIERNOS LOCALES",$A$8:$A$50,0)-MATCH("GOBIERNOS REGIONALES",$A$8:$A$50,0)),0))</f>
        <v>75.186336391549332</v>
      </c>
      <c r="H12" s="38">
        <f ca="1">SUM(H13:OFFSET(H11,(MATCH("GOBIERNOS LOCALES",$A$8:$A$50,0)-MATCH("GOBIERNOS REGIONALES",$A$8:$A$50,0)),0))</f>
        <v>16.595234010000006</v>
      </c>
      <c r="I12" s="38">
        <f ca="1">SUM(I13:OFFSET(I11,(MATCH("GOBIERNOS LOCALES",$A$8:$A$50,0)-MATCH("GOBIERNOS REGIONALES",$A$8:$A$50,0)),0))</f>
        <v>14.57305412</v>
      </c>
      <c r="J12" s="39">
        <f t="shared" ca="1" si="1"/>
        <v>0.35565377773614076</v>
      </c>
      <c r="K12" s="39">
        <f t="shared" ca="1" si="2"/>
        <v>0.43415418022064284</v>
      </c>
      <c r="L12" s="40">
        <f t="shared" ca="1" si="3"/>
        <v>0.50308906918690155</v>
      </c>
      <c r="M12" s="4"/>
    </row>
    <row r="13" spans="1:13">
      <c r="A13" s="17"/>
      <c r="B13" s="18">
        <v>440</v>
      </c>
      <c r="C13" s="19" t="s">
        <v>206</v>
      </c>
      <c r="D13" s="20">
        <v>2.8091920000000004</v>
      </c>
      <c r="E13" s="21">
        <v>3.1742159999999999</v>
      </c>
      <c r="F13" s="21">
        <f t="shared" si="0"/>
        <v>1.9271413900740304</v>
      </c>
      <c r="G13" s="21">
        <v>1.2627994900740305</v>
      </c>
      <c r="H13" s="21">
        <v>0.34609416999999998</v>
      </c>
      <c r="I13" s="21">
        <v>0.31824773000000001</v>
      </c>
      <c r="J13" s="22">
        <f t="shared" si="1"/>
        <v>0.39783035876387446</v>
      </c>
      <c r="K13" s="22">
        <f t="shared" si="2"/>
        <v>0.50686331997382361</v>
      </c>
      <c r="L13" s="23">
        <f t="shared" si="3"/>
        <v>0.60712358266546151</v>
      </c>
      <c r="M13" s="4"/>
    </row>
    <row r="14" spans="1:13">
      <c r="A14" s="17"/>
      <c r="B14" s="18">
        <v>441</v>
      </c>
      <c r="C14" s="19" t="s">
        <v>207</v>
      </c>
      <c r="D14" s="20">
        <v>2.5826199999999999</v>
      </c>
      <c r="E14" s="21">
        <v>2.701985000000001</v>
      </c>
      <c r="F14" s="21">
        <f t="shared" si="0"/>
        <v>1.841871561238801</v>
      </c>
      <c r="G14" s="21">
        <v>1.3425563012388011</v>
      </c>
      <c r="H14" s="21">
        <v>0.30708566000000004</v>
      </c>
      <c r="I14" s="21">
        <v>0.19222959999999997</v>
      </c>
      <c r="J14" s="22">
        <f t="shared" si="1"/>
        <v>0.49687777735213207</v>
      </c>
      <c r="K14" s="22">
        <f t="shared" si="2"/>
        <v>0.6105296518073936</v>
      </c>
      <c r="L14" s="23">
        <f t="shared" si="3"/>
        <v>0.68167349605523364</v>
      </c>
      <c r="M14" s="4"/>
    </row>
    <row r="15" spans="1:13">
      <c r="A15" s="17"/>
      <c r="B15" s="18">
        <v>442</v>
      </c>
      <c r="C15" s="19" t="s">
        <v>208</v>
      </c>
      <c r="D15" s="20">
        <v>2.4870519999999994</v>
      </c>
      <c r="E15" s="21">
        <v>2.6985559999999995</v>
      </c>
      <c r="F15" s="21">
        <f t="shared" si="0"/>
        <v>1.6726426075301142</v>
      </c>
      <c r="G15" s="21">
        <v>1.3771292675301141</v>
      </c>
      <c r="H15" s="21">
        <v>-2.4424629999999999E-2</v>
      </c>
      <c r="I15" s="21">
        <v>0.31993796999999996</v>
      </c>
      <c r="J15" s="22">
        <f t="shared" si="1"/>
        <v>0.51032080398928703</v>
      </c>
      <c r="K15" s="22">
        <f t="shared" si="2"/>
        <v>0.50126980412120947</v>
      </c>
      <c r="L15" s="23">
        <f t="shared" si="3"/>
        <v>0.61982875564936002</v>
      </c>
      <c r="M15" s="4"/>
    </row>
    <row r="16" spans="1:13">
      <c r="A16" s="17"/>
      <c r="B16" s="18">
        <v>443</v>
      </c>
      <c r="C16" s="19" t="s">
        <v>209</v>
      </c>
      <c r="D16" s="20">
        <v>9.8105859999999989</v>
      </c>
      <c r="E16" s="21">
        <v>26.545068999999987</v>
      </c>
      <c r="F16" s="21">
        <f t="shared" si="0"/>
        <v>6.1655946818187175</v>
      </c>
      <c r="G16" s="21">
        <v>3.802383791818718</v>
      </c>
      <c r="H16" s="21">
        <v>1.41270195</v>
      </c>
      <c r="I16" s="21">
        <v>0.95050893999999997</v>
      </c>
      <c r="J16" s="22">
        <f t="shared" si="1"/>
        <v>0.14324256575934008</v>
      </c>
      <c r="K16" s="22">
        <f t="shared" si="2"/>
        <v>0.19646156285443148</v>
      </c>
      <c r="L16" s="23">
        <f t="shared" si="3"/>
        <v>0.23226892654973774</v>
      </c>
      <c r="M16" s="4"/>
    </row>
    <row r="17" spans="1:13">
      <c r="A17" s="17"/>
      <c r="B17" s="18">
        <v>444</v>
      </c>
      <c r="C17" s="19" t="s">
        <v>210</v>
      </c>
      <c r="D17" s="20">
        <v>5.3855010000000005</v>
      </c>
      <c r="E17" s="21">
        <v>7.0557750000000015</v>
      </c>
      <c r="F17" s="21">
        <f t="shared" si="0"/>
        <v>4.2166305092582332</v>
      </c>
      <c r="G17" s="21">
        <v>3.1837185392582326</v>
      </c>
      <c r="H17" s="21">
        <v>0.57182283000000012</v>
      </c>
      <c r="I17" s="21">
        <v>0.46108914000000012</v>
      </c>
      <c r="J17" s="22">
        <f t="shared" si="1"/>
        <v>0.45122166441790335</v>
      </c>
      <c r="K17" s="22">
        <f t="shared" si="2"/>
        <v>0.53226489921493136</v>
      </c>
      <c r="L17" s="23">
        <f t="shared" si="3"/>
        <v>0.59761408339384858</v>
      </c>
      <c r="M17" s="4"/>
    </row>
    <row r="18" spans="1:13">
      <c r="A18" s="17"/>
      <c r="B18" s="18">
        <v>445</v>
      </c>
      <c r="C18" s="19" t="s">
        <v>211</v>
      </c>
      <c r="D18" s="20">
        <v>9.2747420000000016</v>
      </c>
      <c r="E18" s="21">
        <v>11.926743</v>
      </c>
      <c r="F18" s="21">
        <f t="shared" si="0"/>
        <v>7.0959789548309953</v>
      </c>
      <c r="G18" s="21">
        <v>5.0214139248309948</v>
      </c>
      <c r="H18" s="21">
        <v>0.94731651000000006</v>
      </c>
      <c r="I18" s="21">
        <v>1.1272485200000004</v>
      </c>
      <c r="J18" s="22">
        <f t="shared" si="1"/>
        <v>0.42102139073768879</v>
      </c>
      <c r="K18" s="22">
        <f t="shared" si="2"/>
        <v>0.50044932089431249</v>
      </c>
      <c r="L18" s="23">
        <f t="shared" si="3"/>
        <v>0.59496368411988043</v>
      </c>
      <c r="M18" s="4"/>
    </row>
    <row r="19" spans="1:13">
      <c r="A19" s="17"/>
      <c r="B19" s="18">
        <v>446</v>
      </c>
      <c r="C19" s="19" t="s">
        <v>212</v>
      </c>
      <c r="D19" s="20">
        <v>6.7227439999999987</v>
      </c>
      <c r="E19" s="21">
        <v>7.603463999999998</v>
      </c>
      <c r="F19" s="21">
        <f t="shared" si="0"/>
        <v>4.2046058326210956</v>
      </c>
      <c r="G19" s="21">
        <v>2.9014849626210957</v>
      </c>
      <c r="H19" s="21">
        <v>0.67315796999999988</v>
      </c>
      <c r="I19" s="21">
        <v>0.6299629000000001</v>
      </c>
      <c r="J19" s="22">
        <f t="shared" si="1"/>
        <v>0.38160040773798581</v>
      </c>
      <c r="K19" s="22">
        <f t="shared" si="2"/>
        <v>0.47013347240430109</v>
      </c>
      <c r="L19" s="23">
        <f t="shared" si="3"/>
        <v>0.55298556455598347</v>
      </c>
      <c r="M19" s="4"/>
    </row>
    <row r="20" spans="1:13">
      <c r="A20" s="17"/>
      <c r="B20" s="18">
        <v>447</v>
      </c>
      <c r="C20" s="19" t="s">
        <v>213</v>
      </c>
      <c r="D20" s="20">
        <v>0.82782299999999986</v>
      </c>
      <c r="E20" s="21">
        <v>1.0477709999999996</v>
      </c>
      <c r="F20" s="21">
        <f t="shared" si="0"/>
        <v>0.47583539877322989</v>
      </c>
      <c r="G20" s="21">
        <v>0.28081206877322984</v>
      </c>
      <c r="H20" s="21">
        <v>0.10861327000000003</v>
      </c>
      <c r="I20" s="21">
        <v>8.6410059999999983E-2</v>
      </c>
      <c r="J20" s="22">
        <f t="shared" si="1"/>
        <v>0.26800901034026514</v>
      </c>
      <c r="K20" s="22">
        <f t="shared" si="2"/>
        <v>0.37167027792640761</v>
      </c>
      <c r="L20" s="23">
        <f t="shared" si="3"/>
        <v>0.45414064597438764</v>
      </c>
      <c r="M20" s="4"/>
    </row>
    <row r="21" spans="1:13">
      <c r="A21" s="17"/>
      <c r="B21" s="18">
        <v>448</v>
      </c>
      <c r="C21" s="19" t="s">
        <v>214</v>
      </c>
      <c r="D21" s="20">
        <v>4.5417959999999979</v>
      </c>
      <c r="E21" s="21">
        <v>5.0300979999999997</v>
      </c>
      <c r="F21" s="21">
        <f t="shared" si="0"/>
        <v>2.6024380518176269</v>
      </c>
      <c r="G21" s="21">
        <v>1.8578794018176268</v>
      </c>
      <c r="H21" s="21">
        <v>0.35104514999999997</v>
      </c>
      <c r="I21" s="21">
        <v>0.39351349999999996</v>
      </c>
      <c r="J21" s="22">
        <f t="shared" si="1"/>
        <v>0.36935252589862599</v>
      </c>
      <c r="K21" s="22">
        <f t="shared" si="2"/>
        <v>0.43914145446423247</v>
      </c>
      <c r="L21" s="23">
        <f t="shared" si="3"/>
        <v>0.51737323046541583</v>
      </c>
      <c r="M21" s="4"/>
    </row>
    <row r="22" spans="1:13">
      <c r="A22" s="17"/>
      <c r="B22" s="18">
        <v>449</v>
      </c>
      <c r="C22" s="19" t="s">
        <v>215</v>
      </c>
      <c r="D22" s="20">
        <v>3.0018349999999998</v>
      </c>
      <c r="E22" s="21">
        <v>3.053204</v>
      </c>
      <c r="F22" s="21">
        <f t="shared" si="0"/>
        <v>2.0442942362387555</v>
      </c>
      <c r="G22" s="21">
        <v>1.4840403262387554</v>
      </c>
      <c r="H22" s="21">
        <v>0.27971028999999997</v>
      </c>
      <c r="I22" s="21">
        <v>0.28054361999999999</v>
      </c>
      <c r="J22" s="22">
        <f t="shared" si="1"/>
        <v>0.48605999672434447</v>
      </c>
      <c r="K22" s="22">
        <f t="shared" si="2"/>
        <v>0.5776720508157186</v>
      </c>
      <c r="L22" s="23">
        <f t="shared" si="3"/>
        <v>0.66955704114063641</v>
      </c>
      <c r="M22" s="4"/>
    </row>
    <row r="23" spans="1:13">
      <c r="A23" s="17"/>
      <c r="B23" s="18">
        <v>450</v>
      </c>
      <c r="C23" s="19" t="s">
        <v>216</v>
      </c>
      <c r="D23" s="20">
        <v>6.1539079999999995</v>
      </c>
      <c r="E23" s="21">
        <v>6.8983659999999976</v>
      </c>
      <c r="F23" s="21">
        <f t="shared" si="0"/>
        <v>3.8926043675063484</v>
      </c>
      <c r="G23" s="21">
        <v>2.5128972875063482</v>
      </c>
      <c r="H23" s="21">
        <v>0.58622214999999989</v>
      </c>
      <c r="I23" s="21">
        <v>0.7934849300000002</v>
      </c>
      <c r="J23" s="22">
        <f t="shared" si="1"/>
        <v>0.36427427705435594</v>
      </c>
      <c r="K23" s="22">
        <f t="shared" si="2"/>
        <v>0.4492541331536119</v>
      </c>
      <c r="L23" s="23">
        <f t="shared" si="3"/>
        <v>0.56427918836233826</v>
      </c>
      <c r="M23" s="4"/>
    </row>
    <row r="24" spans="1:13">
      <c r="A24" s="17"/>
      <c r="B24" s="18">
        <v>451</v>
      </c>
      <c r="C24" s="19" t="s">
        <v>217</v>
      </c>
      <c r="D24" s="20">
        <v>5.9695069999999992</v>
      </c>
      <c r="E24" s="21">
        <v>8.3342399999999977</v>
      </c>
      <c r="F24" s="21">
        <f t="shared" si="0"/>
        <v>4.8403912755431433</v>
      </c>
      <c r="G24" s="21">
        <v>2.958142495543143</v>
      </c>
      <c r="H24" s="21">
        <v>0.96333270000000026</v>
      </c>
      <c r="I24" s="21">
        <v>0.91891608000000002</v>
      </c>
      <c r="J24" s="22">
        <f t="shared" si="1"/>
        <v>0.35493848215831841</v>
      </c>
      <c r="K24" s="22">
        <f t="shared" si="2"/>
        <v>0.47052583025484562</v>
      </c>
      <c r="L24" s="23">
        <f t="shared" si="3"/>
        <v>0.58078376379167684</v>
      </c>
      <c r="M24" s="4"/>
    </row>
    <row r="25" spans="1:13">
      <c r="A25" s="17"/>
      <c r="B25" s="18">
        <v>452</v>
      </c>
      <c r="C25" s="19" t="s">
        <v>218</v>
      </c>
      <c r="D25" s="20">
        <v>7.6463480000000006</v>
      </c>
      <c r="E25" s="21">
        <v>8.4834560000000003</v>
      </c>
      <c r="F25" s="21">
        <f t="shared" si="0"/>
        <v>4.697419626821536</v>
      </c>
      <c r="G25" s="21">
        <v>3.4263835768215358</v>
      </c>
      <c r="H25" s="21">
        <v>0.68332791000000004</v>
      </c>
      <c r="I25" s="21">
        <v>0.58770814000000005</v>
      </c>
      <c r="J25" s="22">
        <f t="shared" si="1"/>
        <v>0.40389006282599166</v>
      </c>
      <c r="K25" s="22">
        <f t="shared" si="2"/>
        <v>0.48443835705890803</v>
      </c>
      <c r="L25" s="23">
        <f t="shared" si="3"/>
        <v>0.55371532861389694</v>
      </c>
      <c r="M25" s="4"/>
    </row>
    <row r="26" spans="1:13">
      <c r="A26" s="17"/>
      <c r="B26" s="18">
        <v>453</v>
      </c>
      <c r="C26" s="19" t="s">
        <v>219</v>
      </c>
      <c r="D26" s="20">
        <v>20.395672999999999</v>
      </c>
      <c r="E26" s="21">
        <v>29.725417999999998</v>
      </c>
      <c r="F26" s="21">
        <f t="shared" si="0"/>
        <v>12.937655219034887</v>
      </c>
      <c r="G26" s="21">
        <v>9.9183924890348862</v>
      </c>
      <c r="H26" s="21">
        <v>1.07685483</v>
      </c>
      <c r="I26" s="21">
        <v>1.9424079000000001</v>
      </c>
      <c r="J26" s="22">
        <f t="shared" si="1"/>
        <v>0.33366704848473072</v>
      </c>
      <c r="K26" s="22">
        <f t="shared" si="2"/>
        <v>0.36989378312644378</v>
      </c>
      <c r="L26" s="23">
        <f t="shared" si="3"/>
        <v>0.43523879862799197</v>
      </c>
      <c r="M26" s="4"/>
    </row>
    <row r="27" spans="1:13">
      <c r="A27" s="17"/>
      <c r="B27" s="18">
        <v>454</v>
      </c>
      <c r="C27" s="19" t="s">
        <v>220</v>
      </c>
      <c r="D27" s="20">
        <v>5.6838269999999982</v>
      </c>
      <c r="E27" s="21">
        <v>7.2702209999999994</v>
      </c>
      <c r="F27" s="21">
        <f t="shared" si="0"/>
        <v>4.0265201385354565</v>
      </c>
      <c r="G27" s="21">
        <v>2.6671598585354568</v>
      </c>
      <c r="H27" s="21">
        <v>0.88747613999999997</v>
      </c>
      <c r="I27" s="21">
        <v>0.47188413999999995</v>
      </c>
      <c r="J27" s="22">
        <f t="shared" si="1"/>
        <v>0.3668609054023883</v>
      </c>
      <c r="K27" s="22">
        <f t="shared" si="2"/>
        <v>0.48893094151270738</v>
      </c>
      <c r="L27" s="23">
        <f t="shared" si="3"/>
        <v>0.55383737833216584</v>
      </c>
      <c r="M27" s="4"/>
    </row>
    <row r="28" spans="1:13">
      <c r="A28" s="17"/>
      <c r="B28" s="18">
        <v>455</v>
      </c>
      <c r="C28" s="19" t="s">
        <v>221</v>
      </c>
      <c r="D28" s="20">
        <v>0.57919199999999993</v>
      </c>
      <c r="E28" s="21">
        <v>0.52310299999999998</v>
      </c>
      <c r="F28" s="21">
        <f t="shared" si="0"/>
        <v>0.24890649525442854</v>
      </c>
      <c r="G28" s="21">
        <v>0.17225269525442855</v>
      </c>
      <c r="H28" s="21">
        <v>3.6934390000000004E-2</v>
      </c>
      <c r="I28" s="21">
        <v>3.9719409999999997E-2</v>
      </c>
      <c r="J28" s="22">
        <f t="shared" si="1"/>
        <v>0.32929020719519586</v>
      </c>
      <c r="K28" s="22">
        <f t="shared" si="2"/>
        <v>0.39989655049661071</v>
      </c>
      <c r="L28" s="23">
        <f t="shared" si="3"/>
        <v>0.47582693132027259</v>
      </c>
      <c r="M28" s="4"/>
    </row>
    <row r="29" spans="1:13">
      <c r="A29" s="17"/>
      <c r="B29" s="18">
        <v>456</v>
      </c>
      <c r="C29" s="19" t="s">
        <v>222</v>
      </c>
      <c r="D29" s="20">
        <v>1.2728199999999998</v>
      </c>
      <c r="E29" s="21">
        <v>1.4671579999999997</v>
      </c>
      <c r="F29" s="21">
        <f t="shared" si="0"/>
        <v>0.66175155532651786</v>
      </c>
      <c r="G29" s="21">
        <v>0.44112902532651788</v>
      </c>
      <c r="H29" s="21">
        <v>0.10828187</v>
      </c>
      <c r="I29" s="21">
        <v>0.11234066000000001</v>
      </c>
      <c r="J29" s="22">
        <f t="shared" si="1"/>
        <v>0.30066906585829062</v>
      </c>
      <c r="K29" s="22">
        <f t="shared" si="2"/>
        <v>0.37447288930470879</v>
      </c>
      <c r="L29" s="23">
        <f t="shared" si="3"/>
        <v>0.45104314281523733</v>
      </c>
      <c r="M29" s="4"/>
    </row>
    <row r="30" spans="1:13">
      <c r="A30" s="17"/>
      <c r="B30" s="18">
        <v>457</v>
      </c>
      <c r="C30" s="19" t="s">
        <v>223</v>
      </c>
      <c r="D30" s="20">
        <v>18.547031999999998</v>
      </c>
      <c r="E30" s="21">
        <v>29.107456999999997</v>
      </c>
      <c r="F30" s="21">
        <f t="shared" si="0"/>
        <v>15.24010092740118</v>
      </c>
      <c r="G30" s="21">
        <v>11.52030821740118</v>
      </c>
      <c r="H30" s="21">
        <v>2.4855419099999998</v>
      </c>
      <c r="I30" s="21">
        <v>1.2342508000000001</v>
      </c>
      <c r="J30" s="22">
        <f t="shared" si="1"/>
        <v>0.39578545859918923</v>
      </c>
      <c r="K30" s="22">
        <f t="shared" si="2"/>
        <v>0.48117738789071068</v>
      </c>
      <c r="L30" s="23">
        <f t="shared" si="3"/>
        <v>0.5235806387140306</v>
      </c>
      <c r="M30" s="4"/>
    </row>
    <row r="31" spans="1:13">
      <c r="A31" s="17"/>
      <c r="B31" s="18">
        <v>458</v>
      </c>
      <c r="C31" s="19" t="s">
        <v>224</v>
      </c>
      <c r="D31" s="20">
        <v>5.4074259999999992</v>
      </c>
      <c r="E31" s="21">
        <v>7.2217690000000019</v>
      </c>
      <c r="F31" s="21">
        <f t="shared" si="0"/>
        <v>3.9410285185765703</v>
      </c>
      <c r="G31" s="21">
        <v>2.5558258785765702</v>
      </c>
      <c r="H31" s="21">
        <v>0.64874836000000002</v>
      </c>
      <c r="I31" s="21">
        <v>0.73645428000000002</v>
      </c>
      <c r="J31" s="22">
        <f t="shared" si="1"/>
        <v>0.35390579213715773</v>
      </c>
      <c r="K31" s="22">
        <f t="shared" si="2"/>
        <v>0.44373812546158281</v>
      </c>
      <c r="L31" s="23">
        <f t="shared" si="3"/>
        <v>0.54571511752543866</v>
      </c>
      <c r="M31" s="4"/>
    </row>
    <row r="32" spans="1:13">
      <c r="A32" s="17"/>
      <c r="B32" s="18">
        <v>459</v>
      </c>
      <c r="C32" s="19" t="s">
        <v>225</v>
      </c>
      <c r="D32" s="20">
        <v>10.067077000000005</v>
      </c>
      <c r="E32" s="21">
        <v>11.142911000000002</v>
      </c>
      <c r="F32" s="21">
        <f t="shared" si="0"/>
        <v>6.4846818289701558</v>
      </c>
      <c r="G32" s="21">
        <v>4.6907019289701566</v>
      </c>
      <c r="H32" s="21">
        <v>0.93011649999999968</v>
      </c>
      <c r="I32" s="21">
        <v>0.86386339999999973</v>
      </c>
      <c r="J32" s="22">
        <f t="shared" si="1"/>
        <v>0.42095839489072073</v>
      </c>
      <c r="K32" s="22">
        <f t="shared" si="2"/>
        <v>0.50442998503444525</v>
      </c>
      <c r="L32" s="23">
        <f t="shared" si="3"/>
        <v>0.58195581289037979</v>
      </c>
      <c r="M32" s="4"/>
    </row>
    <row r="33" spans="1:13">
      <c r="A33" s="17"/>
      <c r="B33" s="18">
        <v>460</v>
      </c>
      <c r="C33" s="19" t="s">
        <v>226</v>
      </c>
      <c r="D33" s="20">
        <v>0.92809199999999992</v>
      </c>
      <c r="E33" s="21">
        <v>1.3341919999999998</v>
      </c>
      <c r="F33" s="21">
        <f t="shared" si="0"/>
        <v>0.62375172326059747</v>
      </c>
      <c r="G33" s="21">
        <v>0.42112713326059747</v>
      </c>
      <c r="H33" s="21">
        <v>9.2807320000000013E-2</v>
      </c>
      <c r="I33" s="21">
        <v>0.10981726999999999</v>
      </c>
      <c r="J33" s="22">
        <f t="shared" si="1"/>
        <v>0.31564207644821551</v>
      </c>
      <c r="K33" s="22">
        <f t="shared" si="2"/>
        <v>0.38520276936197906</v>
      </c>
      <c r="L33" s="23">
        <f t="shared" si="3"/>
        <v>0.46751271425746638</v>
      </c>
      <c r="M33" s="4"/>
    </row>
    <row r="34" spans="1:13">
      <c r="A34" s="17"/>
      <c r="B34" s="18">
        <v>461</v>
      </c>
      <c r="C34" s="19" t="s">
        <v>227</v>
      </c>
      <c r="D34" s="20">
        <v>7.229000000000001</v>
      </c>
      <c r="E34" s="21">
        <v>13.277872999999998</v>
      </c>
      <c r="F34" s="21">
        <f t="shared" si="0"/>
        <v>6.7682186772510038</v>
      </c>
      <c r="G34" s="21">
        <v>4.3047216872510035</v>
      </c>
      <c r="H34" s="21">
        <v>1.7025747200000003</v>
      </c>
      <c r="I34" s="21">
        <v>0.76092227000000001</v>
      </c>
      <c r="J34" s="22">
        <f t="shared" si="1"/>
        <v>0.32420265559483841</v>
      </c>
      <c r="K34" s="22">
        <f t="shared" si="2"/>
        <v>0.45242912078244796</v>
      </c>
      <c r="L34" s="23">
        <f t="shared" si="3"/>
        <v>0.50973666318777144</v>
      </c>
      <c r="M34" s="4"/>
    </row>
    <row r="35" spans="1:13">
      <c r="A35" s="17"/>
      <c r="B35" s="18">
        <v>462</v>
      </c>
      <c r="C35" s="19" t="s">
        <v>228</v>
      </c>
      <c r="D35" s="20">
        <v>5.7248349999999988</v>
      </c>
      <c r="E35" s="21">
        <v>5.9798649999999993</v>
      </c>
      <c r="F35" s="21">
        <f t="shared" si="0"/>
        <v>3.9553907208155392</v>
      </c>
      <c r="G35" s="21">
        <v>2.9683744608155394</v>
      </c>
      <c r="H35" s="21">
        <v>0.4791355000000001</v>
      </c>
      <c r="I35" s="21">
        <v>0.50788075999999993</v>
      </c>
      <c r="J35" s="22">
        <f t="shared" si="1"/>
        <v>0.49639489533886461</v>
      </c>
      <c r="K35" s="22">
        <f t="shared" si="2"/>
        <v>0.57651969748740806</v>
      </c>
      <c r="L35" s="23">
        <f t="shared" si="3"/>
        <v>0.66145150782091899</v>
      </c>
      <c r="M35" s="4"/>
    </row>
    <row r="36" spans="1:13">
      <c r="A36" s="17"/>
      <c r="B36" s="18">
        <v>463</v>
      </c>
      <c r="C36" s="19" t="s">
        <v>229</v>
      </c>
      <c r="D36" s="20">
        <v>4.8817089999999999</v>
      </c>
      <c r="E36" s="21">
        <v>5.2539810000000005</v>
      </c>
      <c r="F36" s="21">
        <f t="shared" si="0"/>
        <v>3.0746878578652757</v>
      </c>
      <c r="G36" s="21">
        <v>2.1627149778652757</v>
      </c>
      <c r="H36" s="21">
        <v>0.48809634999999996</v>
      </c>
      <c r="I36" s="21">
        <v>0.42387653000000008</v>
      </c>
      <c r="J36" s="22">
        <f t="shared" si="1"/>
        <v>0.41163357421073193</v>
      </c>
      <c r="K36" s="22">
        <f t="shared" si="2"/>
        <v>0.50453386258253985</v>
      </c>
      <c r="L36" s="23">
        <f t="shared" si="3"/>
        <v>0.58521107287317475</v>
      </c>
      <c r="M36" s="4"/>
    </row>
    <row r="37" spans="1:13">
      <c r="A37" s="17"/>
      <c r="B37" s="18">
        <v>464</v>
      </c>
      <c r="C37" s="19" t="s">
        <v>230</v>
      </c>
      <c r="D37" s="20">
        <v>4.3966409999999989</v>
      </c>
      <c r="E37" s="21">
        <v>4.5462799999999994</v>
      </c>
      <c r="F37" s="21">
        <f t="shared" si="0"/>
        <v>2.7144823651850842</v>
      </c>
      <c r="G37" s="21">
        <v>1.951986605185084</v>
      </c>
      <c r="H37" s="21">
        <v>0.45266018999999996</v>
      </c>
      <c r="I37" s="21">
        <v>0.30983556999999995</v>
      </c>
      <c r="J37" s="22">
        <f t="shared" si="1"/>
        <v>0.42935908153151242</v>
      </c>
      <c r="K37" s="22">
        <f t="shared" si="2"/>
        <v>0.52892624193518312</v>
      </c>
      <c r="L37" s="23">
        <f t="shared" si="3"/>
        <v>0.59707769103202724</v>
      </c>
      <c r="M37" s="4"/>
    </row>
    <row r="38" spans="1:13" ht="15.75" thickBot="1">
      <c r="A38" s="41" t="s">
        <v>232</v>
      </c>
      <c r="B38" s="58"/>
      <c r="C38" s="43"/>
      <c r="D38" s="44">
        <v>2.4899109999999993</v>
      </c>
      <c r="E38" s="45">
        <v>1.6695579999999997</v>
      </c>
      <c r="F38" s="45">
        <f t="shared" si="0"/>
        <v>0.89408215346457998</v>
      </c>
      <c r="G38" s="45">
        <v>0.56389869346457999</v>
      </c>
      <c r="H38" s="45">
        <v>0.13070814000000003</v>
      </c>
      <c r="I38" s="45">
        <v>0.19947531999999996</v>
      </c>
      <c r="J38" s="46">
        <f t="shared" si="1"/>
        <v>0.33775328168567975</v>
      </c>
      <c r="K38" s="46">
        <f t="shared" si="2"/>
        <v>0.41604234981029725</v>
      </c>
      <c r="L38" s="47">
        <f t="shared" si="3"/>
        <v>0.53552027151172954</v>
      </c>
      <c r="M38" s="4"/>
    </row>
    <row r="39" spans="1:13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S15"/>
  <sheetViews>
    <sheetView topLeftCell="C1"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82</v>
      </c>
      <c r="B1" s="49" t="s">
        <v>49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1255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1755.3916850000001</v>
      </c>
      <c r="I6" s="14">
        <v>2058.186764</v>
      </c>
      <c r="J6" s="14">
        <v>820.57063532507266</v>
      </c>
      <c r="K6" s="14">
        <v>424.23136320507274</v>
      </c>
      <c r="L6" s="14">
        <v>163.22510216999996</v>
      </c>
      <c r="M6" s="14">
        <v>233.11416995000008</v>
      </c>
      <c r="N6" s="15">
        <v>0.20611898328439193</v>
      </c>
      <c r="O6" s="15">
        <v>0.28542427521658703</v>
      </c>
      <c r="P6" s="16">
        <v>0.39868618809418832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SUM(H8:H14)</f>
        <v>1389.4698460000002</v>
      </c>
      <c r="I7" s="37">
        <f>SUM(I8:I14)</f>
        <v>450.38405399999994</v>
      </c>
      <c r="J7" s="37">
        <f>SUM(J8:J14)</f>
        <v>258.96546789312487</v>
      </c>
      <c r="K7" s="37">
        <f t="shared" ref="K7:M7" si="0">SUM(K8:K14)</f>
        <v>62.986309523124874</v>
      </c>
      <c r="L7" s="37">
        <f t="shared" si="0"/>
        <v>16.40461058</v>
      </c>
      <c r="M7" s="37">
        <f t="shared" si="0"/>
        <v>179.57454779</v>
      </c>
      <c r="N7" s="39">
        <f>IFERROR(K7/I7,0)</f>
        <v>0.13985022108070655</v>
      </c>
      <c r="O7" s="39">
        <f>IFERROR(SUM(K7,L7)/I7,0)</f>
        <v>0.17627382541195583</v>
      </c>
      <c r="P7" s="40">
        <f>IFERROR(SUM(K7,L7,M7)/I7,0)</f>
        <v>0.57498809203650203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26.929897</v>
      </c>
      <c r="I8" s="21">
        <v>38.500478999999991</v>
      </c>
      <c r="J8" s="21">
        <f t="shared" ref="J8:J14" si="1">SUM(K8,L8,M8)</f>
        <v>20.252496859349851</v>
      </c>
      <c r="K8" s="21">
        <v>14.219019169349849</v>
      </c>
      <c r="L8" s="21">
        <v>3.3332715500000005</v>
      </c>
      <c r="M8" s="21">
        <v>2.7002061400000015</v>
      </c>
      <c r="N8" s="22">
        <f t="shared" ref="N8:N15" si="2">IFERROR(K8/I8,0)</f>
        <v>0.3693205783063076</v>
      </c>
      <c r="O8" s="22">
        <f t="shared" ref="O8:O15" si="3">IFERROR(SUM(K8,L8)/I8,0)</f>
        <v>0.45589798296664963</v>
      </c>
      <c r="P8" s="23">
        <f t="shared" ref="P8:P15" si="4">IFERROR(SUM(K8,L8,M8)/I8,0)</f>
        <v>0.52603233480159706</v>
      </c>
      <c r="Q8" s="70">
        <v>558</v>
      </c>
      <c r="R8" s="21">
        <v>2</v>
      </c>
      <c r="S8" s="23">
        <f>IFERROR(R8/Q8,0)</f>
        <v>3.5842293906810036E-3</v>
      </c>
    </row>
    <row r="9" spans="1:19" ht="25.5">
      <c r="A9" s="17"/>
      <c r="B9" s="19">
        <v>5001777</v>
      </c>
      <c r="C9" s="19" t="s">
        <v>1259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1361.2550180000003</v>
      </c>
      <c r="I9" s="21">
        <v>410.41666899999996</v>
      </c>
      <c r="J9" s="21">
        <f t="shared" si="1"/>
        <v>238.56958973377502</v>
      </c>
      <c r="K9" s="21">
        <v>48.767290353775024</v>
      </c>
      <c r="L9" s="21">
        <v>12.99964838</v>
      </c>
      <c r="M9" s="21">
        <v>176.802651</v>
      </c>
      <c r="N9" s="22">
        <f t="shared" si="2"/>
        <v>0.11882385399354974</v>
      </c>
      <c r="O9" s="22">
        <f t="shared" si="3"/>
        <v>0.15049812397793966</v>
      </c>
      <c r="P9" s="23">
        <f t="shared" si="4"/>
        <v>0.58128630670645354</v>
      </c>
      <c r="Q9" s="70">
        <v>9</v>
      </c>
      <c r="R9" s="21">
        <v>6</v>
      </c>
      <c r="S9" s="23">
        <f t="shared" ref="S9:S14" si="5">IFERROR(R9/Q9,0)</f>
        <v>0.66666666666666663</v>
      </c>
    </row>
    <row r="10" spans="1:19" ht="25.5">
      <c r="A10" s="17"/>
      <c r="B10" s="19">
        <v>5002737</v>
      </c>
      <c r="C10" s="19" t="s">
        <v>1260</v>
      </c>
      <c r="D10" s="68">
        <v>3000269</v>
      </c>
      <c r="E10" s="19" t="s">
        <v>1256</v>
      </c>
      <c r="F10" s="69">
        <v>46</v>
      </c>
      <c r="G10" s="19" t="s">
        <v>736</v>
      </c>
      <c r="H10" s="20">
        <v>0.4</v>
      </c>
      <c r="I10" s="21">
        <v>0.4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0</v>
      </c>
      <c r="R10" s="21">
        <v>0</v>
      </c>
      <c r="S10" s="23">
        <f t="shared" si="5"/>
        <v>0</v>
      </c>
    </row>
    <row r="11" spans="1:19" ht="38.25">
      <c r="A11" s="17"/>
      <c r="B11" s="19">
        <v>5002740</v>
      </c>
      <c r="C11" s="19" t="s">
        <v>1261</v>
      </c>
      <c r="D11" s="68">
        <v>3000270</v>
      </c>
      <c r="E11" s="19" t="s">
        <v>1257</v>
      </c>
      <c r="F11" s="69">
        <v>120</v>
      </c>
      <c r="G11" s="19" t="s">
        <v>689</v>
      </c>
      <c r="H11" s="20">
        <v>0.25</v>
      </c>
      <c r="I11" s="21">
        <v>0.25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25.5">
      <c r="A12" s="17"/>
      <c r="B12" s="19">
        <v>5002741</v>
      </c>
      <c r="C12" s="19" t="s">
        <v>1262</v>
      </c>
      <c r="D12" s="68">
        <v>3000270</v>
      </c>
      <c r="E12" s="19" t="s">
        <v>1257</v>
      </c>
      <c r="F12" s="69">
        <v>120</v>
      </c>
      <c r="G12" s="19" t="s">
        <v>689</v>
      </c>
      <c r="H12" s="20">
        <v>0.51825100000000002</v>
      </c>
      <c r="I12" s="21">
        <v>0.71690600000000004</v>
      </c>
      <c r="J12" s="21">
        <f t="shared" si="1"/>
        <v>0.14338129999999999</v>
      </c>
      <c r="K12" s="21">
        <v>0</v>
      </c>
      <c r="L12" s="21">
        <v>7.1690649999999995E-2</v>
      </c>
      <c r="M12" s="21">
        <v>7.1690649999999995E-2</v>
      </c>
      <c r="N12" s="22">
        <f t="shared" si="2"/>
        <v>0</v>
      </c>
      <c r="O12" s="22">
        <f t="shared" si="3"/>
        <v>0.10000006974415054</v>
      </c>
      <c r="P12" s="23">
        <f t="shared" si="4"/>
        <v>0.20000013948830109</v>
      </c>
      <c r="Q12" s="70">
        <v>0</v>
      </c>
      <c r="R12" s="21">
        <v>0</v>
      </c>
      <c r="S12" s="23">
        <f t="shared" si="5"/>
        <v>0</v>
      </c>
    </row>
    <row r="13" spans="1:19" ht="25.5">
      <c r="A13" s="17"/>
      <c r="B13" s="19">
        <v>5002741</v>
      </c>
      <c r="C13" s="19" t="s">
        <v>1262</v>
      </c>
      <c r="D13" s="68">
        <v>3000270</v>
      </c>
      <c r="E13" s="19" t="s">
        <v>1257</v>
      </c>
      <c r="F13" s="69">
        <v>227</v>
      </c>
      <c r="G13" s="19" t="s">
        <v>774</v>
      </c>
      <c r="H13" s="20">
        <v>1.668E-2</v>
      </c>
      <c r="I13" s="21">
        <v>0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51">
      <c r="A14" s="17"/>
      <c r="B14" s="19">
        <v>5004465</v>
      </c>
      <c r="C14" s="19" t="s">
        <v>1263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0.1</v>
      </c>
      <c r="I14" s="21">
        <v>0.1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0</v>
      </c>
      <c r="R14" s="21">
        <v>0</v>
      </c>
      <c r="S14" s="23">
        <f t="shared" si="5"/>
        <v>0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365.92183899999986</v>
      </c>
      <c r="I15" s="44">
        <f t="shared" ref="I15:M15" si="6">I6-I7</f>
        <v>1607.8027100000002</v>
      </c>
      <c r="J15" s="44">
        <f t="shared" si="6"/>
        <v>561.60516743194785</v>
      </c>
      <c r="K15" s="44">
        <f t="shared" si="6"/>
        <v>361.24505368194787</v>
      </c>
      <c r="L15" s="44">
        <f t="shared" si="6"/>
        <v>146.82049158999996</v>
      </c>
      <c r="M15" s="44">
        <f t="shared" si="6"/>
        <v>53.539622160000079</v>
      </c>
      <c r="N15" s="46">
        <f t="shared" si="2"/>
        <v>0.22468245104646442</v>
      </c>
      <c r="O15" s="46">
        <f t="shared" si="3"/>
        <v>0.3159999309069132</v>
      </c>
      <c r="P15" s="47">
        <f t="shared" si="4"/>
        <v>0.34929980148618345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M35"/>
  <sheetViews>
    <sheetView topLeftCell="A12" workbookViewId="0">
      <selection activeCell="A33" sqref="A33:L33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83</v>
      </c>
      <c r="B1" s="50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1266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1221.5727770000003</v>
      </c>
      <c r="E6" s="14">
        <v>2729.9975189999996</v>
      </c>
      <c r="F6" s="14">
        <v>868.71421042608608</v>
      </c>
      <c r="G6" s="14">
        <v>545.10585414608613</v>
      </c>
      <c r="H6" s="14">
        <v>203.99834304999999</v>
      </c>
      <c r="I6" s="14">
        <v>119.61001323000001</v>
      </c>
      <c r="J6" s="15">
        <v>0.19967265550693938</v>
      </c>
      <c r="K6" s="15">
        <v>0.27439739120000506</v>
      </c>
      <c r="L6" s="16">
        <v>0.31821062267642536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434.40925400000043</v>
      </c>
      <c r="E7" s="38">
        <f ca="1">SUM(E8:OFFSET(E6,MATCH("GOBIERNOS REGIONALES",$A$8:$A$50,0),0))</f>
        <v>730.10780399999931</v>
      </c>
      <c r="F7" s="38">
        <f ca="1">SUM(F8:OFFSET(F6,MATCH("GOBIERNOS REGIONALES",$A$8:$A$50,0),0))</f>
        <v>172.18062214256528</v>
      </c>
      <c r="G7" s="38">
        <f ca="1">SUM(G8:OFFSET(G6,MATCH("GOBIERNOS REGIONALES",$A$8:$A$50,0),0))</f>
        <v>120.84225087256527</v>
      </c>
      <c r="H7" s="38">
        <f ca="1">SUM(H8:OFFSET(H6,MATCH("GOBIERNOS REGIONALES",$A$8:$A$50,0),0))</f>
        <v>17.286790010000001</v>
      </c>
      <c r="I7" s="38">
        <f ca="1">SUM(I8:OFFSET(I6,MATCH("GOBIERNOS REGIONALES",$A$8:$A$50,0),0))</f>
        <v>34.051581260000013</v>
      </c>
      <c r="J7" s="39">
        <f ca="1">IFERROR(G7/E7,0)</f>
        <v>0.16551288756333496</v>
      </c>
      <c r="K7" s="39">
        <f ca="1">IFERROR(SUM(G7,H7)/E7,0)</f>
        <v>0.18918992527652179</v>
      </c>
      <c r="L7" s="40">
        <f ca="1">IFERROR(SUM(G7,H7,I7)/E7,0)</f>
        <v>0.23582903949149603</v>
      </c>
      <c r="M7" s="4"/>
    </row>
    <row r="8" spans="1:13" ht="25.5">
      <c r="A8" s="17"/>
      <c r="B8" s="18">
        <v>37</v>
      </c>
      <c r="C8" s="19" t="s">
        <v>124</v>
      </c>
      <c r="D8" s="20">
        <v>434.40925400000043</v>
      </c>
      <c r="E8" s="21">
        <v>730.10780399999931</v>
      </c>
      <c r="F8" s="21">
        <f t="shared" ref="F8:F34" si="0">SUM(G8,H8,I8)</f>
        <v>172.18062214256528</v>
      </c>
      <c r="G8" s="21">
        <v>120.84225087256527</v>
      </c>
      <c r="H8" s="21">
        <v>17.286790010000001</v>
      </c>
      <c r="I8" s="21">
        <v>34.051581260000013</v>
      </c>
      <c r="J8" s="22">
        <f t="shared" ref="J8:J34" si="1">IFERROR(G8/E8,0)</f>
        <v>0.16551288756333496</v>
      </c>
      <c r="K8" s="22">
        <f t="shared" ref="K8:K34" si="2">IFERROR(SUM(G8,H8)/E8,0)</f>
        <v>0.18918992527652179</v>
      </c>
      <c r="L8" s="23">
        <f t="shared" ref="L8:L34" si="3">IFERROR(SUM(G8,H8,I8)/E8,0)</f>
        <v>0.23582903949149603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39.950538000000002</v>
      </c>
      <c r="E9" s="38">
        <f ca="1">SUM(E10:OFFSET(E8,(MATCH("GOBIERNOS LOCALES",$A$8:$A$50,0)-MATCH("GOBIERNOS REGIONALES",$A$8:$A$50,0)),0))</f>
        <v>89.201454999999996</v>
      </c>
      <c r="F9" s="38">
        <f ca="1">SUM(F10:OFFSET(F8,(MATCH("GOBIERNOS LOCALES",$A$8:$A$50,0)-MATCH("GOBIERNOS REGIONALES",$A$8:$A$50,0)),0))</f>
        <v>47.966454179800905</v>
      </c>
      <c r="G9" s="38">
        <f ca="1">SUM(G10:OFFSET(G8,(MATCH("GOBIERNOS LOCALES",$A$8:$A$50,0)-MATCH("GOBIERNOS REGIONALES",$A$8:$A$50,0)),0))</f>
        <v>34.4336866798009</v>
      </c>
      <c r="H9" s="38">
        <f ca="1">SUM(H10:OFFSET(H8,(MATCH("GOBIERNOS LOCALES",$A$8:$A$50,0)-MATCH("GOBIERNOS REGIONALES",$A$8:$A$50,0)),0))</f>
        <v>5.1341192299999996</v>
      </c>
      <c r="I9" s="38">
        <f ca="1">SUM(I10:OFFSET(I8,(MATCH("GOBIERNOS LOCALES",$A$8:$A$50,0)-MATCH("GOBIERNOS REGIONALES",$A$8:$A$50,0)),0))</f>
        <v>8.3986482700000007</v>
      </c>
      <c r="J9" s="39">
        <f t="shared" ca="1" si="1"/>
        <v>0.3860215809237742</v>
      </c>
      <c r="K9" s="39">
        <f t="shared" ca="1" si="2"/>
        <v>0.44357803255340283</v>
      </c>
      <c r="L9" s="40">
        <f t="shared" ca="1" si="3"/>
        <v>0.53773174641378774</v>
      </c>
      <c r="M9" s="4"/>
    </row>
    <row r="10" spans="1:13">
      <c r="A10" s="17"/>
      <c r="B10" s="18">
        <v>440</v>
      </c>
      <c r="C10" s="19" t="s">
        <v>206</v>
      </c>
      <c r="D10" s="20">
        <v>0</v>
      </c>
      <c r="E10" s="21">
        <v>14.902272000000002</v>
      </c>
      <c r="F10" s="21">
        <f t="shared" si="0"/>
        <v>7.5565786879234498</v>
      </c>
      <c r="G10" s="21">
        <v>2.2149780979234492</v>
      </c>
      <c r="H10" s="21">
        <v>0.82144868999999998</v>
      </c>
      <c r="I10" s="21">
        <v>4.5201519000000001</v>
      </c>
      <c r="J10" s="22">
        <f t="shared" si="1"/>
        <v>0.14863358405506549</v>
      </c>
      <c r="K10" s="22">
        <f t="shared" si="2"/>
        <v>0.20375596338084884</v>
      </c>
      <c r="L10" s="23">
        <f t="shared" si="3"/>
        <v>0.50707561155261749</v>
      </c>
      <c r="M10" s="4"/>
    </row>
    <row r="11" spans="1:13">
      <c r="A11" s="17"/>
      <c r="B11" s="18">
        <v>441</v>
      </c>
      <c r="C11" s="19" t="s">
        <v>207</v>
      </c>
      <c r="D11" s="20">
        <v>0</v>
      </c>
      <c r="E11" s="21">
        <v>0.3299999999999999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>
      <c r="A12" s="17"/>
      <c r="B12" s="18">
        <v>442</v>
      </c>
      <c r="C12" s="19" t="s">
        <v>208</v>
      </c>
      <c r="D12" s="20">
        <v>0</v>
      </c>
      <c r="E12" s="21">
        <v>0.14850000000000002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>
      <c r="A13" s="17"/>
      <c r="B13" s="18">
        <v>443</v>
      </c>
      <c r="C13" s="19" t="s">
        <v>209</v>
      </c>
      <c r="D13" s="20">
        <v>0</v>
      </c>
      <c r="E13" s="21">
        <v>0.14500000000000002</v>
      </c>
      <c r="F13" s="21">
        <f t="shared" si="0"/>
        <v>3.4996040143575671E-2</v>
      </c>
      <c r="G13" s="21">
        <v>9.2532001435756683E-3</v>
      </c>
      <c r="H13" s="21">
        <v>0</v>
      </c>
      <c r="I13" s="21">
        <v>2.5742839999999999E-2</v>
      </c>
      <c r="J13" s="22">
        <f t="shared" si="1"/>
        <v>6.3815173403970124E-2</v>
      </c>
      <c r="K13" s="22">
        <f t="shared" si="2"/>
        <v>6.3815173403970124E-2</v>
      </c>
      <c r="L13" s="23">
        <f t="shared" si="3"/>
        <v>0.24135200099017701</v>
      </c>
      <c r="M13" s="4"/>
    </row>
    <row r="14" spans="1:13">
      <c r="A14" s="17"/>
      <c r="B14" s="18">
        <v>444</v>
      </c>
      <c r="C14" s="19" t="s">
        <v>210</v>
      </c>
      <c r="D14" s="20">
        <v>0</v>
      </c>
      <c r="E14" s="21">
        <v>0.15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>
      <c r="A15" s="17"/>
      <c r="B15" s="18">
        <v>445</v>
      </c>
      <c r="C15" s="19" t="s">
        <v>211</v>
      </c>
      <c r="D15" s="20">
        <v>0</v>
      </c>
      <c r="E15" s="21">
        <v>1.7563379999999997</v>
      </c>
      <c r="F15" s="21">
        <f t="shared" si="0"/>
        <v>0.23018650455108644</v>
      </c>
      <c r="G15" s="21">
        <v>0.15674984455108643</v>
      </c>
      <c r="H15" s="21">
        <v>2.5986839999999997E-2</v>
      </c>
      <c r="I15" s="21">
        <v>4.7449820000000004E-2</v>
      </c>
      <c r="J15" s="22">
        <f t="shared" si="1"/>
        <v>8.9248108593611514E-2</v>
      </c>
      <c r="K15" s="22">
        <f t="shared" si="2"/>
        <v>0.10404414443637071</v>
      </c>
      <c r="L15" s="23">
        <f t="shared" si="3"/>
        <v>0.13106048183839697</v>
      </c>
      <c r="M15" s="4"/>
    </row>
    <row r="16" spans="1:13">
      <c r="A16" s="17"/>
      <c r="B16" s="18">
        <v>446</v>
      </c>
      <c r="C16" s="19" t="s">
        <v>212</v>
      </c>
      <c r="D16" s="20">
        <v>8.5698939999999997</v>
      </c>
      <c r="E16" s="21">
        <v>15.577396</v>
      </c>
      <c r="F16" s="21">
        <f t="shared" si="0"/>
        <v>6.2656954793449282</v>
      </c>
      <c r="G16" s="21">
        <v>3.521102509344928</v>
      </c>
      <c r="H16" s="21">
        <v>1.2877758500000001</v>
      </c>
      <c r="I16" s="21">
        <v>1.45681712</v>
      </c>
      <c r="J16" s="22">
        <f t="shared" si="1"/>
        <v>0.22603922435719859</v>
      </c>
      <c r="K16" s="22">
        <f t="shared" si="2"/>
        <v>0.30870874434629048</v>
      </c>
      <c r="L16" s="23">
        <f t="shared" si="3"/>
        <v>0.40222996702047814</v>
      </c>
      <c r="M16" s="4"/>
    </row>
    <row r="17" spans="1:13">
      <c r="A17" s="17"/>
      <c r="B17" s="18">
        <v>447</v>
      </c>
      <c r="C17" s="19" t="s">
        <v>213</v>
      </c>
      <c r="D17" s="20">
        <v>13.059056999999999</v>
      </c>
      <c r="E17" s="21">
        <v>15.119074000000001</v>
      </c>
      <c r="F17" s="21">
        <f t="shared" si="0"/>
        <v>6.0048592750641721</v>
      </c>
      <c r="G17" s="21">
        <v>5.0533775850641725</v>
      </c>
      <c r="H17" s="21">
        <v>0.49231194999999994</v>
      </c>
      <c r="I17" s="21">
        <v>0.45916973999999999</v>
      </c>
      <c r="J17" s="22">
        <f t="shared" si="1"/>
        <v>0.33423856415175773</v>
      </c>
      <c r="K17" s="22">
        <f t="shared" si="2"/>
        <v>0.3668008725312259</v>
      </c>
      <c r="L17" s="23">
        <f t="shared" si="3"/>
        <v>0.3971711015545113</v>
      </c>
      <c r="M17" s="4"/>
    </row>
    <row r="18" spans="1:13">
      <c r="A18" s="17"/>
      <c r="B18" s="18">
        <v>448</v>
      </c>
      <c r="C18" s="19" t="s">
        <v>214</v>
      </c>
      <c r="D18" s="20">
        <v>12.915973000000001</v>
      </c>
      <c r="E18" s="21">
        <v>16.609855</v>
      </c>
      <c r="F18" s="21">
        <f t="shared" si="0"/>
        <v>12.681605149288131</v>
      </c>
      <c r="G18" s="21">
        <v>10.450925499288132</v>
      </c>
      <c r="H18" s="21">
        <v>1.28148347</v>
      </c>
      <c r="I18" s="21">
        <v>0.94919617999999994</v>
      </c>
      <c r="J18" s="22">
        <f t="shared" si="1"/>
        <v>0.62920028496866065</v>
      </c>
      <c r="K18" s="22">
        <f t="shared" si="2"/>
        <v>0.70635228117813986</v>
      </c>
      <c r="L18" s="23">
        <f t="shared" si="3"/>
        <v>0.76349884747868846</v>
      </c>
      <c r="M18" s="4"/>
    </row>
    <row r="19" spans="1:13">
      <c r="A19" s="17"/>
      <c r="B19" s="18">
        <v>449</v>
      </c>
      <c r="C19" s="19" t="s">
        <v>215</v>
      </c>
      <c r="D19" s="20">
        <v>0</v>
      </c>
      <c r="E19" s="21">
        <v>0.13500000000000001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</row>
    <row r="20" spans="1:13">
      <c r="A20" s="17"/>
      <c r="B20" s="18">
        <v>450</v>
      </c>
      <c r="C20" s="19" t="s">
        <v>216</v>
      </c>
      <c r="D20" s="20">
        <v>0</v>
      </c>
      <c r="E20" s="21">
        <v>0.33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</row>
    <row r="21" spans="1:13">
      <c r="A21" s="17"/>
      <c r="B21" s="18">
        <v>451</v>
      </c>
      <c r="C21" s="19" t="s">
        <v>217</v>
      </c>
      <c r="D21" s="20">
        <v>0</v>
      </c>
      <c r="E21" s="21">
        <v>0.444554</v>
      </c>
      <c r="F21" s="21">
        <f t="shared" si="0"/>
        <v>1.9988730549812317E-2</v>
      </c>
      <c r="G21" s="21">
        <v>1.9988730549812317E-2</v>
      </c>
      <c r="H21" s="21">
        <v>0</v>
      </c>
      <c r="I21" s="21">
        <v>0</v>
      </c>
      <c r="J21" s="22">
        <f t="shared" si="1"/>
        <v>4.4963560219483611E-2</v>
      </c>
      <c r="K21" s="22">
        <f t="shared" si="2"/>
        <v>4.4963560219483611E-2</v>
      </c>
      <c r="L21" s="23">
        <f t="shared" si="3"/>
        <v>4.4963560219483611E-2</v>
      </c>
      <c r="M21" s="4"/>
    </row>
    <row r="22" spans="1:13">
      <c r="A22" s="17"/>
      <c r="B22" s="18">
        <v>452</v>
      </c>
      <c r="C22" s="19" t="s">
        <v>218</v>
      </c>
      <c r="D22" s="20">
        <v>0</v>
      </c>
      <c r="E22" s="21">
        <v>0.15521900000000002</v>
      </c>
      <c r="F22" s="21">
        <f t="shared" si="0"/>
        <v>5.8490600000000005E-3</v>
      </c>
      <c r="G22" s="21">
        <v>0</v>
      </c>
      <c r="H22" s="21">
        <v>5.8490600000000005E-3</v>
      </c>
      <c r="I22" s="21">
        <v>0</v>
      </c>
      <c r="J22" s="22">
        <f t="shared" si="1"/>
        <v>0</v>
      </c>
      <c r="K22" s="22">
        <f t="shared" si="2"/>
        <v>3.7682629059586775E-2</v>
      </c>
      <c r="L22" s="23">
        <f t="shared" si="3"/>
        <v>3.7682629059586775E-2</v>
      </c>
      <c r="M22" s="4"/>
    </row>
    <row r="23" spans="1:13">
      <c r="A23" s="17"/>
      <c r="B23" s="18">
        <v>453</v>
      </c>
      <c r="C23" s="19" t="s">
        <v>219</v>
      </c>
      <c r="D23" s="20">
        <v>0.55644800000000005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>
      <c r="A24" s="17"/>
      <c r="B24" s="18">
        <v>454</v>
      </c>
      <c r="C24" s="19" t="s">
        <v>220</v>
      </c>
      <c r="D24" s="20">
        <v>0.182445</v>
      </c>
      <c r="E24" s="21">
        <v>0.83953400000000011</v>
      </c>
      <c r="F24" s="21">
        <f t="shared" si="0"/>
        <v>0.2634974231425557</v>
      </c>
      <c r="G24" s="21">
        <v>0.21216127314255573</v>
      </c>
      <c r="H24" s="21">
        <v>3.2640020000000006E-2</v>
      </c>
      <c r="I24" s="21">
        <v>1.8696130000000002E-2</v>
      </c>
      <c r="J24" s="22">
        <f t="shared" si="1"/>
        <v>0.25271313984014432</v>
      </c>
      <c r="K24" s="22">
        <f t="shared" si="2"/>
        <v>0.29159187494795408</v>
      </c>
      <c r="L24" s="23">
        <f t="shared" si="3"/>
        <v>0.31386152692154895</v>
      </c>
      <c r="M24" s="4"/>
    </row>
    <row r="25" spans="1:13">
      <c r="A25" s="17"/>
      <c r="B25" s="18">
        <v>455</v>
      </c>
      <c r="C25" s="19" t="s">
        <v>221</v>
      </c>
      <c r="D25" s="20">
        <v>0</v>
      </c>
      <c r="E25" s="21">
        <v>1.0797999999999999</v>
      </c>
      <c r="F25" s="21">
        <f t="shared" si="0"/>
        <v>1.6648920000000001E-2</v>
      </c>
      <c r="G25" s="21">
        <v>0</v>
      </c>
      <c r="H25" s="21">
        <v>2.3984000000000002E-3</v>
      </c>
      <c r="I25" s="21">
        <v>1.4250520000000001E-2</v>
      </c>
      <c r="J25" s="22">
        <f t="shared" si="1"/>
        <v>0</v>
      </c>
      <c r="K25" s="22">
        <f t="shared" si="2"/>
        <v>2.2211520651972592E-3</v>
      </c>
      <c r="L25" s="23">
        <f t="shared" si="3"/>
        <v>1.5418521948508986E-2</v>
      </c>
      <c r="M25" s="4"/>
    </row>
    <row r="26" spans="1:13">
      <c r="A26" s="17"/>
      <c r="B26" s="18">
        <v>456</v>
      </c>
      <c r="C26" s="19" t="s">
        <v>222</v>
      </c>
      <c r="D26" s="20">
        <v>2</v>
      </c>
      <c r="E26" s="21">
        <v>0.10076400000000001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>
      <c r="A27" s="17"/>
      <c r="B27" s="18">
        <v>457</v>
      </c>
      <c r="C27" s="19" t="s">
        <v>223</v>
      </c>
      <c r="D27" s="20">
        <v>0.10198600000000001</v>
      </c>
      <c r="E27" s="21">
        <v>7.1856579999999992</v>
      </c>
      <c r="F27" s="21">
        <f t="shared" si="0"/>
        <v>5.1882653084225723</v>
      </c>
      <c r="G27" s="21">
        <v>4.2185378684225725</v>
      </c>
      <c r="H27" s="21">
        <v>0.86205107999999997</v>
      </c>
      <c r="I27" s="21">
        <v>0.10767636</v>
      </c>
      <c r="J27" s="22">
        <f t="shared" si="1"/>
        <v>0.58707746297173802</v>
      </c>
      <c r="K27" s="22">
        <f t="shared" si="2"/>
        <v>0.70704574980086343</v>
      </c>
      <c r="L27" s="23">
        <f t="shared" si="3"/>
        <v>0.72203064888734936</v>
      </c>
      <c r="M27" s="4"/>
    </row>
    <row r="28" spans="1:13">
      <c r="A28" s="17"/>
      <c r="B28" s="18">
        <v>458</v>
      </c>
      <c r="C28" s="19" t="s">
        <v>224</v>
      </c>
      <c r="D28" s="20">
        <v>0</v>
      </c>
      <c r="E28" s="21">
        <v>9.9999999999999992E-2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</row>
    <row r="29" spans="1:13">
      <c r="A29" s="17"/>
      <c r="B29" s="18">
        <v>459</v>
      </c>
      <c r="C29" s="19" t="s">
        <v>225</v>
      </c>
      <c r="D29" s="20">
        <v>0</v>
      </c>
      <c r="E29" s="21">
        <v>0.50912599999999997</v>
      </c>
      <c r="F29" s="21">
        <f t="shared" si="0"/>
        <v>0.16012467501457214</v>
      </c>
      <c r="G29" s="21">
        <v>0.14949509501457214</v>
      </c>
      <c r="H29" s="21">
        <v>1.0629580000000001E-2</v>
      </c>
      <c r="I29" s="21">
        <v>0</v>
      </c>
      <c r="J29" s="22">
        <f t="shared" si="1"/>
        <v>0.29363083993858524</v>
      </c>
      <c r="K29" s="22">
        <f t="shared" si="2"/>
        <v>0.31450893298431459</v>
      </c>
      <c r="L29" s="23">
        <f t="shared" si="3"/>
        <v>0.31450893298431459</v>
      </c>
      <c r="M29" s="4"/>
    </row>
    <row r="30" spans="1:13">
      <c r="A30" s="17"/>
      <c r="B30" s="18">
        <v>460</v>
      </c>
      <c r="C30" s="19" t="s">
        <v>226</v>
      </c>
      <c r="D30" s="20">
        <v>0</v>
      </c>
      <c r="E30" s="21">
        <v>0.10500000000000001</v>
      </c>
      <c r="F30" s="21">
        <f t="shared" si="0"/>
        <v>0</v>
      </c>
      <c r="G30" s="21">
        <v>0</v>
      </c>
      <c r="H30" s="21">
        <v>0</v>
      </c>
      <c r="I30" s="21">
        <v>0</v>
      </c>
      <c r="J30" s="22">
        <f t="shared" si="1"/>
        <v>0</v>
      </c>
      <c r="K30" s="22">
        <f t="shared" si="2"/>
        <v>0</v>
      </c>
      <c r="L30" s="23">
        <f t="shared" si="3"/>
        <v>0</v>
      </c>
      <c r="M30" s="4"/>
    </row>
    <row r="31" spans="1:13">
      <c r="A31" s="17"/>
      <c r="B31" s="18">
        <v>461</v>
      </c>
      <c r="C31" s="19" t="s">
        <v>227</v>
      </c>
      <c r="D31" s="20">
        <v>0</v>
      </c>
      <c r="E31" s="21">
        <v>0.105</v>
      </c>
      <c r="F31" s="21">
        <f t="shared" si="0"/>
        <v>0</v>
      </c>
      <c r="G31" s="21">
        <v>0</v>
      </c>
      <c r="H31" s="21">
        <v>0</v>
      </c>
      <c r="I31" s="21">
        <v>0</v>
      </c>
      <c r="J31" s="22">
        <f t="shared" si="1"/>
        <v>0</v>
      </c>
      <c r="K31" s="22">
        <f t="shared" si="2"/>
        <v>0</v>
      </c>
      <c r="L31" s="23">
        <f t="shared" si="3"/>
        <v>0</v>
      </c>
      <c r="M31" s="4"/>
    </row>
    <row r="32" spans="1:13">
      <c r="A32" s="17"/>
      <c r="B32" s="18">
        <v>462</v>
      </c>
      <c r="C32" s="19" t="s">
        <v>228</v>
      </c>
      <c r="D32" s="20">
        <v>0</v>
      </c>
      <c r="E32" s="21">
        <v>1.3282889999999998</v>
      </c>
      <c r="F32" s="21">
        <f t="shared" si="0"/>
        <v>1.1569906119257212</v>
      </c>
      <c r="G32" s="21">
        <v>1.1569906119257212</v>
      </c>
      <c r="H32" s="21">
        <v>0</v>
      </c>
      <c r="I32" s="21">
        <v>0</v>
      </c>
      <c r="J32" s="22">
        <f t="shared" si="1"/>
        <v>0.87103831464818371</v>
      </c>
      <c r="K32" s="22">
        <f t="shared" si="2"/>
        <v>0.87103831464818371</v>
      </c>
      <c r="L32" s="23">
        <f t="shared" si="3"/>
        <v>0.87103831464818371</v>
      </c>
      <c r="M32" s="4"/>
    </row>
    <row r="33" spans="1:13">
      <c r="A33" s="17"/>
      <c r="B33" s="18">
        <v>463</v>
      </c>
      <c r="C33" s="19" t="s">
        <v>229</v>
      </c>
      <c r="D33" s="20">
        <v>2.5647350000000002</v>
      </c>
      <c r="E33" s="21">
        <v>12.045076</v>
      </c>
      <c r="F33" s="21">
        <f t="shared" si="0"/>
        <v>8.3811683144303259</v>
      </c>
      <c r="G33" s="21">
        <v>7.2701263644303253</v>
      </c>
      <c r="H33" s="21">
        <v>0.31154429</v>
      </c>
      <c r="I33" s="21">
        <v>0.79949766000000011</v>
      </c>
      <c r="J33" s="22">
        <f t="shared" si="1"/>
        <v>0.60357662869294681</v>
      </c>
      <c r="K33" s="22">
        <f t="shared" si="2"/>
        <v>0.6294414957971477</v>
      </c>
      <c r="L33" s="23">
        <f t="shared" si="3"/>
        <v>0.69581697238193652</v>
      </c>
      <c r="M33" s="4"/>
    </row>
    <row r="34" spans="1:13" ht="15.75" thickBot="1">
      <c r="A34" s="41" t="s">
        <v>232</v>
      </c>
      <c r="B34" s="58"/>
      <c r="C34" s="43"/>
      <c r="D34" s="44">
        <v>747.21298499999796</v>
      </c>
      <c r="E34" s="45">
        <v>1910.6882599999983</v>
      </c>
      <c r="F34" s="45">
        <f t="shared" si="0"/>
        <v>648.5671341037197</v>
      </c>
      <c r="G34" s="45">
        <v>389.82991659371999</v>
      </c>
      <c r="H34" s="45">
        <v>181.57743380999977</v>
      </c>
      <c r="I34" s="45">
        <v>77.159783699999892</v>
      </c>
      <c r="J34" s="46">
        <f t="shared" si="1"/>
        <v>0.20402591294182146</v>
      </c>
      <c r="K34" s="46">
        <f t="shared" si="2"/>
        <v>0.29905838768471854</v>
      </c>
      <c r="L34" s="47">
        <f t="shared" si="3"/>
        <v>0.33944162827677615</v>
      </c>
      <c r="M34" s="4"/>
    </row>
    <row r="35" spans="1:13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83</v>
      </c>
      <c r="B1" s="51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1267</v>
      </c>
      <c r="N2" s="72" t="s">
        <v>1276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1221.5727770000003</v>
      </c>
      <c r="E6" s="14">
        <f ca="1">SUM(E7:OFFSET(E7,50,0))</f>
        <v>2729.9975189999996</v>
      </c>
      <c r="F6" s="14">
        <f ca="1">SUM(F7:OFFSET(F7,50,0))</f>
        <v>868.71421042608608</v>
      </c>
      <c r="G6" s="14">
        <f ca="1">SUM(G7:OFFSET(G7,50,0))</f>
        <v>545.10585414608613</v>
      </c>
      <c r="H6" s="14">
        <f ca="1">SUM(H7:OFFSET(H7,50,0))</f>
        <v>203.99834304999999</v>
      </c>
      <c r="I6" s="14">
        <f ca="1">SUM(I7:OFFSET(I7,50,0))</f>
        <v>119.61001323000001</v>
      </c>
      <c r="J6" s="15">
        <f ca="1">IFERROR(G6/E6,0)</f>
        <v>0.19967265550693938</v>
      </c>
      <c r="K6" s="15">
        <f ca="1">IFERROR(SUM(G6,H6)/E6,0)</f>
        <v>0.27439739120000506</v>
      </c>
      <c r="L6" s="16">
        <f ca="1">IFERROR(SUM(G6,H6,I6)/E6,0)</f>
        <v>0.31821062267642536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30.876988999999991</v>
      </c>
      <c r="E7" s="21">
        <v>291.33933500000052</v>
      </c>
      <c r="F7" s="21">
        <f t="shared" ref="F7:F30" si="0">SUM(G7,H7,I7)</f>
        <v>42.947589776815704</v>
      </c>
      <c r="G7" s="21">
        <v>23.989392306815716</v>
      </c>
      <c r="H7" s="21">
        <v>7.9954738100000009</v>
      </c>
      <c r="I7" s="21">
        <v>10.962723659999989</v>
      </c>
      <c r="J7" s="22">
        <f t="shared" ref="J7:J30" si="1">IFERROR(G7/E7,0)</f>
        <v>8.2341755557366378E-2</v>
      </c>
      <c r="K7" s="22">
        <f t="shared" ref="K7:K30" si="2">IFERROR(SUM(G7,H7)/E7,0)</f>
        <v>0.10978560830728765</v>
      </c>
      <c r="L7" s="23">
        <f t="shared" ref="L7:L30" si="3">IFERROR(SUM(G7,H7,I7)/E7,0)</f>
        <v>0.14741431937714702</v>
      </c>
      <c r="M7" s="4"/>
      <c r="N7" t="s">
        <v>262</v>
      </c>
      <c r="O7" s="5">
        <v>20.051048454610498</v>
      </c>
      <c r="P7" s="71">
        <v>0.55647942990762866</v>
      </c>
    </row>
    <row r="8" spans="1:16">
      <c r="A8" s="17"/>
      <c r="B8" s="55">
        <v>2</v>
      </c>
      <c r="C8" s="19" t="s">
        <v>250</v>
      </c>
      <c r="D8" s="20">
        <v>70.599209000000016</v>
      </c>
      <c r="E8" s="21">
        <v>169.38599799999997</v>
      </c>
      <c r="F8" s="21">
        <f t="shared" si="0"/>
        <v>51.028492016187421</v>
      </c>
      <c r="G8" s="21">
        <v>29.68448316618742</v>
      </c>
      <c r="H8" s="21">
        <v>17.041115910000006</v>
      </c>
      <c r="I8" s="21">
        <v>4.3028929400000004</v>
      </c>
      <c r="J8" s="22">
        <f t="shared" si="1"/>
        <v>0.17524756188045382</v>
      </c>
      <c r="K8" s="22">
        <f t="shared" si="2"/>
        <v>0.27585278374773003</v>
      </c>
      <c r="L8" s="23">
        <f t="shared" si="3"/>
        <v>0.30125566822936234</v>
      </c>
      <c r="M8" s="4"/>
      <c r="N8" t="s">
        <v>272</v>
      </c>
      <c r="O8" s="5">
        <v>10.137205553005892</v>
      </c>
      <c r="P8" s="71">
        <v>0.5167208091797918</v>
      </c>
    </row>
    <row r="9" spans="1:16">
      <c r="A9" s="17"/>
      <c r="B9" s="55">
        <v>3</v>
      </c>
      <c r="C9" s="19" t="s">
        <v>251</v>
      </c>
      <c r="D9" s="20">
        <v>19.565869999999997</v>
      </c>
      <c r="E9" s="21">
        <v>115.69486900000001</v>
      </c>
      <c r="F9" s="21">
        <f t="shared" si="0"/>
        <v>42.196833078975125</v>
      </c>
      <c r="G9" s="21">
        <v>31.683883298975125</v>
      </c>
      <c r="H9" s="21">
        <v>8.1949871200000004</v>
      </c>
      <c r="I9" s="21">
        <v>2.3179626600000001</v>
      </c>
      <c r="J9" s="22">
        <f t="shared" si="1"/>
        <v>0.27385729006681464</v>
      </c>
      <c r="K9" s="22">
        <f t="shared" si="2"/>
        <v>0.34469005206250869</v>
      </c>
      <c r="L9" s="23">
        <f t="shared" si="3"/>
        <v>0.36472519000799525</v>
      </c>
      <c r="M9" s="4"/>
      <c r="N9" t="s">
        <v>264</v>
      </c>
      <c r="O9" s="5">
        <v>24.095630605393065</v>
      </c>
      <c r="P9" s="71">
        <v>0.49694534803048129</v>
      </c>
    </row>
    <row r="10" spans="1:16">
      <c r="A10" s="17"/>
      <c r="B10" s="55">
        <v>4</v>
      </c>
      <c r="C10" s="19" t="s">
        <v>252</v>
      </c>
      <c r="D10" s="20">
        <v>48.274793000000017</v>
      </c>
      <c r="E10" s="21">
        <v>76.104423999999952</v>
      </c>
      <c r="F10" s="21">
        <f t="shared" si="0"/>
        <v>19.079481571054252</v>
      </c>
      <c r="G10" s="21">
        <v>13.600493151054252</v>
      </c>
      <c r="H10" s="21">
        <v>4.2198464199999997</v>
      </c>
      <c r="I10" s="21">
        <v>1.259142</v>
      </c>
      <c r="J10" s="22">
        <f t="shared" si="1"/>
        <v>0.17870831202998474</v>
      </c>
      <c r="K10" s="22">
        <f t="shared" si="2"/>
        <v>0.23415642132780956</v>
      </c>
      <c r="L10" s="23">
        <f t="shared" si="3"/>
        <v>0.25070134649536624</v>
      </c>
      <c r="M10" s="4"/>
      <c r="N10" t="s">
        <v>256</v>
      </c>
      <c r="O10" s="5">
        <v>125.98528153950889</v>
      </c>
      <c r="P10" s="71">
        <v>0.46527058403191279</v>
      </c>
    </row>
    <row r="11" spans="1:16">
      <c r="A11" s="17"/>
      <c r="B11" s="55">
        <v>5</v>
      </c>
      <c r="C11" s="19" t="s">
        <v>253</v>
      </c>
      <c r="D11" s="20">
        <v>69.89827200000002</v>
      </c>
      <c r="E11" s="21">
        <v>106.57182799999977</v>
      </c>
      <c r="F11" s="21">
        <f t="shared" si="0"/>
        <v>48.081876041667122</v>
      </c>
      <c r="G11" s="21">
        <v>27.067464921667124</v>
      </c>
      <c r="H11" s="21">
        <v>7.7333407999999979</v>
      </c>
      <c r="I11" s="21">
        <v>13.28107032</v>
      </c>
      <c r="J11" s="22">
        <f t="shared" si="1"/>
        <v>0.25398330337044778</v>
      </c>
      <c r="K11" s="22">
        <f t="shared" si="2"/>
        <v>0.3265478914527693</v>
      </c>
      <c r="L11" s="23">
        <f t="shared" si="3"/>
        <v>0.45116872764598942</v>
      </c>
      <c r="M11" s="4"/>
      <c r="N11" t="s">
        <v>257</v>
      </c>
      <c r="O11" s="5">
        <v>61.454983605499237</v>
      </c>
      <c r="P11" s="71">
        <v>0.46277969077964171</v>
      </c>
    </row>
    <row r="12" spans="1:16">
      <c r="A12" s="17"/>
      <c r="B12" s="55">
        <v>6</v>
      </c>
      <c r="C12" s="19" t="s">
        <v>254</v>
      </c>
      <c r="D12" s="20">
        <v>54.126863</v>
      </c>
      <c r="E12" s="21">
        <v>232.03864999999996</v>
      </c>
      <c r="F12" s="21">
        <f t="shared" si="0"/>
        <v>66.422419197129628</v>
      </c>
      <c r="G12" s="21">
        <v>38.221488097129622</v>
      </c>
      <c r="H12" s="21">
        <v>19.842247710000006</v>
      </c>
      <c r="I12" s="21">
        <v>8.3586833899999977</v>
      </c>
      <c r="J12" s="22">
        <f t="shared" si="1"/>
        <v>0.16472035196347518</v>
      </c>
      <c r="K12" s="22">
        <f t="shared" si="2"/>
        <v>0.25023303577714162</v>
      </c>
      <c r="L12" s="23">
        <f t="shared" si="3"/>
        <v>0.28625584227942041</v>
      </c>
      <c r="M12" s="4"/>
      <c r="N12" t="s">
        <v>273</v>
      </c>
      <c r="O12" s="5">
        <v>5.4644018879872078</v>
      </c>
      <c r="P12" s="71">
        <v>0.45671455057814436</v>
      </c>
    </row>
    <row r="13" spans="1:16">
      <c r="A13" s="17"/>
      <c r="B13" s="55">
        <v>8</v>
      </c>
      <c r="C13" s="19" t="s">
        <v>256</v>
      </c>
      <c r="D13" s="20">
        <v>268.58672300000012</v>
      </c>
      <c r="E13" s="21">
        <v>270.77852300000035</v>
      </c>
      <c r="F13" s="21">
        <f t="shared" si="0"/>
        <v>125.98528153950889</v>
      </c>
      <c r="G13" s="21">
        <v>65.469649799508915</v>
      </c>
      <c r="H13" s="21">
        <v>40.012010049999986</v>
      </c>
      <c r="I13" s="21">
        <v>20.503621689999985</v>
      </c>
      <c r="J13" s="22">
        <f t="shared" si="1"/>
        <v>0.24178302279722838</v>
      </c>
      <c r="K13" s="22">
        <f t="shared" si="2"/>
        <v>0.3895495797852061</v>
      </c>
      <c r="L13" s="23">
        <f t="shared" si="3"/>
        <v>0.46527058403191279</v>
      </c>
      <c r="M13" s="4"/>
      <c r="N13" t="s">
        <v>253</v>
      </c>
      <c r="O13" s="5">
        <v>48.081876041667122</v>
      </c>
      <c r="P13" s="71">
        <v>0.45116872764598942</v>
      </c>
    </row>
    <row r="14" spans="1:16">
      <c r="A14" s="17"/>
      <c r="B14" s="55">
        <v>9</v>
      </c>
      <c r="C14" s="19" t="s">
        <v>257</v>
      </c>
      <c r="D14" s="20">
        <v>54.724204999999984</v>
      </c>
      <c r="E14" s="21">
        <v>132.795334</v>
      </c>
      <c r="F14" s="21">
        <f t="shared" si="0"/>
        <v>61.454983605499237</v>
      </c>
      <c r="G14" s="21">
        <v>39.153011225499235</v>
      </c>
      <c r="H14" s="21">
        <v>13.545132329999992</v>
      </c>
      <c r="I14" s="21">
        <v>8.7568400500000081</v>
      </c>
      <c r="J14" s="22">
        <f t="shared" si="1"/>
        <v>0.29483725102494368</v>
      </c>
      <c r="K14" s="22">
        <f t="shared" si="2"/>
        <v>0.39683731324098503</v>
      </c>
      <c r="L14" s="23">
        <f t="shared" si="3"/>
        <v>0.46277969077964171</v>
      </c>
      <c r="M14" s="4"/>
      <c r="N14" t="s">
        <v>271</v>
      </c>
      <c r="O14" s="5">
        <v>4.6496962304399565</v>
      </c>
      <c r="P14" s="71">
        <v>0.4086437248559992</v>
      </c>
    </row>
    <row r="15" spans="1:16">
      <c r="A15" s="17"/>
      <c r="B15" s="55">
        <v>10</v>
      </c>
      <c r="C15" s="19" t="s">
        <v>258</v>
      </c>
      <c r="D15" s="20">
        <v>58.34689700000002</v>
      </c>
      <c r="E15" s="21">
        <v>94.576179000000053</v>
      </c>
      <c r="F15" s="21">
        <f t="shared" si="0"/>
        <v>35.99530920477676</v>
      </c>
      <c r="G15" s="21">
        <v>25.259025384776759</v>
      </c>
      <c r="H15" s="21">
        <v>6.5944654599999986</v>
      </c>
      <c r="I15" s="21">
        <v>4.1418183600000003</v>
      </c>
      <c r="J15" s="22">
        <f t="shared" si="1"/>
        <v>0.26707597676130207</v>
      </c>
      <c r="K15" s="22">
        <f t="shared" si="2"/>
        <v>0.33680247163270088</v>
      </c>
      <c r="L15" s="23">
        <f t="shared" si="3"/>
        <v>0.38059593425503835</v>
      </c>
      <c r="M15" s="4"/>
      <c r="N15" t="s">
        <v>265</v>
      </c>
      <c r="O15" s="5">
        <v>1.2777396082119008</v>
      </c>
      <c r="P15" s="71">
        <v>0.38218191026164178</v>
      </c>
    </row>
    <row r="16" spans="1:16">
      <c r="A16" s="17"/>
      <c r="B16" s="55">
        <v>11</v>
      </c>
      <c r="C16" s="19" t="s">
        <v>259</v>
      </c>
      <c r="D16" s="20">
        <v>36.362515000000002</v>
      </c>
      <c r="E16" s="21">
        <v>29.785172000000014</v>
      </c>
      <c r="F16" s="21">
        <f t="shared" si="0"/>
        <v>6.0738121461337498</v>
      </c>
      <c r="G16" s="21">
        <v>3.8149075061337498</v>
      </c>
      <c r="H16" s="21">
        <v>1.8103400600000001</v>
      </c>
      <c r="I16" s="21">
        <v>0.44856457999999994</v>
      </c>
      <c r="J16" s="22">
        <f t="shared" si="1"/>
        <v>0.12808076133096521</v>
      </c>
      <c r="K16" s="22">
        <f t="shared" si="2"/>
        <v>0.18886067087790351</v>
      </c>
      <c r="L16" s="23">
        <f t="shared" si="3"/>
        <v>0.20392066717404711</v>
      </c>
      <c r="M16" s="4"/>
      <c r="N16" t="s">
        <v>258</v>
      </c>
      <c r="O16" s="5">
        <v>35.99530920477676</v>
      </c>
      <c r="P16" s="71">
        <v>0.38059593425503835</v>
      </c>
    </row>
    <row r="17" spans="1:16">
      <c r="A17" s="17"/>
      <c r="B17" s="55">
        <v>12</v>
      </c>
      <c r="C17" s="19" t="s">
        <v>260</v>
      </c>
      <c r="D17" s="20">
        <v>41.670349999999999</v>
      </c>
      <c r="E17" s="21">
        <v>148.05809699999975</v>
      </c>
      <c r="F17" s="21">
        <f t="shared" si="0"/>
        <v>39.286169412800596</v>
      </c>
      <c r="G17" s="21">
        <v>32.511276252800599</v>
      </c>
      <c r="H17" s="21">
        <v>5.8283731199999984</v>
      </c>
      <c r="I17" s="21">
        <v>0.9465200399999999</v>
      </c>
      <c r="J17" s="22">
        <f t="shared" si="1"/>
        <v>0.21958458815528781</v>
      </c>
      <c r="K17" s="22">
        <f t="shared" si="2"/>
        <v>0.25895003481505413</v>
      </c>
      <c r="L17" s="23">
        <f t="shared" si="3"/>
        <v>0.26534293097661971</v>
      </c>
      <c r="M17" s="4"/>
      <c r="N17" t="s">
        <v>261</v>
      </c>
      <c r="O17" s="5">
        <v>52.06417159613374</v>
      </c>
      <c r="P17" s="71">
        <v>0.37837715960761958</v>
      </c>
    </row>
    <row r="18" spans="1:16">
      <c r="A18" s="17"/>
      <c r="B18" s="55">
        <v>13</v>
      </c>
      <c r="C18" s="19" t="s">
        <v>261</v>
      </c>
      <c r="D18" s="20">
        <v>46.398988000000017</v>
      </c>
      <c r="E18" s="21">
        <v>137.59861099999995</v>
      </c>
      <c r="F18" s="21">
        <f t="shared" si="0"/>
        <v>52.06417159613374</v>
      </c>
      <c r="G18" s="21">
        <v>38.414979266133741</v>
      </c>
      <c r="H18" s="21">
        <v>9.524526909999997</v>
      </c>
      <c r="I18" s="21">
        <v>4.1246654199999995</v>
      </c>
      <c r="J18" s="22">
        <f t="shared" si="1"/>
        <v>0.27918144657821986</v>
      </c>
      <c r="K18" s="22">
        <f t="shared" si="2"/>
        <v>0.34840109088116999</v>
      </c>
      <c r="L18" s="23">
        <f t="shared" si="3"/>
        <v>0.37837715960761958</v>
      </c>
      <c r="M18" s="4"/>
      <c r="N18" t="s">
        <v>251</v>
      </c>
      <c r="O18" s="5">
        <v>42.196833078975125</v>
      </c>
      <c r="P18" s="71">
        <v>0.36472519000799525</v>
      </c>
    </row>
    <row r="19" spans="1:16">
      <c r="A19" s="17"/>
      <c r="B19" s="55">
        <v>14</v>
      </c>
      <c r="C19" s="19" t="s">
        <v>262</v>
      </c>
      <c r="D19" s="20">
        <v>26.494792</v>
      </c>
      <c r="E19" s="21">
        <v>36.031967000000016</v>
      </c>
      <c r="F19" s="21">
        <f t="shared" si="0"/>
        <v>20.051048454610498</v>
      </c>
      <c r="G19" s="21">
        <v>13.8905958246105</v>
      </c>
      <c r="H19" s="21">
        <v>3.481246459999999</v>
      </c>
      <c r="I19" s="21">
        <v>2.6792061699999996</v>
      </c>
      <c r="J19" s="22">
        <f t="shared" si="1"/>
        <v>0.38550756400866193</v>
      </c>
      <c r="K19" s="22">
        <f t="shared" si="2"/>
        <v>0.48212306268515648</v>
      </c>
      <c r="L19" s="23">
        <f t="shared" si="3"/>
        <v>0.55647942990762866</v>
      </c>
      <c r="M19" s="4"/>
      <c r="N19" t="s">
        <v>263</v>
      </c>
      <c r="O19" s="5">
        <v>56.513817048549974</v>
      </c>
      <c r="P19" s="71">
        <v>0.36334882978107286</v>
      </c>
    </row>
    <row r="20" spans="1:16">
      <c r="A20" s="17"/>
      <c r="B20" s="55">
        <v>15</v>
      </c>
      <c r="C20" s="19" t="s">
        <v>263</v>
      </c>
      <c r="D20" s="20">
        <v>84.70256399999991</v>
      </c>
      <c r="E20" s="21">
        <v>155.5359819999999</v>
      </c>
      <c r="F20" s="21">
        <f t="shared" si="0"/>
        <v>56.513817048549974</v>
      </c>
      <c r="G20" s="21">
        <v>39.186142328549977</v>
      </c>
      <c r="H20" s="21">
        <v>10.000057149999996</v>
      </c>
      <c r="I20" s="21">
        <v>7.3276175700000001</v>
      </c>
      <c r="J20" s="22">
        <f t="shared" si="1"/>
        <v>0.25194261690873565</v>
      </c>
      <c r="K20" s="22">
        <f t="shared" si="2"/>
        <v>0.31623678872294647</v>
      </c>
      <c r="L20" s="23">
        <f t="shared" si="3"/>
        <v>0.36334882978107286</v>
      </c>
      <c r="M20" s="4"/>
      <c r="N20" t="s">
        <v>266</v>
      </c>
      <c r="O20" s="5">
        <v>5.7224293810613895</v>
      </c>
      <c r="P20" s="71">
        <v>0.35211597893181423</v>
      </c>
    </row>
    <row r="21" spans="1:16">
      <c r="A21" s="17"/>
      <c r="B21" s="55">
        <v>16</v>
      </c>
      <c r="C21" s="19" t="s">
        <v>264</v>
      </c>
      <c r="D21" s="20">
        <v>15.584665000000001</v>
      </c>
      <c r="E21" s="21">
        <v>48.487485999999954</v>
      </c>
      <c r="F21" s="21">
        <f t="shared" si="0"/>
        <v>24.095630605393065</v>
      </c>
      <c r="G21" s="21">
        <v>19.261131305393064</v>
      </c>
      <c r="H21" s="21">
        <v>3.40171738</v>
      </c>
      <c r="I21" s="21">
        <v>1.43278192</v>
      </c>
      <c r="J21" s="22">
        <f t="shared" si="1"/>
        <v>0.39723922385650356</v>
      </c>
      <c r="K21" s="22">
        <f t="shared" si="2"/>
        <v>0.46739582838741295</v>
      </c>
      <c r="L21" s="23">
        <f t="shared" si="3"/>
        <v>0.49694534803048129</v>
      </c>
      <c r="M21" s="4"/>
      <c r="N21" t="s">
        <v>268</v>
      </c>
      <c r="O21" s="5">
        <v>63.883631863906061</v>
      </c>
      <c r="P21" s="71">
        <v>0.30341265191935163</v>
      </c>
    </row>
    <row r="22" spans="1:16">
      <c r="A22" s="17"/>
      <c r="B22" s="55">
        <v>17</v>
      </c>
      <c r="C22" s="19" t="s">
        <v>265</v>
      </c>
      <c r="D22" s="20">
        <v>1.7089569999999998</v>
      </c>
      <c r="E22" s="21">
        <v>3.3432760000000004</v>
      </c>
      <c r="F22" s="21">
        <f t="shared" si="0"/>
        <v>1.2777396082119008</v>
      </c>
      <c r="G22" s="21">
        <v>0.62224177821190096</v>
      </c>
      <c r="H22" s="21">
        <v>0.8798473899999999</v>
      </c>
      <c r="I22" s="21">
        <v>-0.22434956</v>
      </c>
      <c r="J22" s="22">
        <f t="shared" si="1"/>
        <v>0.18611738253494503</v>
      </c>
      <c r="K22" s="22">
        <f t="shared" si="2"/>
        <v>0.44928661833839045</v>
      </c>
      <c r="L22" s="23">
        <f t="shared" si="3"/>
        <v>0.38218191026164178</v>
      </c>
      <c r="M22" s="4"/>
      <c r="N22" t="s">
        <v>250</v>
      </c>
      <c r="O22" s="5">
        <v>51.028492016187421</v>
      </c>
      <c r="P22" s="71">
        <v>0.30125566822936234</v>
      </c>
    </row>
    <row r="23" spans="1:16">
      <c r="A23" s="17"/>
      <c r="B23" s="55">
        <v>18</v>
      </c>
      <c r="C23" s="19" t="s">
        <v>266</v>
      </c>
      <c r="D23" s="20">
        <v>16.331448999999999</v>
      </c>
      <c r="E23" s="21">
        <v>16.251547000000002</v>
      </c>
      <c r="F23" s="21">
        <f t="shared" si="0"/>
        <v>5.7224293810613895</v>
      </c>
      <c r="G23" s="21">
        <v>3.3628289710613899</v>
      </c>
      <c r="H23" s="21">
        <v>1.3604845999999999</v>
      </c>
      <c r="I23" s="21">
        <v>0.99911581000000005</v>
      </c>
      <c r="J23" s="22">
        <f t="shared" si="1"/>
        <v>0.20692362216725518</v>
      </c>
      <c r="K23" s="22">
        <f t="shared" si="2"/>
        <v>0.29063778181002636</v>
      </c>
      <c r="L23" s="23">
        <f t="shared" si="3"/>
        <v>0.35211597893181423</v>
      </c>
      <c r="M23" s="4"/>
      <c r="N23" t="s">
        <v>254</v>
      </c>
      <c r="O23" s="5">
        <v>66.422419197129628</v>
      </c>
      <c r="P23" s="71">
        <v>0.28625584227942041</v>
      </c>
    </row>
    <row r="24" spans="1:16">
      <c r="A24" s="17"/>
      <c r="B24" s="55">
        <v>19</v>
      </c>
      <c r="C24" s="19" t="s">
        <v>267</v>
      </c>
      <c r="D24" s="20">
        <v>15.822270999999999</v>
      </c>
      <c r="E24" s="21">
        <v>22.983535</v>
      </c>
      <c r="F24" s="21">
        <f t="shared" si="0"/>
        <v>3.8607013678485149</v>
      </c>
      <c r="G24" s="21">
        <v>1.6608552278485149</v>
      </c>
      <c r="H24" s="21">
        <v>1.1091509899999998</v>
      </c>
      <c r="I24" s="21">
        <v>1.0906951500000002</v>
      </c>
      <c r="J24" s="22">
        <f t="shared" si="1"/>
        <v>7.2262827621970033E-2</v>
      </c>
      <c r="K24" s="22">
        <f t="shared" si="2"/>
        <v>0.1205213305024016</v>
      </c>
      <c r="L24" s="23">
        <f t="shared" si="3"/>
        <v>0.1679768307115731</v>
      </c>
      <c r="M24" s="4"/>
      <c r="N24" t="s">
        <v>260</v>
      </c>
      <c r="O24" s="5">
        <v>39.286169412800596</v>
      </c>
      <c r="P24" s="71">
        <v>0.26534293097661971</v>
      </c>
    </row>
    <row r="25" spans="1:16">
      <c r="A25" s="17"/>
      <c r="B25" s="55">
        <v>20</v>
      </c>
      <c r="C25" s="19" t="s">
        <v>268</v>
      </c>
      <c r="D25" s="20">
        <v>73.195080000000033</v>
      </c>
      <c r="E25" s="21">
        <v>210.55032300000002</v>
      </c>
      <c r="F25" s="21">
        <f t="shared" si="0"/>
        <v>63.883631863906061</v>
      </c>
      <c r="G25" s="21">
        <v>47.374730583906057</v>
      </c>
      <c r="H25" s="21">
        <v>10.302852059999998</v>
      </c>
      <c r="I25" s="21">
        <v>6.2060492200000006</v>
      </c>
      <c r="J25" s="22">
        <f t="shared" si="1"/>
        <v>0.22500431207557944</v>
      </c>
      <c r="K25" s="22">
        <f t="shared" si="2"/>
        <v>0.2739372793263587</v>
      </c>
      <c r="L25" s="23">
        <f t="shared" si="3"/>
        <v>0.30341265191935163</v>
      </c>
      <c r="M25" s="4"/>
      <c r="N25" t="s">
        <v>270</v>
      </c>
      <c r="O25" s="5">
        <v>21.486062768528569</v>
      </c>
      <c r="P25" s="71">
        <v>0.25690000377144961</v>
      </c>
    </row>
    <row r="26" spans="1:16">
      <c r="A26" s="17"/>
      <c r="B26" s="55">
        <v>21</v>
      </c>
      <c r="C26" s="19" t="s">
        <v>269</v>
      </c>
      <c r="D26" s="20">
        <v>122.54704700000001</v>
      </c>
      <c r="E26" s="21">
        <v>305.48919099999989</v>
      </c>
      <c r="F26" s="21">
        <f t="shared" si="0"/>
        <v>60.955426469860932</v>
      </c>
      <c r="G26" s="21">
        <v>29.367304989860916</v>
      </c>
      <c r="H26" s="21">
        <v>19.353074580000015</v>
      </c>
      <c r="I26" s="21">
        <v>12.235046900000002</v>
      </c>
      <c r="J26" s="22">
        <f t="shared" si="1"/>
        <v>9.6132059185887617E-2</v>
      </c>
      <c r="K26" s="22">
        <f t="shared" si="2"/>
        <v>0.15948315359498577</v>
      </c>
      <c r="L26" s="23">
        <f t="shared" si="3"/>
        <v>0.19953382399661057</v>
      </c>
      <c r="M26" s="4"/>
      <c r="N26" t="s">
        <v>252</v>
      </c>
      <c r="O26" s="5">
        <v>19.079481571054252</v>
      </c>
      <c r="P26" s="71">
        <v>0.25070134649536624</v>
      </c>
    </row>
    <row r="27" spans="1:16">
      <c r="A27" s="17"/>
      <c r="B27" s="55">
        <v>22</v>
      </c>
      <c r="C27" s="19" t="s">
        <v>270</v>
      </c>
      <c r="D27" s="20">
        <v>11.066267999999997</v>
      </c>
      <c r="E27" s="21">
        <v>83.635898999999966</v>
      </c>
      <c r="F27" s="21">
        <f t="shared" si="0"/>
        <v>21.486062768528569</v>
      </c>
      <c r="G27" s="21">
        <v>6.2600618685285667</v>
      </c>
      <c r="H27" s="21">
        <v>8.1177224399999997</v>
      </c>
      <c r="I27" s="21">
        <v>7.108278460000002</v>
      </c>
      <c r="J27" s="22">
        <f t="shared" si="1"/>
        <v>7.4848981637999357E-2</v>
      </c>
      <c r="K27" s="22">
        <f t="shared" si="2"/>
        <v>0.1719092456760532</v>
      </c>
      <c r="L27" s="23">
        <f t="shared" si="3"/>
        <v>0.25690000377144961</v>
      </c>
      <c r="M27" s="4"/>
      <c r="N27" t="s">
        <v>259</v>
      </c>
      <c r="O27" s="5">
        <v>6.0738121461337498</v>
      </c>
      <c r="P27" s="71">
        <v>0.20392066717404711</v>
      </c>
    </row>
    <row r="28" spans="1:16">
      <c r="A28" s="17"/>
      <c r="B28" s="55">
        <v>23</v>
      </c>
      <c r="C28" s="19" t="s">
        <v>271</v>
      </c>
      <c r="D28" s="20">
        <v>29.567151000000003</v>
      </c>
      <c r="E28" s="21">
        <v>11.378361999999999</v>
      </c>
      <c r="F28" s="21">
        <f t="shared" si="0"/>
        <v>4.6496962304399565</v>
      </c>
      <c r="G28" s="21">
        <v>3.3641187504399568</v>
      </c>
      <c r="H28" s="21">
        <v>0.98777952999999996</v>
      </c>
      <c r="I28" s="21">
        <v>0.29779794999999992</v>
      </c>
      <c r="J28" s="22">
        <f t="shared" si="1"/>
        <v>0.29565931813735202</v>
      </c>
      <c r="K28" s="22">
        <f t="shared" si="2"/>
        <v>0.38247142079325275</v>
      </c>
      <c r="L28" s="23">
        <f t="shared" si="3"/>
        <v>0.4086437248559992</v>
      </c>
      <c r="M28" s="4"/>
      <c r="N28" t="s">
        <v>269</v>
      </c>
      <c r="O28" s="5">
        <v>60.955426469860932</v>
      </c>
      <c r="P28" s="71">
        <v>0.19953382399661057</v>
      </c>
    </row>
    <row r="29" spans="1:16">
      <c r="A29" s="17"/>
      <c r="B29" s="55">
        <v>24</v>
      </c>
      <c r="C29" s="19" t="s">
        <v>272</v>
      </c>
      <c r="D29" s="20">
        <v>9.9739759999999968</v>
      </c>
      <c r="E29" s="21">
        <v>19.618341999999995</v>
      </c>
      <c r="F29" s="21">
        <f t="shared" si="0"/>
        <v>10.137205553005892</v>
      </c>
      <c r="G29" s="21">
        <v>8.147295753005892</v>
      </c>
      <c r="H29" s="21">
        <v>1.68886055</v>
      </c>
      <c r="I29" s="21">
        <v>0.30104925000000005</v>
      </c>
      <c r="J29" s="22">
        <f t="shared" si="1"/>
        <v>0.4152897198451273</v>
      </c>
      <c r="K29" s="22">
        <f t="shared" si="2"/>
        <v>0.50137551394536262</v>
      </c>
      <c r="L29" s="23">
        <f t="shared" si="3"/>
        <v>0.5167208091797918</v>
      </c>
      <c r="M29" s="4"/>
      <c r="N29" t="s">
        <v>267</v>
      </c>
      <c r="O29" s="5">
        <v>3.8607013678485149</v>
      </c>
      <c r="P29" s="71">
        <v>0.1679768307115731</v>
      </c>
    </row>
    <row r="30" spans="1:16" ht="15.75" thickBot="1">
      <c r="A30" s="24"/>
      <c r="B30" s="56">
        <v>25</v>
      </c>
      <c r="C30" s="26" t="s">
        <v>273</v>
      </c>
      <c r="D30" s="27">
        <v>15.146883000000003</v>
      </c>
      <c r="E30" s="28">
        <v>11.964588999999997</v>
      </c>
      <c r="F30" s="28">
        <f t="shared" si="0"/>
        <v>5.4644018879872078</v>
      </c>
      <c r="G30" s="28">
        <v>3.7384923879872076</v>
      </c>
      <c r="H30" s="28">
        <v>0.97369021999999994</v>
      </c>
      <c r="I30" s="28">
        <v>0.75221928000000005</v>
      </c>
      <c r="J30" s="29">
        <f t="shared" si="1"/>
        <v>0.31246308485709023</v>
      </c>
      <c r="K30" s="29">
        <f t="shared" si="2"/>
        <v>0.39384408507364599</v>
      </c>
      <c r="L30" s="30">
        <f t="shared" si="3"/>
        <v>0.45671455057814436</v>
      </c>
      <c r="M30" s="4"/>
      <c r="N30" t="s">
        <v>249</v>
      </c>
      <c r="O30" s="5">
        <v>42.947589776815704</v>
      </c>
      <c r="P30" s="71">
        <v>0.14741431937714702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>
      <c r="A1" s="50">
        <v>83</v>
      </c>
      <c r="B1" s="49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1268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1221.5727770000003</v>
      </c>
      <c r="E6" s="14">
        <v>2729.9975189999996</v>
      </c>
      <c r="F6" s="14">
        <v>868.71421042608608</v>
      </c>
      <c r="G6" s="14">
        <v>545.10585414608613</v>
      </c>
      <c r="H6" s="14">
        <v>203.99834304999999</v>
      </c>
      <c r="I6" s="14">
        <v>119.61001323000001</v>
      </c>
      <c r="J6" s="15">
        <v>0.19967265550693938</v>
      </c>
      <c r="K6" s="15">
        <v>0.27439739120000506</v>
      </c>
      <c r="L6" s="16">
        <v>0.31821062267642536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178.82441399999999</v>
      </c>
      <c r="E7" s="38">
        <f ca="1">SUM(E8:OFFSET(E6,MATCH("PROYECTOS",$A$8:$A$50,0),0))</f>
        <v>575.08156200000019</v>
      </c>
      <c r="F7" s="38">
        <f ca="1">SUM(F8:OFFSET(F6,MATCH("PROYECTOS",$A$8:$A$50,0),0))</f>
        <v>97.82030482219993</v>
      </c>
      <c r="G7" s="38">
        <f ca="1">SUM(G8:OFFSET(G6,MATCH("PROYECTOS",$A$8:$A$50,0),0))</f>
        <v>67.269684432199938</v>
      </c>
      <c r="H7" s="38">
        <f ca="1">SUM(H8:OFFSET(H6,MATCH("PROYECTOS",$A$8:$A$50,0),0))</f>
        <v>5.45972993</v>
      </c>
      <c r="I7" s="38">
        <f ca="1">SUM(I8:OFFSET(I6,MATCH("PROYECTOS",$A$8:$A$50,0),0))</f>
        <v>25.090890459999997</v>
      </c>
      <c r="J7" s="39">
        <f ca="1">IFERROR(G7/E7,0)</f>
        <v>0.11697416310523256</v>
      </c>
      <c r="K7" s="39">
        <f ca="1">IFERROR(SUM(G7,H7)/E7,0)</f>
        <v>0.12646799892047297</v>
      </c>
      <c r="L7" s="40">
        <f ca="1">IFERROR(SUM(G7,H7,I7)/E7,0)</f>
        <v>0.170098141352339</v>
      </c>
      <c r="M7" s="4"/>
    </row>
    <row r="8" spans="1:13">
      <c r="A8" s="17"/>
      <c r="B8" s="19">
        <v>3000001</v>
      </c>
      <c r="C8" s="19" t="s">
        <v>275</v>
      </c>
      <c r="D8" s="20">
        <v>170.72740899999999</v>
      </c>
      <c r="E8" s="21">
        <v>559.70049700000015</v>
      </c>
      <c r="F8" s="21">
        <f t="shared" ref="F8:F9" si="0">SUM(G8,H8,I8)</f>
        <v>93.708107186235139</v>
      </c>
      <c r="G8" s="21">
        <v>64.688499456235149</v>
      </c>
      <c r="H8" s="21">
        <v>4.7768873200000002</v>
      </c>
      <c r="I8" s="21">
        <v>24.242720409999997</v>
      </c>
      <c r="J8" s="22">
        <f t="shared" ref="J8:J10" si="1">IFERROR(G8/E8,0)</f>
        <v>0.11557699127116396</v>
      </c>
      <c r="K8" s="22">
        <f t="shared" ref="K8:K10" si="2">IFERROR(SUM(G8,H8)/E8,0)</f>
        <v>0.12411171179688113</v>
      </c>
      <c r="L8" s="23">
        <f t="shared" ref="L8:L10" si="3">IFERROR(SUM(G8,H8,I8)/E8,0)</f>
        <v>0.1674254493046039</v>
      </c>
      <c r="M8" s="4"/>
    </row>
    <row r="9" spans="1:13" ht="25.5">
      <c r="A9" s="17"/>
      <c r="B9" s="19">
        <v>3000627</v>
      </c>
      <c r="C9" s="19" t="s">
        <v>1270</v>
      </c>
      <c r="D9" s="20">
        <v>8.0970049999999976</v>
      </c>
      <c r="E9" s="21">
        <v>15.381065000000001</v>
      </c>
      <c r="F9" s="21">
        <f t="shared" si="0"/>
        <v>4.1121976359647885</v>
      </c>
      <c r="G9" s="21">
        <v>2.5811849759647885</v>
      </c>
      <c r="H9" s="21">
        <v>0.68284260999999991</v>
      </c>
      <c r="I9" s="21">
        <v>0.8481700499999999</v>
      </c>
      <c r="J9" s="22">
        <f t="shared" si="1"/>
        <v>0.16781575111767541</v>
      </c>
      <c r="K9" s="22">
        <f t="shared" si="2"/>
        <v>0.21221076602724115</v>
      </c>
      <c r="L9" s="23">
        <f t="shared" si="3"/>
        <v>0.26735454508285272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1042.7483630000004</v>
      </c>
      <c r="E10" s="45">
        <f t="shared" ref="E10:I10" ca="1" si="4">OFFSET(E10,-MATCH("PROYECTOS",$A$8:$A$50,0)-1,0)-(OFFSET(E10,-MATCH("PROYECTOS",$A$8:$A$50,0),0))</f>
        <v>2154.9159569999993</v>
      </c>
      <c r="F10" s="45">
        <f t="shared" ca="1" si="4"/>
        <v>770.8939056038862</v>
      </c>
      <c r="G10" s="45">
        <f t="shared" ca="1" si="4"/>
        <v>477.83616971388619</v>
      </c>
      <c r="H10" s="45">
        <f t="shared" ca="1" si="4"/>
        <v>198.53861311999998</v>
      </c>
      <c r="I10" s="45">
        <f t="shared" ca="1" si="4"/>
        <v>94.51912277000001</v>
      </c>
      <c r="J10" s="46">
        <f t="shared" ca="1" si="1"/>
        <v>0.22174236919156395</v>
      </c>
      <c r="K10" s="46">
        <f t="shared" ca="1" si="2"/>
        <v>0.3138752491190015</v>
      </c>
      <c r="L10" s="47">
        <f t="shared" ca="1" si="3"/>
        <v>0.35773734149572056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1277</v>
      </c>
    </row>
    <row r="14" spans="1:13" ht="45" customHeight="1">
      <c r="A14" s="84" t="s">
        <v>317</v>
      </c>
      <c r="B14" s="85"/>
      <c r="C14" s="85"/>
      <c r="D14" s="96" t="s">
        <v>318</v>
      </c>
    </row>
    <row r="15" spans="1:13" ht="15.75" thickBot="1">
      <c r="A15" s="94"/>
      <c r="B15" s="95"/>
      <c r="C15" s="95"/>
      <c r="D15" s="97"/>
    </row>
    <row r="16" spans="1:13">
      <c r="A16" s="17"/>
      <c r="B16" s="19">
        <v>3000001</v>
      </c>
      <c r="C16" s="19" t="s">
        <v>275</v>
      </c>
      <c r="D16" s="23">
        <v>0.1674254493046039</v>
      </c>
    </row>
    <row r="17" spans="1:4" ht="26.25" thickBot="1">
      <c r="A17" s="24"/>
      <c r="B17" s="26">
        <v>3000627</v>
      </c>
      <c r="C17" s="26" t="s">
        <v>1270</v>
      </c>
      <c r="D17" s="30">
        <v>0.26735454508285272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2.8554687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83</v>
      </c>
      <c r="B1" s="49" t="s">
        <v>50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1269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1221.5727770000003</v>
      </c>
      <c r="I6" s="14">
        <v>2729.9975189999996</v>
      </c>
      <c r="J6" s="14">
        <v>868.71421042608608</v>
      </c>
      <c r="K6" s="14">
        <v>545.10585414608613</v>
      </c>
      <c r="L6" s="14">
        <v>203.99834304999999</v>
      </c>
      <c r="M6" s="14">
        <v>119.61001323000001</v>
      </c>
      <c r="N6" s="15">
        <v>0.19967265550693938</v>
      </c>
      <c r="O6" s="15">
        <v>0.27439739120000506</v>
      </c>
      <c r="P6" s="16">
        <v>0.31821062267642536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SUM(H8:H15)</f>
        <v>178.82441400000005</v>
      </c>
      <c r="I7" s="37">
        <f>SUM(I8:I15)</f>
        <v>575.08156199999985</v>
      </c>
      <c r="J7" s="37">
        <f>SUM(J8:J15)</f>
        <v>97.820304822199944</v>
      </c>
      <c r="K7" s="37">
        <f t="shared" ref="K7:M7" si="0">SUM(K8:K15)</f>
        <v>67.269684432199938</v>
      </c>
      <c r="L7" s="37">
        <f t="shared" si="0"/>
        <v>5.4597299300000008</v>
      </c>
      <c r="M7" s="37">
        <f t="shared" si="0"/>
        <v>25.090890459999997</v>
      </c>
      <c r="N7" s="39">
        <f>IFERROR(K7/I7,0)</f>
        <v>0.11697416310523263</v>
      </c>
      <c r="O7" s="39">
        <f>IFERROR(SUM(K7,L7)/I7,0)</f>
        <v>0.12646799892047306</v>
      </c>
      <c r="P7" s="40">
        <f>IFERROR(SUM(K7,L7,M7)/I7,0)</f>
        <v>0.17009814135233908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16.332135999999998</v>
      </c>
      <c r="I8" s="21">
        <v>54.186107</v>
      </c>
      <c r="J8" s="21">
        <f t="shared" ref="J8:J15" si="1">SUM(K8,L8,M8)</f>
        <v>32.915879710078016</v>
      </c>
      <c r="K8" s="21">
        <v>25.440090970078018</v>
      </c>
      <c r="L8" s="21">
        <v>4.7756873300000011</v>
      </c>
      <c r="M8" s="21">
        <v>2.7001014099999998</v>
      </c>
      <c r="N8" s="22">
        <f t="shared" ref="N8:N16" si="2">IFERROR(K8/I8,0)</f>
        <v>0.469494716977509</v>
      </c>
      <c r="O8" s="22">
        <f t="shared" ref="O8:O16" si="3">IFERROR(SUM(K8,L8)/I8,0)</f>
        <v>0.55762962081918932</v>
      </c>
      <c r="P8" s="23">
        <f t="shared" ref="P8:P16" si="4">IFERROR(SUM(K8,L8,M8)/I8,0)</f>
        <v>0.60745976288863146</v>
      </c>
      <c r="Q8" s="70">
        <v>63019.5</v>
      </c>
      <c r="R8" s="21">
        <v>31</v>
      </c>
      <c r="S8" s="23">
        <f>IFERROR(R8/Q8,0)</f>
        <v>4.9191123382445116E-4</v>
      </c>
    </row>
    <row r="9" spans="1:19" ht="25.5">
      <c r="A9" s="17"/>
      <c r="B9" s="19">
        <v>5001778</v>
      </c>
      <c r="C9" s="19" t="s">
        <v>1271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154.31727300000003</v>
      </c>
      <c r="I9" s="21">
        <v>505.17650099999997</v>
      </c>
      <c r="J9" s="21">
        <f t="shared" si="1"/>
        <v>60.541819000000004</v>
      </c>
      <c r="K9" s="21">
        <v>39</v>
      </c>
      <c r="L9" s="21">
        <v>0</v>
      </c>
      <c r="M9" s="21">
        <v>21.541819</v>
      </c>
      <c r="N9" s="22">
        <f t="shared" si="2"/>
        <v>7.720074057839045E-2</v>
      </c>
      <c r="O9" s="22">
        <f t="shared" si="3"/>
        <v>7.720074057839045E-2</v>
      </c>
      <c r="P9" s="23">
        <f t="shared" si="4"/>
        <v>0.11984290417340693</v>
      </c>
      <c r="Q9" s="70">
        <v>95.5</v>
      </c>
      <c r="R9" s="21">
        <v>49</v>
      </c>
      <c r="S9" s="23">
        <f t="shared" ref="S9:S15" si="5">IFERROR(R9/Q9,0)</f>
        <v>0.51308900523560208</v>
      </c>
    </row>
    <row r="10" spans="1:19" ht="38.25">
      <c r="A10" s="17"/>
      <c r="B10" s="19">
        <v>5002734</v>
      </c>
      <c r="C10" s="19" t="s">
        <v>1272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7.8E-2</v>
      </c>
      <c r="I10" s="21">
        <v>0.319135</v>
      </c>
      <c r="J10" s="21">
        <f t="shared" si="1"/>
        <v>0.24113497628139496</v>
      </c>
      <c r="K10" s="21">
        <v>0.24113498628139496</v>
      </c>
      <c r="L10" s="21">
        <v>-1E-8</v>
      </c>
      <c r="M10" s="21">
        <v>0</v>
      </c>
      <c r="N10" s="22">
        <f t="shared" si="2"/>
        <v>0.75558928441379025</v>
      </c>
      <c r="O10" s="22">
        <f t="shared" si="3"/>
        <v>0.75558925307908864</v>
      </c>
      <c r="P10" s="23">
        <f t="shared" si="4"/>
        <v>0.75558925307908864</v>
      </c>
      <c r="Q10" s="70">
        <v>2</v>
      </c>
      <c r="R10" s="21">
        <v>1</v>
      </c>
      <c r="S10" s="23">
        <f t="shared" si="5"/>
        <v>0.5</v>
      </c>
    </row>
    <row r="11" spans="1:19" ht="38.25">
      <c r="A11" s="17"/>
      <c r="B11" s="19">
        <v>5004464</v>
      </c>
      <c r="C11" s="19" t="s">
        <v>788</v>
      </c>
      <c r="D11" s="68">
        <v>3000627</v>
      </c>
      <c r="E11" s="19" t="s">
        <v>1270</v>
      </c>
      <c r="F11" s="69">
        <v>60</v>
      </c>
      <c r="G11" s="19" t="s">
        <v>309</v>
      </c>
      <c r="H11" s="20">
        <v>1.8267129999999998</v>
      </c>
      <c r="I11" s="21">
        <v>0.9388510000000001</v>
      </c>
      <c r="J11" s="21">
        <f t="shared" si="1"/>
        <v>8.7193280699546447E-2</v>
      </c>
      <c r="K11" s="21">
        <v>7.4193280699546449E-2</v>
      </c>
      <c r="L11" s="21">
        <v>1.2999999999999999E-2</v>
      </c>
      <c r="M11" s="21">
        <v>0</v>
      </c>
      <c r="N11" s="22">
        <f t="shared" si="2"/>
        <v>7.9025618228607569E-2</v>
      </c>
      <c r="O11" s="22">
        <f t="shared" si="3"/>
        <v>9.2872330859259278E-2</v>
      </c>
      <c r="P11" s="23">
        <f t="shared" si="4"/>
        <v>9.2872330859259278E-2</v>
      </c>
      <c r="Q11" s="70">
        <v>5463.5</v>
      </c>
      <c r="R11" s="21">
        <v>5460</v>
      </c>
      <c r="S11" s="23">
        <f t="shared" si="5"/>
        <v>0.99935938500960919</v>
      </c>
    </row>
    <row r="12" spans="1:19" ht="51">
      <c r="A12" s="17"/>
      <c r="B12" s="19">
        <v>5004465</v>
      </c>
      <c r="C12" s="19" t="s">
        <v>1263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0</v>
      </c>
      <c r="I12" s="21">
        <v>1.8754E-2</v>
      </c>
      <c r="J12" s="21">
        <f t="shared" si="1"/>
        <v>9.2734998757368885E-3</v>
      </c>
      <c r="K12" s="21">
        <v>7.2734998757368885E-3</v>
      </c>
      <c r="L12" s="21">
        <v>1.1999999999999999E-3</v>
      </c>
      <c r="M12" s="21">
        <v>8.0000000000000004E-4</v>
      </c>
      <c r="N12" s="22">
        <f t="shared" si="2"/>
        <v>0.38783725475828562</v>
      </c>
      <c r="O12" s="22">
        <f t="shared" si="3"/>
        <v>0.45182360433704216</v>
      </c>
      <c r="P12" s="23">
        <f t="shared" si="4"/>
        <v>0.49448117072287984</v>
      </c>
      <c r="Q12" s="70">
        <v>0</v>
      </c>
      <c r="R12" s="21">
        <v>0</v>
      </c>
      <c r="S12" s="23">
        <f t="shared" si="5"/>
        <v>0</v>
      </c>
    </row>
    <row r="13" spans="1:19" ht="25.5">
      <c r="A13" s="17"/>
      <c r="B13" s="19">
        <v>5004469</v>
      </c>
      <c r="C13" s="19" t="s">
        <v>1273</v>
      </c>
      <c r="D13" s="68">
        <v>3000627</v>
      </c>
      <c r="E13" s="19" t="s">
        <v>1270</v>
      </c>
      <c r="F13" s="69">
        <v>277</v>
      </c>
      <c r="G13" s="19" t="s">
        <v>790</v>
      </c>
      <c r="H13" s="20">
        <v>2.352363</v>
      </c>
      <c r="I13" s="21">
        <v>5.2312440000000002</v>
      </c>
      <c r="J13" s="21">
        <f t="shared" si="1"/>
        <v>1.9733931099988915</v>
      </c>
      <c r="K13" s="21">
        <v>1.5670430199988914</v>
      </c>
      <c r="L13" s="21">
        <v>0.21062080000000002</v>
      </c>
      <c r="M13" s="21">
        <v>0.19572929</v>
      </c>
      <c r="N13" s="22">
        <f t="shared" si="2"/>
        <v>0.29955456484134391</v>
      </c>
      <c r="O13" s="22">
        <f t="shared" si="3"/>
        <v>0.33981665164134789</v>
      </c>
      <c r="P13" s="23">
        <f t="shared" si="4"/>
        <v>0.37723209049298628</v>
      </c>
      <c r="Q13" s="70">
        <v>18300</v>
      </c>
      <c r="R13" s="21">
        <v>11092</v>
      </c>
      <c r="S13" s="23">
        <f t="shared" si="5"/>
        <v>0.60612021857923493</v>
      </c>
    </row>
    <row r="14" spans="1:19" ht="25.5">
      <c r="A14" s="17"/>
      <c r="B14" s="19">
        <v>5004470</v>
      </c>
      <c r="C14" s="19" t="s">
        <v>1274</v>
      </c>
      <c r="D14" s="68">
        <v>3000627</v>
      </c>
      <c r="E14" s="19" t="s">
        <v>1270</v>
      </c>
      <c r="F14" s="69">
        <v>277</v>
      </c>
      <c r="G14" s="19" t="s">
        <v>790</v>
      </c>
      <c r="H14" s="20">
        <v>0.75042500000000001</v>
      </c>
      <c r="I14" s="21">
        <v>6.7965260000000018</v>
      </c>
      <c r="J14" s="21">
        <f t="shared" si="1"/>
        <v>1.0265214723758067</v>
      </c>
      <c r="K14" s="21">
        <v>0.26913425237580668</v>
      </c>
      <c r="L14" s="21">
        <v>0.31176570999999992</v>
      </c>
      <c r="M14" s="21">
        <v>0.44562151</v>
      </c>
      <c r="N14" s="22">
        <f t="shared" si="2"/>
        <v>3.9598796852363491E-2</v>
      </c>
      <c r="O14" s="22">
        <f t="shared" si="3"/>
        <v>8.5470130236507083E-2</v>
      </c>
      <c r="P14" s="23">
        <f t="shared" si="4"/>
        <v>0.15103620178541308</v>
      </c>
      <c r="Q14" s="70">
        <v>5292.5</v>
      </c>
      <c r="R14" s="21">
        <v>739</v>
      </c>
      <c r="S14" s="23">
        <f t="shared" si="5"/>
        <v>0.13963155408597072</v>
      </c>
    </row>
    <row r="15" spans="1:19" ht="38.25">
      <c r="A15" s="17"/>
      <c r="B15" s="19">
        <v>5004471</v>
      </c>
      <c r="C15" s="19" t="s">
        <v>1275</v>
      </c>
      <c r="D15" s="68">
        <v>3000627</v>
      </c>
      <c r="E15" s="19" t="s">
        <v>1270</v>
      </c>
      <c r="F15" s="69">
        <v>60</v>
      </c>
      <c r="G15" s="19" t="s">
        <v>309</v>
      </c>
      <c r="H15" s="20">
        <v>3.1675039999999992</v>
      </c>
      <c r="I15" s="21">
        <v>2.4144440000000005</v>
      </c>
      <c r="J15" s="21">
        <f t="shared" si="1"/>
        <v>1.0250897728905439</v>
      </c>
      <c r="K15" s="21">
        <v>0.67081442289054394</v>
      </c>
      <c r="L15" s="21">
        <v>0.14745609999999998</v>
      </c>
      <c r="M15" s="21">
        <v>0.20681924999999995</v>
      </c>
      <c r="N15" s="22">
        <f t="shared" si="2"/>
        <v>0.27783391244135042</v>
      </c>
      <c r="O15" s="22">
        <f t="shared" si="3"/>
        <v>0.3389063995232624</v>
      </c>
      <c r="P15" s="23">
        <f t="shared" si="4"/>
        <v>0.42456556163263415</v>
      </c>
      <c r="Q15" s="70">
        <v>1890</v>
      </c>
      <c r="R15" s="21">
        <v>1770</v>
      </c>
      <c r="S15" s="23">
        <f t="shared" si="5"/>
        <v>0.93650793650793651</v>
      </c>
    </row>
    <row r="16" spans="1:19" ht="15.75" thickBot="1">
      <c r="A16" s="41" t="s">
        <v>293</v>
      </c>
      <c r="B16" s="43"/>
      <c r="C16" s="43"/>
      <c r="D16" s="65"/>
      <c r="E16" s="43"/>
      <c r="F16" s="66"/>
      <c r="G16" s="43"/>
      <c r="H16" s="44">
        <f>H6-H7</f>
        <v>1042.7483630000002</v>
      </c>
      <c r="I16" s="44">
        <f t="shared" ref="I16:M16" si="6">I6-I7</f>
        <v>2154.9159569999997</v>
      </c>
      <c r="J16" s="44">
        <f t="shared" si="6"/>
        <v>770.8939056038862</v>
      </c>
      <c r="K16" s="44">
        <f t="shared" si="6"/>
        <v>477.83616971388619</v>
      </c>
      <c r="L16" s="44">
        <f t="shared" si="6"/>
        <v>198.53861311999998</v>
      </c>
      <c r="M16" s="44">
        <f t="shared" si="6"/>
        <v>94.51912277000001</v>
      </c>
      <c r="N16" s="46">
        <f t="shared" si="2"/>
        <v>0.2217423691915639</v>
      </c>
      <c r="O16" s="46">
        <f t="shared" si="3"/>
        <v>0.31387524911900139</v>
      </c>
      <c r="P16" s="47">
        <f t="shared" si="4"/>
        <v>0.35773734149572045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M15"/>
  <sheetViews>
    <sheetView workbookViewId="0">
      <selection activeCell="A13" sqref="A13:L13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86</v>
      </c>
      <c r="B1" s="50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1278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1348.2934950000003</v>
      </c>
      <c r="E6" s="14">
        <v>1483.5035879999998</v>
      </c>
      <c r="F6" s="14">
        <v>881.22466928310371</v>
      </c>
      <c r="G6" s="14">
        <v>615.49101325310369</v>
      </c>
      <c r="H6" s="14">
        <v>136.42736011999997</v>
      </c>
      <c r="I6" s="14">
        <v>129.30629591000002</v>
      </c>
      <c r="J6" s="15">
        <v>0.41489014130588253</v>
      </c>
      <c r="K6" s="15">
        <v>0.50685308714811395</v>
      </c>
      <c r="L6" s="16">
        <v>0.59401586650096039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1348.2934950000001</v>
      </c>
      <c r="E7" s="38">
        <f ca="1">SUM(E8:OFFSET(E6,MATCH("GOBIERNOS REGIONALES",$A$8:$A$50,0),0))</f>
        <v>1480.5770570000004</v>
      </c>
      <c r="F7" s="38">
        <f ca="1">SUM(F8:OFFSET(F6,MATCH("GOBIERNOS REGIONALES",$A$8:$A$50,0),0))</f>
        <v>879.54448776663094</v>
      </c>
      <c r="G7" s="38">
        <f ca="1">SUM(G8:OFFSET(G6,MATCH("GOBIERNOS REGIONALES",$A$8:$A$50,0),0))</f>
        <v>614.32535919663098</v>
      </c>
      <c r="H7" s="38">
        <f ca="1">SUM(H8:OFFSET(H6,MATCH("GOBIERNOS REGIONALES",$A$8:$A$50,0),0))</f>
        <v>136.15057321</v>
      </c>
      <c r="I7" s="38">
        <f ca="1">SUM(I8:OFFSET(I6,MATCH("GOBIERNOS REGIONALES",$A$8:$A$50,0),0))</f>
        <v>129.06855535999998</v>
      </c>
      <c r="J7" s="39">
        <f ca="1">IFERROR(G7/E7,0)</f>
        <v>0.4149229223107101</v>
      </c>
      <c r="K7" s="39">
        <f ca="1">IFERROR(SUM(G7,H7)/E7,0)</f>
        <v>0.50688069821051596</v>
      </c>
      <c r="L7" s="40">
        <f ca="1">IFERROR(SUM(G7,H7,I7)/E7,0)</f>
        <v>0.59405519193225675</v>
      </c>
      <c r="M7" s="4"/>
    </row>
    <row r="8" spans="1:13">
      <c r="A8" s="17"/>
      <c r="B8" s="18">
        <v>4</v>
      </c>
      <c r="C8" s="19" t="s">
        <v>103</v>
      </c>
      <c r="D8" s="20">
        <v>213.79379600000007</v>
      </c>
      <c r="E8" s="21">
        <v>259.96927299999999</v>
      </c>
      <c r="F8" s="21">
        <f t="shared" ref="F8:F14" si="0">SUM(G8,H8,I8)</f>
        <v>172.10790765511058</v>
      </c>
      <c r="G8" s="21">
        <v>122.84397860511058</v>
      </c>
      <c r="H8" s="21">
        <v>28.057657509999999</v>
      </c>
      <c r="I8" s="21">
        <v>21.206271539999996</v>
      </c>
      <c r="J8" s="22">
        <f t="shared" ref="J8:J14" si="1">IFERROR(G8/E8,0)</f>
        <v>0.47253268506509455</v>
      </c>
      <c r="K8" s="22">
        <f t="shared" ref="K8:K14" si="2">IFERROR(SUM(G8,H8)/E8,0)</f>
        <v>0.58045950728611917</v>
      </c>
      <c r="L8" s="23">
        <f t="shared" ref="L8:L14" si="3">IFERROR(SUM(G8,H8,I8)/E8,0)</f>
        <v>0.66203173040034846</v>
      </c>
      <c r="M8" s="4"/>
    </row>
    <row r="9" spans="1:13" ht="25.5">
      <c r="A9" s="17"/>
      <c r="B9" s="18">
        <v>6</v>
      </c>
      <c r="C9" s="19" t="s">
        <v>106</v>
      </c>
      <c r="D9" s="20">
        <v>101.30364599999997</v>
      </c>
      <c r="E9" s="21">
        <v>114.13018200000002</v>
      </c>
      <c r="F9" s="21">
        <f t="shared" si="0"/>
        <v>54.007396091180887</v>
      </c>
      <c r="G9" s="21">
        <v>35.612773381180887</v>
      </c>
      <c r="H9" s="21">
        <v>7.8854684099999997</v>
      </c>
      <c r="I9" s="21">
        <v>10.509154300000001</v>
      </c>
      <c r="J9" s="22">
        <f t="shared" si="1"/>
        <v>0.31203641978929708</v>
      </c>
      <c r="K9" s="22">
        <f t="shared" si="2"/>
        <v>0.38112829602936127</v>
      </c>
      <c r="L9" s="23">
        <f t="shared" si="3"/>
        <v>0.47320870907908374</v>
      </c>
      <c r="M9" s="4"/>
    </row>
    <row r="10" spans="1:13">
      <c r="A10" s="17"/>
      <c r="B10" s="18">
        <v>7</v>
      </c>
      <c r="C10" s="19" t="s">
        <v>107</v>
      </c>
      <c r="D10" s="20">
        <v>295.46623300000005</v>
      </c>
      <c r="E10" s="21">
        <v>297.73770000000007</v>
      </c>
      <c r="F10" s="21">
        <f t="shared" si="0"/>
        <v>156.57252502670482</v>
      </c>
      <c r="G10" s="21">
        <v>109.19067782670481</v>
      </c>
      <c r="H10" s="21">
        <v>23.699245800000003</v>
      </c>
      <c r="I10" s="21">
        <v>23.682601400000006</v>
      </c>
      <c r="J10" s="22">
        <f t="shared" si="1"/>
        <v>0.36673447073281207</v>
      </c>
      <c r="K10" s="22">
        <f t="shared" si="2"/>
        <v>0.44633220323360051</v>
      </c>
      <c r="L10" s="23">
        <f t="shared" si="3"/>
        <v>0.52587403283730871</v>
      </c>
      <c r="M10" s="4"/>
    </row>
    <row r="11" spans="1:13">
      <c r="A11" s="17"/>
      <c r="B11" s="18">
        <v>22</v>
      </c>
      <c r="C11" s="19" t="s">
        <v>117</v>
      </c>
      <c r="D11" s="20">
        <v>737.72982000000002</v>
      </c>
      <c r="E11" s="21">
        <v>808.73990200000014</v>
      </c>
      <c r="F11" s="21">
        <f t="shared" si="0"/>
        <v>496.85665899363471</v>
      </c>
      <c r="G11" s="21">
        <v>346.67792938363471</v>
      </c>
      <c r="H11" s="21">
        <v>76.508201490000005</v>
      </c>
      <c r="I11" s="21">
        <v>73.670528119999972</v>
      </c>
      <c r="J11" s="22">
        <f t="shared" si="1"/>
        <v>0.42866430669032901</v>
      </c>
      <c r="K11" s="22">
        <f t="shared" si="2"/>
        <v>0.52326604613807548</v>
      </c>
      <c r="L11" s="23">
        <f t="shared" si="3"/>
        <v>0.61435902663503628</v>
      </c>
      <c r="M11" s="4"/>
    </row>
    <row r="12" spans="1:13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0</v>
      </c>
      <c r="E12" s="38">
        <f ca="1">SUM(E13:OFFSET(E11,(MATCH("GOBIERNOS LOCALES",$A$8:$A$50,0)-MATCH("GOBIERNOS REGIONALES",$A$8:$A$50,0)),0))</f>
        <v>2.9265309999999998</v>
      </c>
      <c r="F12" s="38">
        <f ca="1">SUM(F13:OFFSET(F11,(MATCH("GOBIERNOS LOCALES",$A$8:$A$50,0)-MATCH("GOBIERNOS REGIONALES",$A$8:$A$50,0)),0))</f>
        <v>1.6801815164727039</v>
      </c>
      <c r="G12" s="38">
        <f ca="1">SUM(G13:OFFSET(G11,(MATCH("GOBIERNOS LOCALES",$A$8:$A$50,0)-MATCH("GOBIERNOS REGIONALES",$A$8:$A$50,0)),0))</f>
        <v>1.1656540564727038</v>
      </c>
      <c r="H12" s="38">
        <f ca="1">SUM(H13:OFFSET(H11,(MATCH("GOBIERNOS LOCALES",$A$8:$A$50,0)-MATCH("GOBIERNOS REGIONALES",$A$8:$A$50,0)),0))</f>
        <v>0.27678691</v>
      </c>
      <c r="I12" s="38">
        <f ca="1">SUM(I13:OFFSET(I11,(MATCH("GOBIERNOS LOCALES",$A$8:$A$50,0)-MATCH("GOBIERNOS REGIONALES",$A$8:$A$50,0)),0))</f>
        <v>0.23774054999999999</v>
      </c>
      <c r="J12" s="39">
        <f t="shared" ca="1" si="1"/>
        <v>0.39830572663426561</v>
      </c>
      <c r="K12" s="39">
        <f t="shared" ca="1" si="2"/>
        <v>0.49288422588816039</v>
      </c>
      <c r="L12" s="40">
        <f t="shared" ca="1" si="3"/>
        <v>0.57412052579409001</v>
      </c>
      <c r="M12" s="4"/>
    </row>
    <row r="13" spans="1:13" ht="15.75" thickBot="1">
      <c r="A13" s="24"/>
      <c r="B13" s="25">
        <v>443</v>
      </c>
      <c r="C13" s="26" t="s">
        <v>209</v>
      </c>
      <c r="D13" s="27">
        <v>0</v>
      </c>
      <c r="E13" s="28">
        <v>2.9265309999999998</v>
      </c>
      <c r="F13" s="28">
        <f t="shared" si="0"/>
        <v>1.6801815164727039</v>
      </c>
      <c r="G13" s="28">
        <v>1.1656540564727038</v>
      </c>
      <c r="H13" s="28">
        <v>0.27678691</v>
      </c>
      <c r="I13" s="28">
        <v>0.23774054999999999</v>
      </c>
      <c r="J13" s="29">
        <f t="shared" si="1"/>
        <v>0.39830572663426561</v>
      </c>
      <c r="K13" s="29">
        <f t="shared" si="2"/>
        <v>0.49288422588816039</v>
      </c>
      <c r="L13" s="30">
        <f t="shared" si="3"/>
        <v>0.57412052579409001</v>
      </c>
      <c r="M13" s="4"/>
    </row>
    <row r="14" spans="1:13">
      <c r="A14" t="s">
        <v>232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86</v>
      </c>
      <c r="B1" s="51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1279</v>
      </c>
      <c r="N2" s="72" t="s">
        <v>1308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1348.2934950000003</v>
      </c>
      <c r="E6" s="14">
        <f ca="1">SUM(E7:OFFSET(E7,50,0))</f>
        <v>1483.5035879999998</v>
      </c>
      <c r="F6" s="14">
        <f ca="1">SUM(F7:OFFSET(F7,50,0))</f>
        <v>881.22466928310371</v>
      </c>
      <c r="G6" s="14">
        <f ca="1">SUM(G7:OFFSET(G7,50,0))</f>
        <v>615.49101325310369</v>
      </c>
      <c r="H6" s="14">
        <f ca="1">SUM(H7:OFFSET(H7,50,0))</f>
        <v>136.42736011999997</v>
      </c>
      <c r="I6" s="14">
        <f ca="1">SUM(I7:OFFSET(I7,50,0))</f>
        <v>129.30629591000002</v>
      </c>
      <c r="J6" s="15">
        <f ca="1">IFERROR(G6/E6,0)</f>
        <v>0.41489014130588253</v>
      </c>
      <c r="K6" s="15">
        <f ca="1">IFERROR(SUM(G6,H6)/E6,0)</f>
        <v>0.50685308714811395</v>
      </c>
      <c r="L6" s="16">
        <f ca="1">IFERROR(SUM(G6,H6,I6)/E6,0)</f>
        <v>0.59401586650096039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26.458365999999998</v>
      </c>
      <c r="E7" s="21">
        <v>25.776666000000006</v>
      </c>
      <c r="F7" s="21">
        <f t="shared" ref="F7:F31" si="0">SUM(G7,H7,I7)</f>
        <v>16.736062739694297</v>
      </c>
      <c r="G7" s="21">
        <v>11.948089309694296</v>
      </c>
      <c r="H7" s="21">
        <v>2.5847885799999997</v>
      </c>
      <c r="I7" s="21">
        <v>2.20318485</v>
      </c>
      <c r="J7" s="22">
        <f t="shared" ref="J7:J31" si="1">IFERROR(G7/E7,0)</f>
        <v>0.46352345604719764</v>
      </c>
      <c r="K7" s="22">
        <f t="shared" ref="K7:K31" si="2">IFERROR(SUM(G7,H7)/E7,0)</f>
        <v>0.56379975167053387</v>
      </c>
      <c r="L7" s="23">
        <f t="shared" ref="L7:L31" si="3">IFERROR(SUM(G7,H7,I7)/E7,0)</f>
        <v>0.64927181582343862</v>
      </c>
      <c r="M7" s="4"/>
      <c r="N7" t="s">
        <v>270</v>
      </c>
      <c r="O7" s="5">
        <v>27.538428074420732</v>
      </c>
      <c r="P7" s="71">
        <v>0.73659568288619726</v>
      </c>
    </row>
    <row r="8" spans="1:16">
      <c r="A8" s="17"/>
      <c r="B8" s="55">
        <v>2</v>
      </c>
      <c r="C8" s="19" t="s">
        <v>250</v>
      </c>
      <c r="D8" s="20">
        <v>86.916329000000005</v>
      </c>
      <c r="E8" s="21">
        <v>102.90338300000001</v>
      </c>
      <c r="F8" s="21">
        <f t="shared" si="0"/>
        <v>62.817679112826887</v>
      </c>
      <c r="G8" s="21">
        <v>43.832099262826887</v>
      </c>
      <c r="H8" s="21">
        <v>9.3148680400000021</v>
      </c>
      <c r="I8" s="21">
        <v>9.6707118100000002</v>
      </c>
      <c r="J8" s="22">
        <f t="shared" si="1"/>
        <v>0.42595391895742518</v>
      </c>
      <c r="K8" s="22">
        <f t="shared" si="2"/>
        <v>0.51647444188328473</v>
      </c>
      <c r="L8" s="23">
        <f t="shared" si="3"/>
        <v>0.61045300243264966</v>
      </c>
      <c r="M8" s="4"/>
      <c r="N8" t="s">
        <v>261</v>
      </c>
      <c r="O8" s="5">
        <v>34.243930495516054</v>
      </c>
      <c r="P8" s="71">
        <v>0.68603152705342607</v>
      </c>
    </row>
    <row r="9" spans="1:16">
      <c r="A9" s="17"/>
      <c r="B9" s="55">
        <v>3</v>
      </c>
      <c r="C9" s="19" t="s">
        <v>251</v>
      </c>
      <c r="D9" s="20">
        <v>14.076903999999999</v>
      </c>
      <c r="E9" s="21">
        <v>33.313535999999992</v>
      </c>
      <c r="F9" s="21">
        <f t="shared" si="0"/>
        <v>18.277528614391219</v>
      </c>
      <c r="G9" s="21">
        <v>10.77477110439122</v>
      </c>
      <c r="H9" s="21">
        <v>4.4658428999999993</v>
      </c>
      <c r="I9" s="21">
        <v>3.0369146100000002</v>
      </c>
      <c r="J9" s="22">
        <f t="shared" si="1"/>
        <v>0.32343522778222111</v>
      </c>
      <c r="K9" s="22">
        <f t="shared" si="2"/>
        <v>0.45749013267133282</v>
      </c>
      <c r="L9" s="23">
        <f t="shared" si="3"/>
        <v>0.5486517136575122</v>
      </c>
      <c r="M9" s="4"/>
      <c r="N9" t="s">
        <v>259</v>
      </c>
      <c r="O9" s="5">
        <v>27.124220962005651</v>
      </c>
      <c r="P9" s="71">
        <v>0.66493632710456985</v>
      </c>
    </row>
    <row r="10" spans="1:16">
      <c r="A10" s="17"/>
      <c r="B10" s="55">
        <v>4</v>
      </c>
      <c r="C10" s="19" t="s">
        <v>252</v>
      </c>
      <c r="D10" s="20">
        <v>67.633657999999997</v>
      </c>
      <c r="E10" s="21">
        <v>64.569568000000004</v>
      </c>
      <c r="F10" s="21">
        <f t="shared" si="0"/>
        <v>35.876612718675752</v>
      </c>
      <c r="G10" s="21">
        <v>25.941034898675753</v>
      </c>
      <c r="H10" s="21">
        <v>5.5090323200000002</v>
      </c>
      <c r="I10" s="21">
        <v>4.4265455000000014</v>
      </c>
      <c r="J10" s="22">
        <f t="shared" si="1"/>
        <v>0.4017532670913293</v>
      </c>
      <c r="K10" s="22">
        <f t="shared" si="2"/>
        <v>0.48707259770850181</v>
      </c>
      <c r="L10" s="23">
        <f t="shared" si="3"/>
        <v>0.55562726885017644</v>
      </c>
      <c r="M10" s="4"/>
      <c r="N10" t="s">
        <v>269</v>
      </c>
      <c r="O10" s="5">
        <v>28.456180685813017</v>
      </c>
      <c r="P10" s="71">
        <v>0.663020574169772</v>
      </c>
    </row>
    <row r="11" spans="1:16">
      <c r="A11" s="17"/>
      <c r="B11" s="55">
        <v>5</v>
      </c>
      <c r="C11" s="19" t="s">
        <v>253</v>
      </c>
      <c r="D11" s="20">
        <v>27.719053000000006</v>
      </c>
      <c r="E11" s="21">
        <v>42.876804999999997</v>
      </c>
      <c r="F11" s="21">
        <f t="shared" si="0"/>
        <v>18.301785874746194</v>
      </c>
      <c r="G11" s="21">
        <v>10.048684164746192</v>
      </c>
      <c r="H11" s="21">
        <v>4.4262696900000007</v>
      </c>
      <c r="I11" s="21">
        <v>3.8268320199999999</v>
      </c>
      <c r="J11" s="22">
        <f t="shared" si="1"/>
        <v>0.23436177590065752</v>
      </c>
      <c r="K11" s="22">
        <f t="shared" si="2"/>
        <v>0.33759404075807875</v>
      </c>
      <c r="L11" s="23">
        <f t="shared" si="3"/>
        <v>0.42684584065315023</v>
      </c>
      <c r="M11" s="4"/>
      <c r="N11" t="s">
        <v>271</v>
      </c>
      <c r="O11" s="5">
        <v>13.935093587040189</v>
      </c>
      <c r="P11" s="71">
        <v>0.66160967565676798</v>
      </c>
    </row>
    <row r="12" spans="1:16">
      <c r="A12" s="17"/>
      <c r="B12" s="55">
        <v>6</v>
      </c>
      <c r="C12" s="19" t="s">
        <v>254</v>
      </c>
      <c r="D12" s="20">
        <v>40.005101999999987</v>
      </c>
      <c r="E12" s="21">
        <v>46.277401999999995</v>
      </c>
      <c r="F12" s="21">
        <f t="shared" si="0"/>
        <v>29.338633418709673</v>
      </c>
      <c r="G12" s="21">
        <v>20.680128348709673</v>
      </c>
      <c r="H12" s="21">
        <v>4.4533895399999999</v>
      </c>
      <c r="I12" s="21">
        <v>4.2051155299999996</v>
      </c>
      <c r="J12" s="22">
        <f t="shared" si="1"/>
        <v>0.44687314877161155</v>
      </c>
      <c r="K12" s="22">
        <f t="shared" si="2"/>
        <v>0.5431056369307351</v>
      </c>
      <c r="L12" s="23">
        <f t="shared" si="3"/>
        <v>0.63397321696472231</v>
      </c>
      <c r="M12" s="4"/>
      <c r="N12" t="s">
        <v>256</v>
      </c>
      <c r="O12" s="5">
        <v>31.481648843589625</v>
      </c>
      <c r="P12" s="71">
        <v>0.65878650648201342</v>
      </c>
    </row>
    <row r="13" spans="1:16">
      <c r="A13" s="17"/>
      <c r="B13" s="55">
        <v>7</v>
      </c>
      <c r="C13" s="19" t="s">
        <v>255</v>
      </c>
      <c r="D13" s="20">
        <v>10.547609</v>
      </c>
      <c r="E13" s="21">
        <v>26.001373999999998</v>
      </c>
      <c r="F13" s="21">
        <f t="shared" si="0"/>
        <v>15.618351566030077</v>
      </c>
      <c r="G13" s="21">
        <v>11.474252766030077</v>
      </c>
      <c r="H13" s="21">
        <v>2.15070367</v>
      </c>
      <c r="I13" s="21">
        <v>1.9933951299999999</v>
      </c>
      <c r="J13" s="22">
        <f t="shared" si="1"/>
        <v>0.44129409338252962</v>
      </c>
      <c r="K13" s="22">
        <f t="shared" si="2"/>
        <v>0.52400909413595131</v>
      </c>
      <c r="L13" s="23">
        <f t="shared" si="3"/>
        <v>0.60067408614752738</v>
      </c>
      <c r="M13" s="4"/>
      <c r="N13" t="s">
        <v>262</v>
      </c>
      <c r="O13" s="5">
        <v>34.731432303032285</v>
      </c>
      <c r="P13" s="71">
        <v>0.65816528865776669</v>
      </c>
    </row>
    <row r="14" spans="1:16">
      <c r="A14" s="17"/>
      <c r="B14" s="55">
        <v>8</v>
      </c>
      <c r="C14" s="19" t="s">
        <v>256</v>
      </c>
      <c r="D14" s="20">
        <v>39.839801000000001</v>
      </c>
      <c r="E14" s="21">
        <v>47.787331000000002</v>
      </c>
      <c r="F14" s="21">
        <f t="shared" si="0"/>
        <v>31.481648843589625</v>
      </c>
      <c r="G14" s="21">
        <v>22.724232493589625</v>
      </c>
      <c r="H14" s="21">
        <v>4.8104913299999996</v>
      </c>
      <c r="I14" s="21">
        <v>3.9469250200000001</v>
      </c>
      <c r="J14" s="22">
        <f t="shared" si="1"/>
        <v>0.47552838834187294</v>
      </c>
      <c r="K14" s="22">
        <f t="shared" si="2"/>
        <v>0.57619296259901231</v>
      </c>
      <c r="L14" s="23">
        <f t="shared" si="3"/>
        <v>0.65878650648201342</v>
      </c>
      <c r="M14" s="4"/>
      <c r="N14" t="s">
        <v>273</v>
      </c>
      <c r="O14" s="5">
        <v>20.842622438717033</v>
      </c>
      <c r="P14" s="71">
        <v>0.6508716832311624</v>
      </c>
    </row>
    <row r="15" spans="1:16">
      <c r="A15" s="17"/>
      <c r="B15" s="55">
        <v>9</v>
      </c>
      <c r="C15" s="19" t="s">
        <v>257</v>
      </c>
      <c r="D15" s="20">
        <v>10.842075999999999</v>
      </c>
      <c r="E15" s="21">
        <v>29.096377</v>
      </c>
      <c r="F15" s="21">
        <f t="shared" si="0"/>
        <v>12.502895443024116</v>
      </c>
      <c r="G15" s="21">
        <v>7.4925710630241156</v>
      </c>
      <c r="H15" s="21">
        <v>3.2854219699999998</v>
      </c>
      <c r="I15" s="21">
        <v>1.7249024099999999</v>
      </c>
      <c r="J15" s="22">
        <f t="shared" si="1"/>
        <v>0.25750872911167311</v>
      </c>
      <c r="K15" s="22">
        <f t="shared" si="2"/>
        <v>0.37042388586813113</v>
      </c>
      <c r="L15" s="23">
        <f t="shared" si="3"/>
        <v>0.42970626353322666</v>
      </c>
      <c r="M15" s="4"/>
      <c r="N15" t="s">
        <v>249</v>
      </c>
      <c r="O15" s="5">
        <v>16.736062739694297</v>
      </c>
      <c r="P15" s="71">
        <v>0.64927181582343862</v>
      </c>
    </row>
    <row r="16" spans="1:16">
      <c r="A16" s="17"/>
      <c r="B16" s="55">
        <v>10</v>
      </c>
      <c r="C16" s="19" t="s">
        <v>258</v>
      </c>
      <c r="D16" s="20">
        <v>52.857012000000012</v>
      </c>
      <c r="E16" s="21">
        <v>54.716031000000015</v>
      </c>
      <c r="F16" s="21">
        <f t="shared" si="0"/>
        <v>33.395826706339989</v>
      </c>
      <c r="G16" s="21">
        <v>23.441165506339985</v>
      </c>
      <c r="H16" s="21">
        <v>5.1701743900000006</v>
      </c>
      <c r="I16" s="21">
        <v>4.7844868100000006</v>
      </c>
      <c r="J16" s="22">
        <f t="shared" si="1"/>
        <v>0.42841494673361774</v>
      </c>
      <c r="K16" s="22">
        <f t="shared" si="2"/>
        <v>0.52290598154570045</v>
      </c>
      <c r="L16" s="23">
        <f t="shared" si="3"/>
        <v>0.61034812094356738</v>
      </c>
      <c r="M16" s="4"/>
      <c r="N16" t="s">
        <v>272</v>
      </c>
      <c r="O16" s="5">
        <v>11.599663610423015</v>
      </c>
      <c r="P16" s="71">
        <v>0.64258877332854702</v>
      </c>
    </row>
    <row r="17" spans="1:16">
      <c r="A17" s="17"/>
      <c r="B17" s="55">
        <v>11</v>
      </c>
      <c r="C17" s="19" t="s">
        <v>259</v>
      </c>
      <c r="D17" s="20">
        <v>38.736445000000003</v>
      </c>
      <c r="E17" s="21">
        <v>40.792208000000002</v>
      </c>
      <c r="F17" s="21">
        <f t="shared" si="0"/>
        <v>27.124220962005651</v>
      </c>
      <c r="G17" s="21">
        <v>19.538081662005652</v>
      </c>
      <c r="H17" s="21">
        <v>3.9915907599999998</v>
      </c>
      <c r="I17" s="21">
        <v>3.5945485399999999</v>
      </c>
      <c r="J17" s="22">
        <f t="shared" si="1"/>
        <v>0.47896602365838226</v>
      </c>
      <c r="K17" s="22">
        <f t="shared" si="2"/>
        <v>0.57681781829524037</v>
      </c>
      <c r="L17" s="23">
        <f t="shared" si="3"/>
        <v>0.66493632710456985</v>
      </c>
      <c r="M17" s="4"/>
      <c r="N17" t="s">
        <v>268</v>
      </c>
      <c r="O17" s="5">
        <v>36.639834892585775</v>
      </c>
      <c r="P17" s="71">
        <v>0.63770797275508795</v>
      </c>
    </row>
    <row r="18" spans="1:16">
      <c r="A18" s="17"/>
      <c r="B18" s="55">
        <v>12</v>
      </c>
      <c r="C18" s="19" t="s">
        <v>260</v>
      </c>
      <c r="D18" s="20">
        <v>15.334778000000002</v>
      </c>
      <c r="E18" s="21">
        <v>51.897657000000002</v>
      </c>
      <c r="F18" s="21">
        <f t="shared" si="0"/>
        <v>24.235248817157533</v>
      </c>
      <c r="G18" s="21">
        <v>12.940611497157533</v>
      </c>
      <c r="H18" s="21">
        <v>6.2479291399999992</v>
      </c>
      <c r="I18" s="21">
        <v>5.0467081799999987</v>
      </c>
      <c r="J18" s="22">
        <f t="shared" si="1"/>
        <v>0.24934866514604953</v>
      </c>
      <c r="K18" s="22">
        <f t="shared" si="2"/>
        <v>0.36973809120433959</v>
      </c>
      <c r="L18" s="23">
        <f t="shared" si="3"/>
        <v>0.46698155982566864</v>
      </c>
      <c r="M18" s="4"/>
      <c r="N18" t="s">
        <v>254</v>
      </c>
      <c r="O18" s="5">
        <v>29.338633418709673</v>
      </c>
      <c r="P18" s="71">
        <v>0.63397321696472231</v>
      </c>
    </row>
    <row r="19" spans="1:16">
      <c r="A19" s="17"/>
      <c r="B19" s="55">
        <v>13</v>
      </c>
      <c r="C19" s="19" t="s">
        <v>261</v>
      </c>
      <c r="D19" s="20">
        <v>44.036869999999979</v>
      </c>
      <c r="E19" s="21">
        <v>49.915971999999996</v>
      </c>
      <c r="F19" s="21">
        <f t="shared" si="0"/>
        <v>34.243930495516054</v>
      </c>
      <c r="G19" s="21">
        <v>24.661153955516056</v>
      </c>
      <c r="H19" s="21">
        <v>5.0434423300000013</v>
      </c>
      <c r="I19" s="21">
        <v>4.5393342099999998</v>
      </c>
      <c r="J19" s="22">
        <f t="shared" si="1"/>
        <v>0.49405336543413514</v>
      </c>
      <c r="K19" s="22">
        <f t="shared" si="2"/>
        <v>0.59509201354460373</v>
      </c>
      <c r="L19" s="23">
        <f t="shared" si="3"/>
        <v>0.68603152705342607</v>
      </c>
      <c r="M19" s="4"/>
      <c r="N19" t="s">
        <v>266</v>
      </c>
      <c r="O19" s="5">
        <v>12.055072327102987</v>
      </c>
      <c r="P19" s="71">
        <v>0.61475677308752186</v>
      </c>
    </row>
    <row r="20" spans="1:16">
      <c r="A20" s="17"/>
      <c r="B20" s="55">
        <v>14</v>
      </c>
      <c r="C20" s="19" t="s">
        <v>262</v>
      </c>
      <c r="D20" s="20">
        <v>53.469184999999996</v>
      </c>
      <c r="E20" s="21">
        <v>52.770075999999996</v>
      </c>
      <c r="F20" s="21">
        <f t="shared" si="0"/>
        <v>34.731432303032285</v>
      </c>
      <c r="G20" s="21">
        <v>25.130587483032286</v>
      </c>
      <c r="H20" s="21">
        <v>5.3594861899999993</v>
      </c>
      <c r="I20" s="21">
        <v>4.2413586299999997</v>
      </c>
      <c r="J20" s="22">
        <f t="shared" si="1"/>
        <v>0.47622799487786011</v>
      </c>
      <c r="K20" s="22">
        <f t="shared" si="2"/>
        <v>0.57779097519268852</v>
      </c>
      <c r="L20" s="23">
        <f t="shared" si="3"/>
        <v>0.65816528865776669</v>
      </c>
      <c r="M20" s="4"/>
      <c r="N20" t="s">
        <v>264</v>
      </c>
      <c r="O20" s="5">
        <v>20.888040176181274</v>
      </c>
      <c r="P20" s="71">
        <v>0.61211685373190761</v>
      </c>
    </row>
    <row r="21" spans="1:16">
      <c r="A21" s="17"/>
      <c r="B21" s="55">
        <v>15</v>
      </c>
      <c r="C21" s="19" t="s">
        <v>263</v>
      </c>
      <c r="D21" s="20">
        <v>545.95229200000017</v>
      </c>
      <c r="E21" s="21">
        <v>520.604375</v>
      </c>
      <c r="F21" s="21">
        <f t="shared" si="0"/>
        <v>297.1132952217996</v>
      </c>
      <c r="G21" s="21">
        <v>209.63994080179964</v>
      </c>
      <c r="H21" s="21">
        <v>40.819242649999985</v>
      </c>
      <c r="I21" s="21">
        <v>46.654111770000007</v>
      </c>
      <c r="J21" s="22">
        <f t="shared" si="1"/>
        <v>0.40268570697624206</v>
      </c>
      <c r="K21" s="22">
        <f t="shared" si="2"/>
        <v>0.48109312076334282</v>
      </c>
      <c r="L21" s="23">
        <f t="shared" si="3"/>
        <v>0.57070841024299801</v>
      </c>
      <c r="M21" s="4"/>
      <c r="N21" t="s">
        <v>250</v>
      </c>
      <c r="O21" s="5">
        <v>62.817679112826887</v>
      </c>
      <c r="P21" s="71">
        <v>0.61045300243264966</v>
      </c>
    </row>
    <row r="22" spans="1:16">
      <c r="A22" s="17"/>
      <c r="B22" s="55">
        <v>16</v>
      </c>
      <c r="C22" s="19" t="s">
        <v>264</v>
      </c>
      <c r="D22" s="20">
        <v>41.193136000000003</v>
      </c>
      <c r="E22" s="21">
        <v>34.124269000000005</v>
      </c>
      <c r="F22" s="21">
        <f t="shared" si="0"/>
        <v>20.888040176181274</v>
      </c>
      <c r="G22" s="21">
        <v>14.900467526181274</v>
      </c>
      <c r="H22" s="21">
        <v>3.1743370700000009</v>
      </c>
      <c r="I22" s="21">
        <v>2.8132355799999993</v>
      </c>
      <c r="J22" s="22">
        <f t="shared" si="1"/>
        <v>0.43665309068397251</v>
      </c>
      <c r="K22" s="22">
        <f t="shared" si="2"/>
        <v>0.52967594986961541</v>
      </c>
      <c r="L22" s="23">
        <f t="shared" si="3"/>
        <v>0.61211685373190761</v>
      </c>
      <c r="M22" s="4"/>
      <c r="N22" t="s">
        <v>258</v>
      </c>
      <c r="O22" s="5">
        <v>33.395826706339989</v>
      </c>
      <c r="P22" s="71">
        <v>0.61034812094356738</v>
      </c>
    </row>
    <row r="23" spans="1:16">
      <c r="A23" s="17"/>
      <c r="B23" s="55">
        <v>17</v>
      </c>
      <c r="C23" s="19" t="s">
        <v>265</v>
      </c>
      <c r="D23" s="20">
        <v>13.131885</v>
      </c>
      <c r="E23" s="21">
        <v>13.845010999999998</v>
      </c>
      <c r="F23" s="21">
        <f t="shared" si="0"/>
        <v>8.2294630973467626</v>
      </c>
      <c r="G23" s="21">
        <v>5.8514823673467617</v>
      </c>
      <c r="H23" s="21">
        <v>1.2295182000000002</v>
      </c>
      <c r="I23" s="21">
        <v>1.14846253</v>
      </c>
      <c r="J23" s="22">
        <f t="shared" si="1"/>
        <v>0.42264194426040996</v>
      </c>
      <c r="K23" s="22">
        <f t="shared" si="2"/>
        <v>0.51144781086463298</v>
      </c>
      <c r="L23" s="23">
        <f t="shared" si="3"/>
        <v>0.59439917363350336</v>
      </c>
      <c r="M23" s="4"/>
      <c r="N23" t="s">
        <v>255</v>
      </c>
      <c r="O23" s="5">
        <v>15.618351566030077</v>
      </c>
      <c r="P23" s="71">
        <v>0.60067408614752738</v>
      </c>
    </row>
    <row r="24" spans="1:16">
      <c r="A24" s="17"/>
      <c r="B24" s="55">
        <v>18</v>
      </c>
      <c r="C24" s="19" t="s">
        <v>266</v>
      </c>
      <c r="D24" s="20">
        <v>16.598554</v>
      </c>
      <c r="E24" s="21">
        <v>19.609499</v>
      </c>
      <c r="F24" s="21">
        <f t="shared" si="0"/>
        <v>12.055072327102987</v>
      </c>
      <c r="G24" s="21">
        <v>8.6854061571029888</v>
      </c>
      <c r="H24" s="21">
        <v>1.76314521</v>
      </c>
      <c r="I24" s="21">
        <v>1.6065209599999999</v>
      </c>
      <c r="J24" s="22">
        <f t="shared" si="1"/>
        <v>0.44291831000389092</v>
      </c>
      <c r="K24" s="22">
        <f t="shared" si="2"/>
        <v>0.53283112266677435</v>
      </c>
      <c r="L24" s="23">
        <f t="shared" si="3"/>
        <v>0.61475677308752186</v>
      </c>
      <c r="M24" s="4"/>
      <c r="N24" t="s">
        <v>265</v>
      </c>
      <c r="O24" s="5">
        <v>8.2294630973467626</v>
      </c>
      <c r="P24" s="71">
        <v>0.59439917363350336</v>
      </c>
    </row>
    <row r="25" spans="1:16">
      <c r="A25" s="17"/>
      <c r="B25" s="55">
        <v>19</v>
      </c>
      <c r="C25" s="19" t="s">
        <v>267</v>
      </c>
      <c r="D25" s="20">
        <v>14.743361</v>
      </c>
      <c r="E25" s="21">
        <v>17.728961000000002</v>
      </c>
      <c r="F25" s="21">
        <f t="shared" si="0"/>
        <v>9.2451175559339109</v>
      </c>
      <c r="G25" s="21">
        <v>6.4551379959339101</v>
      </c>
      <c r="H25" s="21">
        <v>1.5487019799999997</v>
      </c>
      <c r="I25" s="21">
        <v>1.24127758</v>
      </c>
      <c r="J25" s="22">
        <f t="shared" si="1"/>
        <v>0.36410131399882428</v>
      </c>
      <c r="K25" s="22">
        <f t="shared" si="2"/>
        <v>0.45145567052315755</v>
      </c>
      <c r="L25" s="23">
        <f t="shared" si="3"/>
        <v>0.52146978922983189</v>
      </c>
      <c r="M25" s="4"/>
      <c r="N25" t="s">
        <v>263</v>
      </c>
      <c r="O25" s="5">
        <v>297.1132952217996</v>
      </c>
      <c r="P25" s="71">
        <v>0.57070841024299801</v>
      </c>
    </row>
    <row r="26" spans="1:16">
      <c r="A26" s="17"/>
      <c r="B26" s="55">
        <v>20</v>
      </c>
      <c r="C26" s="19" t="s">
        <v>268</v>
      </c>
      <c r="D26" s="20">
        <v>51.477730000000015</v>
      </c>
      <c r="E26" s="21">
        <v>57.455507000000019</v>
      </c>
      <c r="F26" s="21">
        <f t="shared" si="0"/>
        <v>36.639834892585775</v>
      </c>
      <c r="G26" s="21">
        <v>26.227084692585777</v>
      </c>
      <c r="H26" s="21">
        <v>5.4904563999999985</v>
      </c>
      <c r="I26" s="21">
        <v>4.9222938000000003</v>
      </c>
      <c r="J26" s="22">
        <f t="shared" si="1"/>
        <v>0.45647642953678519</v>
      </c>
      <c r="K26" s="22">
        <f t="shared" si="2"/>
        <v>0.55203657140447415</v>
      </c>
      <c r="L26" s="23">
        <f t="shared" si="3"/>
        <v>0.63770797275508795</v>
      </c>
      <c r="M26" s="4"/>
      <c r="N26" t="s">
        <v>252</v>
      </c>
      <c r="O26" s="5">
        <v>35.876612718675752</v>
      </c>
      <c r="P26" s="71">
        <v>0.55562726885017644</v>
      </c>
    </row>
    <row r="27" spans="1:16">
      <c r="A27" s="17"/>
      <c r="B27" s="55">
        <v>21</v>
      </c>
      <c r="C27" s="19" t="s">
        <v>269</v>
      </c>
      <c r="D27" s="20">
        <v>35.935415999999996</v>
      </c>
      <c r="E27" s="21">
        <v>42.919000999999994</v>
      </c>
      <c r="F27" s="21">
        <f t="shared" si="0"/>
        <v>28.456180685813017</v>
      </c>
      <c r="G27" s="21">
        <v>20.734312355813017</v>
      </c>
      <c r="H27" s="21">
        <v>4.1644270599999995</v>
      </c>
      <c r="I27" s="21">
        <v>3.55744127</v>
      </c>
      <c r="J27" s="22">
        <f t="shared" si="1"/>
        <v>0.48310333122182925</v>
      </c>
      <c r="K27" s="22">
        <f t="shared" si="2"/>
        <v>0.58013324717909953</v>
      </c>
      <c r="L27" s="23">
        <f t="shared" si="3"/>
        <v>0.663020574169772</v>
      </c>
      <c r="M27" s="4"/>
      <c r="N27" t="s">
        <v>251</v>
      </c>
      <c r="O27" s="5">
        <v>18.277528614391219</v>
      </c>
      <c r="P27" s="71">
        <v>0.5486517136575122</v>
      </c>
    </row>
    <row r="28" spans="1:16">
      <c r="A28" s="17"/>
      <c r="B28" s="55">
        <v>22</v>
      </c>
      <c r="C28" s="19" t="s">
        <v>270</v>
      </c>
      <c r="D28" s="20">
        <v>36.159881999999996</v>
      </c>
      <c r="E28" s="21">
        <v>37.386083999999997</v>
      </c>
      <c r="F28" s="21">
        <f t="shared" si="0"/>
        <v>27.538428074420732</v>
      </c>
      <c r="G28" s="21">
        <v>19.397692164420732</v>
      </c>
      <c r="H28" s="21">
        <v>4.3482350900000002</v>
      </c>
      <c r="I28" s="21">
        <v>3.7925008200000003</v>
      </c>
      <c r="J28" s="22">
        <f t="shared" si="1"/>
        <v>0.51884792652851086</v>
      </c>
      <c r="K28" s="22">
        <f t="shared" si="2"/>
        <v>0.63515417272428787</v>
      </c>
      <c r="L28" s="23">
        <f t="shared" si="3"/>
        <v>0.73659568288619726</v>
      </c>
      <c r="M28" s="4"/>
      <c r="N28" t="s">
        <v>267</v>
      </c>
      <c r="O28" s="5">
        <v>9.2451175559339109</v>
      </c>
      <c r="P28" s="71">
        <v>0.52146978922983189</v>
      </c>
    </row>
    <row r="29" spans="1:16">
      <c r="A29" s="17"/>
      <c r="B29" s="55">
        <v>23</v>
      </c>
      <c r="C29" s="19" t="s">
        <v>271</v>
      </c>
      <c r="D29" s="20">
        <v>20.439437000000002</v>
      </c>
      <c r="E29" s="21">
        <v>21.062408999999999</v>
      </c>
      <c r="F29" s="21">
        <f t="shared" si="0"/>
        <v>13.935093587040189</v>
      </c>
      <c r="G29" s="21">
        <v>9.96842055704019</v>
      </c>
      <c r="H29" s="21">
        <v>2.0843357999999998</v>
      </c>
      <c r="I29" s="21">
        <v>1.8823372300000001</v>
      </c>
      <c r="J29" s="22">
        <f t="shared" si="1"/>
        <v>0.47328017213226609</v>
      </c>
      <c r="K29" s="22">
        <f t="shared" si="2"/>
        <v>0.57224016289115787</v>
      </c>
      <c r="L29" s="23">
        <f t="shared" si="3"/>
        <v>0.66160967565676798</v>
      </c>
      <c r="M29" s="4"/>
      <c r="N29" t="s">
        <v>260</v>
      </c>
      <c r="O29" s="5">
        <v>24.235248817157533</v>
      </c>
      <c r="P29" s="71">
        <v>0.46698155982566864</v>
      </c>
    </row>
    <row r="30" spans="1:16">
      <c r="A30" s="17"/>
      <c r="B30" s="55">
        <v>24</v>
      </c>
      <c r="C30" s="19" t="s">
        <v>272</v>
      </c>
      <c r="D30" s="20">
        <v>15.879632999999998</v>
      </c>
      <c r="E30" s="21">
        <v>18.051457000000003</v>
      </c>
      <c r="F30" s="21">
        <f t="shared" si="0"/>
        <v>11.599663610423015</v>
      </c>
      <c r="G30" s="21">
        <v>8.2595350904230145</v>
      </c>
      <c r="H30" s="21">
        <v>1.7741839000000001</v>
      </c>
      <c r="I30" s="21">
        <v>1.56594462</v>
      </c>
      <c r="J30" s="22">
        <f t="shared" si="1"/>
        <v>0.45755503782453755</v>
      </c>
      <c r="K30" s="22">
        <f t="shared" si="2"/>
        <v>0.55583984109554219</v>
      </c>
      <c r="L30" s="23">
        <f t="shared" si="3"/>
        <v>0.64258877332854702</v>
      </c>
      <c r="M30" s="4"/>
      <c r="N30" t="s">
        <v>257</v>
      </c>
      <c r="O30" s="5">
        <v>12.502895443024116</v>
      </c>
      <c r="P30" s="71">
        <v>0.42970626353322666</v>
      </c>
    </row>
    <row r="31" spans="1:16" ht="15.75" thickBot="1">
      <c r="A31" s="24"/>
      <c r="B31" s="56">
        <v>25</v>
      </c>
      <c r="C31" s="26" t="s">
        <v>273</v>
      </c>
      <c r="D31" s="27">
        <v>28.308980999999999</v>
      </c>
      <c r="E31" s="28">
        <v>32.022628999999995</v>
      </c>
      <c r="F31" s="28">
        <f t="shared" si="0"/>
        <v>20.842622438717033</v>
      </c>
      <c r="G31" s="28">
        <v>14.744070028717033</v>
      </c>
      <c r="H31" s="28">
        <v>3.2173459099999997</v>
      </c>
      <c r="I31" s="28">
        <v>2.8812065000000002</v>
      </c>
      <c r="J31" s="29">
        <f t="shared" si="1"/>
        <v>0.46042659485319071</v>
      </c>
      <c r="K31" s="29">
        <f t="shared" si="2"/>
        <v>0.56089760583732939</v>
      </c>
      <c r="L31" s="30">
        <f t="shared" si="3"/>
        <v>0.6508716832311624</v>
      </c>
      <c r="M31" s="4"/>
      <c r="N31" t="s">
        <v>253</v>
      </c>
      <c r="O31" s="5">
        <v>18.301785874746194</v>
      </c>
      <c r="P31" s="71">
        <v>0.42684584065315023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M23"/>
  <sheetViews>
    <sheetView topLeftCell="A12" workbookViewId="0">
      <selection activeCell="A23" sqref="A23:D23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>
      <c r="A1" s="50">
        <v>86</v>
      </c>
      <c r="B1" s="49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1280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1348.2934950000003</v>
      </c>
      <c r="E6" s="14">
        <v>1483.5035879999998</v>
      </c>
      <c r="F6" s="14">
        <v>881.22466928310371</v>
      </c>
      <c r="G6" s="14">
        <v>615.49101325310369</v>
      </c>
      <c r="H6" s="14">
        <v>136.42736011999997</v>
      </c>
      <c r="I6" s="14">
        <v>129.30629591000002</v>
      </c>
      <c r="J6" s="15">
        <v>0.41489014130588253</v>
      </c>
      <c r="K6" s="15">
        <v>0.50685308714811395</v>
      </c>
      <c r="L6" s="16">
        <v>0.59401586650096039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1300.6189720000002</v>
      </c>
      <c r="E7" s="38">
        <f ca="1">SUM(E8:OFFSET(E6,MATCH("PROYECTOS",$A$8:$A$50,0),0))</f>
        <v>1439.4487360000007</v>
      </c>
      <c r="F7" s="38">
        <f ca="1">SUM(F8:OFFSET(F6,MATCH("PROYECTOS",$A$8:$A$50,0),0))</f>
        <v>866.39283116640763</v>
      </c>
      <c r="G7" s="38">
        <f ca="1">SUM(G8:OFFSET(G6,MATCH("PROYECTOS",$A$8:$A$50,0),0))</f>
        <v>603.10425599640769</v>
      </c>
      <c r="H7" s="38">
        <f ca="1">SUM(H8:OFFSET(H6,MATCH("PROYECTOS",$A$8:$A$50,0),0))</f>
        <v>134.91762464000001</v>
      </c>
      <c r="I7" s="38">
        <f ca="1">SUM(I8:OFFSET(I6,MATCH("PROYECTOS",$A$8:$A$50,0),0))</f>
        <v>128.37095053000002</v>
      </c>
      <c r="J7" s="39">
        <f ca="1">IFERROR(G7/E7,0)</f>
        <v>0.41898279592251308</v>
      </c>
      <c r="K7" s="39">
        <f ca="1">IFERROR(SUM(G7,H7)/E7,0)</f>
        <v>0.51271147223155245</v>
      </c>
      <c r="L7" s="40">
        <f ca="1">IFERROR(SUM(G7,H7,I7)/E7,0)</f>
        <v>0.60189210598355558</v>
      </c>
      <c r="M7" s="4"/>
    </row>
    <row r="8" spans="1:13">
      <c r="A8" s="17"/>
      <c r="B8" s="19">
        <v>3000001</v>
      </c>
      <c r="C8" s="19" t="s">
        <v>275</v>
      </c>
      <c r="D8" s="20">
        <v>4.9820599999999988</v>
      </c>
      <c r="E8" s="21">
        <v>5.6820599999999999</v>
      </c>
      <c r="F8" s="21">
        <f t="shared" ref="F8:F14" si="0">SUM(G8,H8,I8)</f>
        <v>2.1363665793078033</v>
      </c>
      <c r="G8" s="21">
        <v>1.5230163593078032</v>
      </c>
      <c r="H8" s="21">
        <v>0.28512904999999994</v>
      </c>
      <c r="I8" s="21">
        <v>0.32822117000000001</v>
      </c>
      <c r="J8" s="22">
        <f t="shared" ref="J8:J15" si="1">IFERROR(G8/E8,0)</f>
        <v>0.26803947147826723</v>
      </c>
      <c r="K8" s="22">
        <f t="shared" ref="K8:K15" si="2">IFERROR(SUM(G8,H8)/E8,0)</f>
        <v>0.31822004859290526</v>
      </c>
      <c r="L8" s="23">
        <f t="shared" ref="L8:L15" si="3">IFERROR(SUM(G8,H8,I8)/E8,0)</f>
        <v>0.37598451605716998</v>
      </c>
      <c r="M8" s="4"/>
    </row>
    <row r="9" spans="1:13" ht="25.5">
      <c r="A9" s="17"/>
      <c r="B9" s="19">
        <v>3000602</v>
      </c>
      <c r="C9" s="19" t="s">
        <v>1282</v>
      </c>
      <c r="D9" s="20">
        <v>223.442218</v>
      </c>
      <c r="E9" s="21">
        <v>225.41656599999996</v>
      </c>
      <c r="F9" s="21">
        <f t="shared" si="0"/>
        <v>134.25793321816346</v>
      </c>
      <c r="G9" s="21">
        <v>93.021377888163443</v>
      </c>
      <c r="H9" s="21">
        <v>20.702205950000003</v>
      </c>
      <c r="I9" s="21">
        <v>20.534349380000005</v>
      </c>
      <c r="J9" s="22">
        <f t="shared" si="1"/>
        <v>0.41266433758095428</v>
      </c>
      <c r="K9" s="22">
        <f t="shared" si="2"/>
        <v>0.50450410924174693</v>
      </c>
      <c r="L9" s="23">
        <f t="shared" si="3"/>
        <v>0.59559923035187878</v>
      </c>
      <c r="M9" s="4"/>
    </row>
    <row r="10" spans="1:13" ht="38.25">
      <c r="A10" s="17"/>
      <c r="B10" s="19">
        <v>3000639</v>
      </c>
      <c r="C10" s="19" t="s">
        <v>1283</v>
      </c>
      <c r="D10" s="20">
        <v>700.3693320000001</v>
      </c>
      <c r="E10" s="21">
        <v>768.64032300000065</v>
      </c>
      <c r="F10" s="21">
        <f t="shared" si="0"/>
        <v>471.34200639307113</v>
      </c>
      <c r="G10" s="21">
        <v>326.88671691307115</v>
      </c>
      <c r="H10" s="21">
        <v>73.039854219999995</v>
      </c>
      <c r="I10" s="21">
        <v>71.415435259999995</v>
      </c>
      <c r="J10" s="22">
        <f t="shared" si="1"/>
        <v>0.42527916781315006</v>
      </c>
      <c r="K10" s="22">
        <f t="shared" si="2"/>
        <v>0.52030391740594495</v>
      </c>
      <c r="L10" s="23">
        <f t="shared" si="3"/>
        <v>0.61321530017241987</v>
      </c>
      <c r="M10" s="4"/>
    </row>
    <row r="11" spans="1:13" ht="38.25">
      <c r="A11" s="17"/>
      <c r="B11" s="19">
        <v>3000640</v>
      </c>
      <c r="C11" s="19" t="s">
        <v>1284</v>
      </c>
      <c r="D11" s="20">
        <v>22.746022</v>
      </c>
      <c r="E11" s="21">
        <v>24.319326999999994</v>
      </c>
      <c r="F11" s="21">
        <f t="shared" si="0"/>
        <v>13.883479398187159</v>
      </c>
      <c r="G11" s="21">
        <v>9.6336428581871587</v>
      </c>
      <c r="H11" s="21">
        <v>2.4551332700000001</v>
      </c>
      <c r="I11" s="21">
        <v>1.7947032700000003</v>
      </c>
      <c r="J11" s="22">
        <f t="shared" si="1"/>
        <v>0.39613114533091975</v>
      </c>
      <c r="K11" s="22">
        <f t="shared" si="2"/>
        <v>0.49708514253651687</v>
      </c>
      <c r="L11" s="23">
        <f t="shared" si="3"/>
        <v>0.5708825494302191</v>
      </c>
      <c r="M11" s="4"/>
    </row>
    <row r="12" spans="1:13" ht="25.5">
      <c r="A12" s="17"/>
      <c r="B12" s="19">
        <v>3000641</v>
      </c>
      <c r="C12" s="19" t="s">
        <v>1285</v>
      </c>
      <c r="D12" s="20">
        <v>98.406721999999988</v>
      </c>
      <c r="E12" s="21">
        <v>111.23325800000002</v>
      </c>
      <c r="F12" s="21">
        <f t="shared" si="0"/>
        <v>53.55163639922695</v>
      </c>
      <c r="G12" s="21">
        <v>35.352822239226953</v>
      </c>
      <c r="H12" s="21">
        <v>7.8132722800000005</v>
      </c>
      <c r="I12" s="21">
        <v>10.38554188</v>
      </c>
      <c r="J12" s="22">
        <f t="shared" si="1"/>
        <v>0.31782600703134078</v>
      </c>
      <c r="K12" s="22">
        <f t="shared" si="2"/>
        <v>0.38806823872071555</v>
      </c>
      <c r="L12" s="23">
        <f t="shared" si="3"/>
        <v>0.48143547498381228</v>
      </c>
      <c r="M12" s="4"/>
    </row>
    <row r="13" spans="1:13" ht="51">
      <c r="A13" s="17"/>
      <c r="B13" s="19">
        <v>3000642</v>
      </c>
      <c r="C13" s="19" t="s">
        <v>1286</v>
      </c>
      <c r="D13" s="20">
        <v>213.79379600000007</v>
      </c>
      <c r="E13" s="21">
        <v>257.86261500000001</v>
      </c>
      <c r="F13" s="21">
        <f t="shared" si="0"/>
        <v>171.39742037249189</v>
      </c>
      <c r="G13" s="21">
        <v>122.25339802249187</v>
      </c>
      <c r="H13" s="21">
        <v>27.937750810000001</v>
      </c>
      <c r="I13" s="21">
        <v>21.206271540000007</v>
      </c>
      <c r="J13" s="22">
        <f t="shared" si="1"/>
        <v>0.47410283969427619</v>
      </c>
      <c r="K13" s="22">
        <f t="shared" si="2"/>
        <v>0.58244638848672137</v>
      </c>
      <c r="L13" s="23">
        <f t="shared" si="3"/>
        <v>0.66468503149435554</v>
      </c>
      <c r="M13" s="4"/>
    </row>
    <row r="14" spans="1:13">
      <c r="A14" s="17"/>
      <c r="B14" s="19">
        <v>3000660</v>
      </c>
      <c r="C14" s="19" t="s">
        <v>1287</v>
      </c>
      <c r="D14" s="20">
        <v>36.878822</v>
      </c>
      <c r="E14" s="21">
        <v>46.294586999999993</v>
      </c>
      <c r="F14" s="21">
        <f t="shared" si="0"/>
        <v>19.823988805959313</v>
      </c>
      <c r="G14" s="21">
        <v>14.433281715959311</v>
      </c>
      <c r="H14" s="21">
        <v>2.6842790600000002</v>
      </c>
      <c r="I14" s="21">
        <v>2.7064280300000001</v>
      </c>
      <c r="J14" s="22">
        <f t="shared" si="1"/>
        <v>0.31177039587715327</v>
      </c>
      <c r="K14" s="22">
        <f t="shared" si="2"/>
        <v>0.36975296433596683</v>
      </c>
      <c r="L14" s="23">
        <f t="shared" si="3"/>
        <v>0.42821396821099877</v>
      </c>
      <c r="M14" s="4"/>
    </row>
    <row r="15" spans="1:13" ht="15.75" thickBot="1">
      <c r="A15" s="41" t="s">
        <v>293</v>
      </c>
      <c r="B15" s="43"/>
      <c r="C15" s="43"/>
      <c r="D15" s="44">
        <f ca="1">OFFSET(D15,-MATCH("PROYECTOS",$A$8:$A$50,0)-1,0)-(OFFSET(D15,-MATCH("PROYECTOS",$A$8:$A$50,0),0))</f>
        <v>47.674523000000136</v>
      </c>
      <c r="E15" s="45">
        <f t="shared" ref="E15:I15" ca="1" si="4">OFFSET(E15,-MATCH("PROYECTOS",$A$8:$A$50,0)-1,0)-(OFFSET(E15,-MATCH("PROYECTOS",$A$8:$A$50,0),0))</f>
        <v>44.054851999999073</v>
      </c>
      <c r="F15" s="45">
        <f t="shared" ca="1" si="4"/>
        <v>14.831838116696076</v>
      </c>
      <c r="G15" s="45">
        <f t="shared" ca="1" si="4"/>
        <v>12.386757256696001</v>
      </c>
      <c r="H15" s="45">
        <f t="shared" ca="1" si="4"/>
        <v>1.5097354799999607</v>
      </c>
      <c r="I15" s="45">
        <f t="shared" ca="1" si="4"/>
        <v>0.93534538000000111</v>
      </c>
      <c r="J15" s="46">
        <f t="shared" ca="1" si="1"/>
        <v>0.28116669774980202</v>
      </c>
      <c r="K15" s="46">
        <f t="shared" ca="1" si="2"/>
        <v>0.31543614620919064</v>
      </c>
      <c r="L15" s="47">
        <f t="shared" ca="1" si="3"/>
        <v>0.33666752794212712</v>
      </c>
      <c r="M15" s="4"/>
    </row>
    <row r="16" spans="1:13" ht="15.75" thickBot="1"/>
    <row r="17" spans="1:4" ht="15.75" thickBot="1">
      <c r="A17" s="91" t="s">
        <v>315</v>
      </c>
      <c r="B17" s="92"/>
      <c r="C17" s="92"/>
      <c r="D17" s="93"/>
    </row>
    <row r="18" spans="1:4" ht="15.75" thickBot="1">
      <c r="A18" s="1" t="s">
        <v>1309</v>
      </c>
    </row>
    <row r="19" spans="1:4" ht="45" customHeight="1">
      <c r="A19" s="84" t="s">
        <v>317</v>
      </c>
      <c r="B19" s="85"/>
      <c r="C19" s="85"/>
      <c r="D19" s="96" t="s">
        <v>318</v>
      </c>
    </row>
    <row r="20" spans="1:4" ht="15.75" thickBot="1">
      <c r="A20" s="94"/>
      <c r="B20" s="95"/>
      <c r="C20" s="95"/>
      <c r="D20" s="97"/>
    </row>
    <row r="21" spans="1:4">
      <c r="A21" s="17"/>
      <c r="B21" s="19">
        <v>3000001</v>
      </c>
      <c r="C21" s="19" t="s">
        <v>275</v>
      </c>
      <c r="D21" s="23">
        <v>0.37598451605716998</v>
      </c>
    </row>
    <row r="22" spans="1:4" ht="25.5">
      <c r="A22" s="17"/>
      <c r="B22" s="19">
        <v>3000641</v>
      </c>
      <c r="C22" s="19" t="s">
        <v>1285</v>
      </c>
      <c r="D22" s="23">
        <v>0.48143547498381228</v>
      </c>
    </row>
    <row r="23" spans="1:4" ht="15.75" thickBot="1">
      <c r="A23" s="24"/>
      <c r="B23" s="26">
        <v>3000660</v>
      </c>
      <c r="C23" s="26" t="s">
        <v>1287</v>
      </c>
      <c r="D23" s="30">
        <v>0.42821396821099877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S26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86</v>
      </c>
      <c r="B1" s="49" t="s">
        <v>51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1281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1348.2934950000003</v>
      </c>
      <c r="I6" s="14">
        <v>1483.5035879999998</v>
      </c>
      <c r="J6" s="14">
        <v>881.22466928310371</v>
      </c>
      <c r="K6" s="14">
        <v>615.49101325310369</v>
      </c>
      <c r="L6" s="14">
        <v>136.42736011999997</v>
      </c>
      <c r="M6" s="14">
        <v>129.30629591000002</v>
      </c>
      <c r="N6" s="15">
        <v>0.41489014130588253</v>
      </c>
      <c r="O6" s="15">
        <v>0.50685308714811395</v>
      </c>
      <c r="P6" s="16">
        <v>0.59401586650096039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SUM(H8:H25)</f>
        <v>1300.6189720000002</v>
      </c>
      <c r="I7" s="37">
        <f>SUM(I8:I25)</f>
        <v>1439.4487360000001</v>
      </c>
      <c r="J7" s="37">
        <f>SUM(J8:J25)</f>
        <v>866.39283116640775</v>
      </c>
      <c r="K7" s="37">
        <f t="shared" ref="K7:M7" si="0">SUM(K8:K25)</f>
        <v>603.10425599640769</v>
      </c>
      <c r="L7" s="37">
        <f t="shared" si="0"/>
        <v>134.91762464000001</v>
      </c>
      <c r="M7" s="37">
        <f t="shared" si="0"/>
        <v>128.37095053000002</v>
      </c>
      <c r="N7" s="39">
        <f>IFERROR(K7/I7,0)</f>
        <v>0.41898279592251325</v>
      </c>
      <c r="O7" s="39">
        <f>IFERROR(SUM(K7,L7)/I7,0)</f>
        <v>0.51271147223155267</v>
      </c>
      <c r="P7" s="40">
        <f>IFERROR(SUM(K7,L7,M7)/I7,0)</f>
        <v>0.60189210598355591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2.3851359999999993</v>
      </c>
      <c r="I8" s="21">
        <v>3.0851360000000003</v>
      </c>
      <c r="J8" s="21">
        <f t="shared" ref="J8:J25" si="1">SUM(K8,L8,M8)</f>
        <v>1.6854068872920294</v>
      </c>
      <c r="K8" s="21">
        <v>1.2666652172920294</v>
      </c>
      <c r="L8" s="21">
        <v>0.21293291999999994</v>
      </c>
      <c r="M8" s="21">
        <v>0.20580875000000001</v>
      </c>
      <c r="N8" s="22">
        <f t="shared" ref="N8:N26" si="2">IFERROR(K8/I8,0)</f>
        <v>0.41057030137148876</v>
      </c>
      <c r="O8" s="22">
        <f t="shared" ref="O8:O26" si="3">IFERROR(SUM(K8,L8)/I8,0)</f>
        <v>0.4795892749272736</v>
      </c>
      <c r="P8" s="23">
        <f t="shared" ref="P8:P26" si="4">IFERROR(SUM(K8,L8,M8)/I8,0)</f>
        <v>0.54629905692715952</v>
      </c>
      <c r="Q8" s="70">
        <v>6</v>
      </c>
      <c r="R8" s="21">
        <v>6</v>
      </c>
      <c r="S8" s="23">
        <f>IFERROR(R8/Q8,0)</f>
        <v>1</v>
      </c>
    </row>
    <row r="9" spans="1:19" ht="38.25">
      <c r="A9" s="17"/>
      <c r="B9" s="19">
        <v>5001196</v>
      </c>
      <c r="C9" s="19" t="s">
        <v>1288</v>
      </c>
      <c r="D9" s="68">
        <v>3000639</v>
      </c>
      <c r="E9" s="19" t="s">
        <v>1283</v>
      </c>
      <c r="F9" s="69">
        <v>107</v>
      </c>
      <c r="G9" s="19" t="s">
        <v>1303</v>
      </c>
      <c r="H9" s="20">
        <v>118.33971400000001</v>
      </c>
      <c r="I9" s="21">
        <v>148.93580500000002</v>
      </c>
      <c r="J9" s="21">
        <f t="shared" si="1"/>
        <v>77.404074192638859</v>
      </c>
      <c r="K9" s="21">
        <v>54.696163442638863</v>
      </c>
      <c r="L9" s="21">
        <v>10.308338609999996</v>
      </c>
      <c r="M9" s="21">
        <v>12.39957214</v>
      </c>
      <c r="N9" s="22">
        <f t="shared" si="2"/>
        <v>0.36724656937019851</v>
      </c>
      <c r="O9" s="22">
        <f t="shared" si="3"/>
        <v>0.43645986975824147</v>
      </c>
      <c r="P9" s="23">
        <f t="shared" si="4"/>
        <v>0.5197143439929629</v>
      </c>
      <c r="Q9" s="70">
        <v>775090</v>
      </c>
      <c r="R9" s="21">
        <v>718437</v>
      </c>
      <c r="S9" s="23">
        <f t="shared" ref="S9:S25" si="5">IFERROR(R9/Q9,0)</f>
        <v>0.92690784296017237</v>
      </c>
    </row>
    <row r="10" spans="1:19" ht="25.5">
      <c r="A10" s="17"/>
      <c r="B10" s="19">
        <v>5001763</v>
      </c>
      <c r="C10" s="19" t="s">
        <v>1289</v>
      </c>
      <c r="D10" s="68">
        <v>3000641</v>
      </c>
      <c r="E10" s="19" t="s">
        <v>1285</v>
      </c>
      <c r="F10" s="69">
        <v>60</v>
      </c>
      <c r="G10" s="19" t="s">
        <v>309</v>
      </c>
      <c r="H10" s="20">
        <v>1.7499679999999997</v>
      </c>
      <c r="I10" s="21">
        <v>2.2743060000000002</v>
      </c>
      <c r="J10" s="21">
        <f t="shared" si="1"/>
        <v>1.660213938775283</v>
      </c>
      <c r="K10" s="21">
        <v>0.8751082387752831</v>
      </c>
      <c r="L10" s="21">
        <v>0.35102223999999999</v>
      </c>
      <c r="M10" s="21">
        <v>0.43408345999999992</v>
      </c>
      <c r="N10" s="22">
        <f t="shared" si="2"/>
        <v>0.3847803412448822</v>
      </c>
      <c r="O10" s="22">
        <f t="shared" si="3"/>
        <v>0.53912291431992132</v>
      </c>
      <c r="P10" s="23">
        <f t="shared" si="4"/>
        <v>0.72998705485334114</v>
      </c>
      <c r="Q10" s="70">
        <v>3000</v>
      </c>
      <c r="R10" s="21">
        <v>3163</v>
      </c>
      <c r="S10" s="23">
        <f t="shared" si="5"/>
        <v>1.0543333333333333</v>
      </c>
    </row>
    <row r="11" spans="1:19" ht="51">
      <c r="A11" s="17"/>
      <c r="B11" s="19">
        <v>5001766</v>
      </c>
      <c r="C11" s="19" t="s">
        <v>1290</v>
      </c>
      <c r="D11" s="68">
        <v>3000642</v>
      </c>
      <c r="E11" s="19" t="s">
        <v>1286</v>
      </c>
      <c r="F11" s="69">
        <v>105</v>
      </c>
      <c r="G11" s="19" t="s">
        <v>662</v>
      </c>
      <c r="H11" s="20">
        <v>21.598519999999997</v>
      </c>
      <c r="I11" s="21">
        <v>39.19677999999999</v>
      </c>
      <c r="J11" s="21">
        <f t="shared" si="1"/>
        <v>24.838539777084929</v>
      </c>
      <c r="K11" s="21">
        <v>17.543012277084927</v>
      </c>
      <c r="L11" s="21">
        <v>3.8576813500000009</v>
      </c>
      <c r="M11" s="21">
        <v>3.4378461500000008</v>
      </c>
      <c r="N11" s="22">
        <f t="shared" si="2"/>
        <v>0.44756258746470834</v>
      </c>
      <c r="O11" s="22">
        <f t="shared" si="3"/>
        <v>0.5459809103473533</v>
      </c>
      <c r="P11" s="23">
        <f t="shared" si="4"/>
        <v>0.63368827176836806</v>
      </c>
      <c r="Q11" s="70">
        <v>34223</v>
      </c>
      <c r="R11" s="21">
        <v>35864</v>
      </c>
      <c r="S11" s="23">
        <f t="shared" si="5"/>
        <v>1.0479502089238231</v>
      </c>
    </row>
    <row r="12" spans="1:19" ht="51">
      <c r="A12" s="17"/>
      <c r="B12" s="19">
        <v>5001767</v>
      </c>
      <c r="C12" s="19" t="s">
        <v>1291</v>
      </c>
      <c r="D12" s="68">
        <v>3000642</v>
      </c>
      <c r="E12" s="19" t="s">
        <v>1286</v>
      </c>
      <c r="F12" s="69">
        <v>105</v>
      </c>
      <c r="G12" s="19" t="s">
        <v>662</v>
      </c>
      <c r="H12" s="20">
        <v>22.047315000000001</v>
      </c>
      <c r="I12" s="21">
        <v>35.354429000000003</v>
      </c>
      <c r="J12" s="21">
        <f t="shared" si="1"/>
        <v>23.176613244422768</v>
      </c>
      <c r="K12" s="21">
        <v>16.215884204422764</v>
      </c>
      <c r="L12" s="21">
        <v>3.5598488100000005</v>
      </c>
      <c r="M12" s="21">
        <v>3.4008802300000007</v>
      </c>
      <c r="N12" s="22">
        <f t="shared" si="2"/>
        <v>0.45866627359256074</v>
      </c>
      <c r="O12" s="22">
        <f t="shared" si="3"/>
        <v>0.55935659474016008</v>
      </c>
      <c r="P12" s="23">
        <f t="shared" si="4"/>
        <v>0.65555048971156527</v>
      </c>
      <c r="Q12" s="70">
        <v>15642</v>
      </c>
      <c r="R12" s="21">
        <v>17043</v>
      </c>
      <c r="S12" s="23">
        <f t="shared" si="5"/>
        <v>1.089566551591868</v>
      </c>
    </row>
    <row r="13" spans="1:19" ht="51">
      <c r="A13" s="17"/>
      <c r="B13" s="19">
        <v>5002360</v>
      </c>
      <c r="C13" s="19" t="s">
        <v>1096</v>
      </c>
      <c r="D13" s="68">
        <v>3000642</v>
      </c>
      <c r="E13" s="19" t="s">
        <v>1286</v>
      </c>
      <c r="F13" s="69">
        <v>105</v>
      </c>
      <c r="G13" s="19" t="s">
        <v>662</v>
      </c>
      <c r="H13" s="20">
        <v>153.44439399999999</v>
      </c>
      <c r="I13" s="21">
        <v>154.31705800000003</v>
      </c>
      <c r="J13" s="21">
        <f t="shared" si="1"/>
        <v>105.55015179082986</v>
      </c>
      <c r="K13" s="21">
        <v>75.624092330829853</v>
      </c>
      <c r="L13" s="21">
        <v>17.754195330000005</v>
      </c>
      <c r="M13" s="21">
        <v>12.171864129999999</v>
      </c>
      <c r="N13" s="22">
        <f t="shared" si="2"/>
        <v>0.49005659718337707</v>
      </c>
      <c r="O13" s="22">
        <f t="shared" si="3"/>
        <v>0.60510671257632342</v>
      </c>
      <c r="P13" s="23">
        <f t="shared" si="4"/>
        <v>0.68398240064186444</v>
      </c>
      <c r="Q13" s="70">
        <v>24374</v>
      </c>
      <c r="R13" s="21">
        <v>23817</v>
      </c>
      <c r="S13" s="23">
        <f t="shared" si="5"/>
        <v>0.97714778042176087</v>
      </c>
    </row>
    <row r="14" spans="1:19" ht="25.5">
      <c r="A14" s="17"/>
      <c r="B14" s="19">
        <v>5003033</v>
      </c>
      <c r="C14" s="19" t="s">
        <v>1292</v>
      </c>
      <c r="D14" s="68">
        <v>3000641</v>
      </c>
      <c r="E14" s="19" t="s">
        <v>1285</v>
      </c>
      <c r="F14" s="69">
        <v>457</v>
      </c>
      <c r="G14" s="19" t="s">
        <v>1304</v>
      </c>
      <c r="H14" s="20">
        <v>96.508044999999996</v>
      </c>
      <c r="I14" s="21">
        <v>108.80839700000001</v>
      </c>
      <c r="J14" s="21">
        <f t="shared" si="1"/>
        <v>51.834549609952852</v>
      </c>
      <c r="K14" s="21">
        <v>34.432001169952855</v>
      </c>
      <c r="L14" s="21">
        <v>7.4553352599999991</v>
      </c>
      <c r="M14" s="21">
        <v>9.9472131800000003</v>
      </c>
      <c r="N14" s="22">
        <f t="shared" si="2"/>
        <v>0.31644617620782384</v>
      </c>
      <c r="O14" s="22">
        <f t="shared" si="3"/>
        <v>0.38496419012544453</v>
      </c>
      <c r="P14" s="23">
        <f t="shared" si="4"/>
        <v>0.47638372624819431</v>
      </c>
      <c r="Q14" s="70">
        <v>183678</v>
      </c>
      <c r="R14" s="21">
        <v>223401</v>
      </c>
      <c r="S14" s="23">
        <f t="shared" si="5"/>
        <v>1.2162643321464737</v>
      </c>
    </row>
    <row r="15" spans="1:19" ht="25.5">
      <c r="A15" s="17"/>
      <c r="B15" s="19">
        <v>5003034</v>
      </c>
      <c r="C15" s="19" t="s">
        <v>1293</v>
      </c>
      <c r="D15" s="68">
        <v>3000641</v>
      </c>
      <c r="E15" s="19" t="s">
        <v>1285</v>
      </c>
      <c r="F15" s="69">
        <v>599</v>
      </c>
      <c r="G15" s="19" t="s">
        <v>1305</v>
      </c>
      <c r="H15" s="20">
        <v>0.14870899999999998</v>
      </c>
      <c r="I15" s="21">
        <v>0.15055499999999999</v>
      </c>
      <c r="J15" s="21">
        <f t="shared" si="1"/>
        <v>5.6872850498814582E-2</v>
      </c>
      <c r="K15" s="21">
        <v>4.5712830498814583E-2</v>
      </c>
      <c r="L15" s="21">
        <v>6.9147800000000006E-3</v>
      </c>
      <c r="M15" s="21">
        <v>4.24524E-3</v>
      </c>
      <c r="N15" s="22">
        <f t="shared" si="2"/>
        <v>0.30362877685108158</v>
      </c>
      <c r="O15" s="22">
        <f t="shared" si="3"/>
        <v>0.34955737437358164</v>
      </c>
      <c r="P15" s="23">
        <f t="shared" si="4"/>
        <v>0.37775464447420931</v>
      </c>
      <c r="Q15" s="70">
        <v>277</v>
      </c>
      <c r="R15" s="21">
        <v>299</v>
      </c>
      <c r="S15" s="23">
        <f t="shared" si="5"/>
        <v>1.0794223826714802</v>
      </c>
    </row>
    <row r="16" spans="1:19" ht="25.5">
      <c r="A16" s="17"/>
      <c r="B16" s="19">
        <v>5004393</v>
      </c>
      <c r="C16" s="19" t="s">
        <v>1294</v>
      </c>
      <c r="D16" s="68">
        <v>3000001</v>
      </c>
      <c r="E16" s="19" t="s">
        <v>275</v>
      </c>
      <c r="F16" s="69">
        <v>86</v>
      </c>
      <c r="G16" s="19" t="s">
        <v>500</v>
      </c>
      <c r="H16" s="20">
        <v>1.667203</v>
      </c>
      <c r="I16" s="21">
        <v>1.6672029999999998</v>
      </c>
      <c r="J16" s="21">
        <f t="shared" si="1"/>
        <v>0.10338839427711338</v>
      </c>
      <c r="K16" s="21">
        <v>0.10256452427711338</v>
      </c>
      <c r="L16" s="21">
        <v>2.8841700000000001E-3</v>
      </c>
      <c r="M16" s="21">
        <v>-2.0602999999999997E-3</v>
      </c>
      <c r="N16" s="22">
        <f t="shared" si="2"/>
        <v>6.1518917778526902E-2</v>
      </c>
      <c r="O16" s="22">
        <f t="shared" si="3"/>
        <v>6.3248863082128209E-2</v>
      </c>
      <c r="P16" s="23">
        <f t="shared" si="4"/>
        <v>6.2013080756880473E-2</v>
      </c>
      <c r="Q16" s="70">
        <v>1510</v>
      </c>
      <c r="R16" s="21">
        <v>0</v>
      </c>
      <c r="S16" s="23">
        <f t="shared" si="5"/>
        <v>0</v>
      </c>
    </row>
    <row r="17" spans="1:19" ht="63.75">
      <c r="A17" s="17"/>
      <c r="B17" s="19">
        <v>5004394</v>
      </c>
      <c r="C17" s="19" t="s">
        <v>1295</v>
      </c>
      <c r="D17" s="68">
        <v>3000001</v>
      </c>
      <c r="E17" s="19" t="s">
        <v>275</v>
      </c>
      <c r="F17" s="69">
        <v>86</v>
      </c>
      <c r="G17" s="19" t="s">
        <v>500</v>
      </c>
      <c r="H17" s="20">
        <v>0.92972100000000002</v>
      </c>
      <c r="I17" s="21">
        <v>0.92972099999999991</v>
      </c>
      <c r="J17" s="21">
        <f t="shared" si="1"/>
        <v>0.34757129773866041</v>
      </c>
      <c r="K17" s="21">
        <v>0.15378661773866042</v>
      </c>
      <c r="L17" s="21">
        <v>6.9311959999999992E-2</v>
      </c>
      <c r="M17" s="21">
        <v>0.12447272</v>
      </c>
      <c r="N17" s="22">
        <f t="shared" si="2"/>
        <v>0.16541157803110873</v>
      </c>
      <c r="O17" s="22">
        <f t="shared" si="3"/>
        <v>0.23996293268481669</v>
      </c>
      <c r="P17" s="23">
        <f t="shared" si="4"/>
        <v>0.37384473163310333</v>
      </c>
      <c r="Q17" s="70">
        <v>3750</v>
      </c>
      <c r="R17" s="21">
        <v>2490</v>
      </c>
      <c r="S17" s="23">
        <f t="shared" si="5"/>
        <v>0.66400000000000003</v>
      </c>
    </row>
    <row r="18" spans="1:19" ht="25.5">
      <c r="A18" s="17"/>
      <c r="B18" s="19">
        <v>5004395</v>
      </c>
      <c r="C18" s="19" t="s">
        <v>1296</v>
      </c>
      <c r="D18" s="68">
        <v>3000660</v>
      </c>
      <c r="E18" s="19" t="s">
        <v>1287</v>
      </c>
      <c r="F18" s="69">
        <v>598</v>
      </c>
      <c r="G18" s="19" t="s">
        <v>1306</v>
      </c>
      <c r="H18" s="20">
        <v>36.836821999999998</v>
      </c>
      <c r="I18" s="21">
        <v>46.252586999999991</v>
      </c>
      <c r="J18" s="21">
        <f t="shared" si="1"/>
        <v>19.823988805959313</v>
      </c>
      <c r="K18" s="21">
        <v>14.433281715959311</v>
      </c>
      <c r="L18" s="21">
        <v>2.6842790600000002</v>
      </c>
      <c r="M18" s="21">
        <v>2.7064280300000001</v>
      </c>
      <c r="N18" s="22">
        <f t="shared" si="2"/>
        <v>0.31205350126597919</v>
      </c>
      <c r="O18" s="22">
        <f t="shared" si="3"/>
        <v>0.37008872122027064</v>
      </c>
      <c r="P18" s="23">
        <f t="shared" si="4"/>
        <v>0.42860281103756026</v>
      </c>
      <c r="Q18" s="70">
        <v>13872</v>
      </c>
      <c r="R18" s="21">
        <v>14010</v>
      </c>
      <c r="S18" s="23">
        <f t="shared" si="5"/>
        <v>1.0099480968858132</v>
      </c>
    </row>
    <row r="19" spans="1:19" ht="25.5">
      <c r="A19" s="17"/>
      <c r="B19" s="19">
        <v>5004396</v>
      </c>
      <c r="C19" s="19" t="s">
        <v>1297</v>
      </c>
      <c r="D19" s="68">
        <v>3000602</v>
      </c>
      <c r="E19" s="19" t="s">
        <v>1282</v>
      </c>
      <c r="F19" s="69">
        <v>60</v>
      </c>
      <c r="G19" s="19" t="s">
        <v>309</v>
      </c>
      <c r="H19" s="20">
        <v>29.728201000000002</v>
      </c>
      <c r="I19" s="21">
        <v>30.082343000000009</v>
      </c>
      <c r="J19" s="21">
        <f t="shared" si="1"/>
        <v>17.245620633915806</v>
      </c>
      <c r="K19" s="21">
        <v>11.721297053915805</v>
      </c>
      <c r="L19" s="21">
        <v>2.6056735500000001</v>
      </c>
      <c r="M19" s="21">
        <v>2.9186500300000007</v>
      </c>
      <c r="N19" s="22">
        <f t="shared" si="2"/>
        <v>0.38964042973367474</v>
      </c>
      <c r="O19" s="22">
        <f t="shared" si="3"/>
        <v>0.47625846842833358</v>
      </c>
      <c r="P19" s="23">
        <f t="shared" si="4"/>
        <v>0.57328049992368613</v>
      </c>
      <c r="Q19" s="70">
        <v>206283</v>
      </c>
      <c r="R19" s="21">
        <v>185910</v>
      </c>
      <c r="S19" s="23">
        <f t="shared" si="5"/>
        <v>0.90123762016259212</v>
      </c>
    </row>
    <row r="20" spans="1:19" ht="25.5">
      <c r="A20" s="17"/>
      <c r="B20" s="19">
        <v>5004397</v>
      </c>
      <c r="C20" s="19" t="s">
        <v>1298</v>
      </c>
      <c r="D20" s="68">
        <v>3000602</v>
      </c>
      <c r="E20" s="19" t="s">
        <v>1282</v>
      </c>
      <c r="F20" s="69">
        <v>60</v>
      </c>
      <c r="G20" s="19" t="s">
        <v>309</v>
      </c>
      <c r="H20" s="20">
        <v>193.71401700000001</v>
      </c>
      <c r="I20" s="21">
        <v>195.33422300000001</v>
      </c>
      <c r="J20" s="21">
        <f t="shared" si="1"/>
        <v>117.01231258424764</v>
      </c>
      <c r="K20" s="21">
        <v>81.300080834247638</v>
      </c>
      <c r="L20" s="21">
        <v>18.096532400000001</v>
      </c>
      <c r="M20" s="21">
        <v>17.615699350000003</v>
      </c>
      <c r="N20" s="22">
        <f t="shared" si="2"/>
        <v>0.41621012224902154</v>
      </c>
      <c r="O20" s="22">
        <f t="shared" si="3"/>
        <v>0.50885406411475387</v>
      </c>
      <c r="P20" s="23">
        <f t="shared" si="4"/>
        <v>0.59903641454701784</v>
      </c>
      <c r="Q20" s="70">
        <v>37273</v>
      </c>
      <c r="R20" s="21">
        <v>36985</v>
      </c>
      <c r="S20" s="23">
        <f t="shared" si="5"/>
        <v>0.99227322726906875</v>
      </c>
    </row>
    <row r="21" spans="1:19" ht="38.25">
      <c r="A21" s="17"/>
      <c r="B21" s="19">
        <v>5004402</v>
      </c>
      <c r="C21" s="19" t="s">
        <v>1299</v>
      </c>
      <c r="D21" s="68">
        <v>3000639</v>
      </c>
      <c r="E21" s="19" t="s">
        <v>1283</v>
      </c>
      <c r="F21" s="69">
        <v>173</v>
      </c>
      <c r="G21" s="19" t="s">
        <v>1307</v>
      </c>
      <c r="H21" s="20">
        <v>141.38562300000001</v>
      </c>
      <c r="I21" s="21">
        <v>178.08586899999997</v>
      </c>
      <c r="J21" s="21">
        <f t="shared" si="1"/>
        <v>115.43167699185108</v>
      </c>
      <c r="K21" s="21">
        <v>83.138601051851083</v>
      </c>
      <c r="L21" s="21">
        <v>15.103127680000002</v>
      </c>
      <c r="M21" s="21">
        <v>17.189948259999998</v>
      </c>
      <c r="N21" s="22">
        <f t="shared" si="2"/>
        <v>0.46684558139675358</v>
      </c>
      <c r="O21" s="22">
        <f t="shared" si="3"/>
        <v>0.55165370101235323</v>
      </c>
      <c r="P21" s="23">
        <f t="shared" si="4"/>
        <v>0.64817987884176875</v>
      </c>
      <c r="Q21" s="70">
        <v>53892</v>
      </c>
      <c r="R21" s="21">
        <v>48875</v>
      </c>
      <c r="S21" s="23">
        <f t="shared" si="5"/>
        <v>0.9069064054033994</v>
      </c>
    </row>
    <row r="22" spans="1:19" ht="51">
      <c r="A22" s="17"/>
      <c r="B22" s="19">
        <v>5004404</v>
      </c>
      <c r="C22" s="19" t="s">
        <v>1300</v>
      </c>
      <c r="D22" s="68">
        <v>3000642</v>
      </c>
      <c r="E22" s="19" t="s">
        <v>1286</v>
      </c>
      <c r="F22" s="69">
        <v>105</v>
      </c>
      <c r="G22" s="19" t="s">
        <v>662</v>
      </c>
      <c r="H22" s="20">
        <v>16.703567</v>
      </c>
      <c r="I22" s="21">
        <v>28.994347999999999</v>
      </c>
      <c r="J22" s="21">
        <f t="shared" si="1"/>
        <v>17.832115560154321</v>
      </c>
      <c r="K22" s="21">
        <v>12.870409210154321</v>
      </c>
      <c r="L22" s="21">
        <v>2.7660253200000002</v>
      </c>
      <c r="M22" s="21">
        <v>2.1956810300000007</v>
      </c>
      <c r="N22" s="22">
        <f t="shared" si="2"/>
        <v>0.44389372750007422</v>
      </c>
      <c r="O22" s="22">
        <f t="shared" si="3"/>
        <v>0.53929250384089766</v>
      </c>
      <c r="P22" s="23">
        <f t="shared" si="4"/>
        <v>0.61502040191261831</v>
      </c>
      <c r="Q22" s="70">
        <v>5842</v>
      </c>
      <c r="R22" s="21">
        <v>5485</v>
      </c>
      <c r="S22" s="23">
        <f t="shared" si="5"/>
        <v>0.93889079082505988</v>
      </c>
    </row>
    <row r="23" spans="1:19" ht="25.5">
      <c r="A23" s="17"/>
      <c r="B23" s="19">
        <v>5004971</v>
      </c>
      <c r="C23" s="19" t="s">
        <v>1301</v>
      </c>
      <c r="D23" s="68">
        <v>3000660</v>
      </c>
      <c r="E23" s="19" t="s">
        <v>1287</v>
      </c>
      <c r="F23" s="69">
        <v>598</v>
      </c>
      <c r="G23" s="19" t="s">
        <v>1306</v>
      </c>
      <c r="H23" s="20">
        <v>4.1999999999999996E-2</v>
      </c>
      <c r="I23" s="21">
        <v>4.1999999999999996E-2</v>
      </c>
      <c r="J23" s="21">
        <f t="shared" si="1"/>
        <v>0</v>
      </c>
      <c r="K23" s="21">
        <v>0</v>
      </c>
      <c r="L23" s="21">
        <v>0</v>
      </c>
      <c r="M23" s="21">
        <v>0</v>
      </c>
      <c r="N23" s="22">
        <f t="shared" si="2"/>
        <v>0</v>
      </c>
      <c r="O23" s="22">
        <f t="shared" si="3"/>
        <v>0</v>
      </c>
      <c r="P23" s="23">
        <f t="shared" si="4"/>
        <v>0</v>
      </c>
      <c r="Q23" s="70">
        <v>0</v>
      </c>
      <c r="R23" s="21">
        <v>0</v>
      </c>
      <c r="S23" s="23">
        <f t="shared" si="5"/>
        <v>0</v>
      </c>
    </row>
    <row r="24" spans="1:19" ht="51">
      <c r="A24" s="17"/>
      <c r="B24" s="19">
        <v>5004972</v>
      </c>
      <c r="C24" s="19" t="s">
        <v>1302</v>
      </c>
      <c r="D24" s="68">
        <v>3000639</v>
      </c>
      <c r="E24" s="19" t="s">
        <v>1283</v>
      </c>
      <c r="F24" s="69">
        <v>173</v>
      </c>
      <c r="G24" s="19" t="s">
        <v>1307</v>
      </c>
      <c r="H24" s="20">
        <v>440.64399500000007</v>
      </c>
      <c r="I24" s="21">
        <v>441.61864900000006</v>
      </c>
      <c r="J24" s="21">
        <f t="shared" si="1"/>
        <v>278.50625520858119</v>
      </c>
      <c r="K24" s="21">
        <v>189.05195241858121</v>
      </c>
      <c r="L24" s="21">
        <v>47.628387930000002</v>
      </c>
      <c r="M24" s="21">
        <v>41.825914860000005</v>
      </c>
      <c r="N24" s="22">
        <f t="shared" si="2"/>
        <v>0.42808869789957893</v>
      </c>
      <c r="O24" s="22">
        <f t="shared" si="3"/>
        <v>0.5359382826891923</v>
      </c>
      <c r="P24" s="23">
        <f t="shared" si="4"/>
        <v>0.63064876412993409</v>
      </c>
      <c r="Q24" s="70">
        <v>156130</v>
      </c>
      <c r="R24" s="21">
        <v>150204</v>
      </c>
      <c r="S24" s="23">
        <f t="shared" si="5"/>
        <v>0.96204445013770579</v>
      </c>
    </row>
    <row r="25" spans="1:19">
      <c r="A25" s="17"/>
      <c r="B25" s="19">
        <v>9000000</v>
      </c>
      <c r="C25" s="19" t="s">
        <v>303</v>
      </c>
      <c r="D25" s="68">
        <v>9000000</v>
      </c>
      <c r="E25" s="19" t="s">
        <v>304</v>
      </c>
      <c r="F25" s="69"/>
      <c r="G25" s="19" t="s">
        <v>311</v>
      </c>
      <c r="H25" s="20">
        <v>22.746022000000004</v>
      </c>
      <c r="I25" s="21">
        <v>24.319327000000005</v>
      </c>
      <c r="J25" s="21">
        <f t="shared" si="1"/>
        <v>13.883479398187157</v>
      </c>
      <c r="K25" s="21">
        <v>9.6336428581871587</v>
      </c>
      <c r="L25" s="21">
        <v>2.4551332699999993</v>
      </c>
      <c r="M25" s="21">
        <v>1.7947032700000001</v>
      </c>
      <c r="N25" s="22">
        <f t="shared" si="2"/>
        <v>0.39613114533091959</v>
      </c>
      <c r="O25" s="22">
        <f t="shared" si="3"/>
        <v>0.49708514253651653</v>
      </c>
      <c r="P25" s="23">
        <f t="shared" si="4"/>
        <v>0.57088254943021877</v>
      </c>
      <c r="Q25" s="70"/>
      <c r="R25" s="21"/>
      <c r="S25" s="23">
        <f t="shared" si="5"/>
        <v>0</v>
      </c>
    </row>
    <row r="26" spans="1:19" ht="15.75" thickBot="1">
      <c r="A26" s="41" t="s">
        <v>293</v>
      </c>
      <c r="B26" s="43"/>
      <c r="C26" s="43"/>
      <c r="D26" s="65"/>
      <c r="E26" s="43"/>
      <c r="F26" s="66"/>
      <c r="G26" s="43"/>
      <c r="H26" s="44">
        <f>H6-H7</f>
        <v>47.674523000000136</v>
      </c>
      <c r="I26" s="44">
        <f t="shared" ref="I26:M26" si="6">I6-I7</f>
        <v>44.054851999999755</v>
      </c>
      <c r="J26" s="44">
        <f t="shared" si="6"/>
        <v>14.831838116695963</v>
      </c>
      <c r="K26" s="44">
        <f t="shared" si="6"/>
        <v>12.386757256696001</v>
      </c>
      <c r="L26" s="44">
        <f t="shared" si="6"/>
        <v>1.5097354799999607</v>
      </c>
      <c r="M26" s="44">
        <f t="shared" si="6"/>
        <v>0.93534538000000111</v>
      </c>
      <c r="N26" s="46">
        <f t="shared" si="2"/>
        <v>0.28116669774979769</v>
      </c>
      <c r="O26" s="46">
        <f t="shared" si="3"/>
        <v>0.31543614620918575</v>
      </c>
      <c r="P26" s="47">
        <f t="shared" si="4"/>
        <v>0.3366675279421219</v>
      </c>
      <c r="Q26" s="67"/>
      <c r="R26" s="45"/>
      <c r="S2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M13"/>
  <sheetViews>
    <sheetView workbookViewId="0">
      <selection activeCell="A11" sqref="A11:L11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87</v>
      </c>
      <c r="B1" s="50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1310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20.510118000000002</v>
      </c>
      <c r="E6" s="14">
        <v>20.339931</v>
      </c>
      <c r="F6" s="14">
        <v>12.113571812278344</v>
      </c>
      <c r="G6" s="14">
        <v>10.906983582278343</v>
      </c>
      <c r="H6" s="14">
        <v>1.0901134100000001</v>
      </c>
      <c r="I6" s="14">
        <v>0.11647481999999997</v>
      </c>
      <c r="J6" s="15">
        <v>0.53623503355435886</v>
      </c>
      <c r="K6" s="15">
        <v>0.58982977829562666</v>
      </c>
      <c r="L6" s="16">
        <v>0.59555619005189075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19.700690999999999</v>
      </c>
      <c r="E7" s="38">
        <f ca="1">SUM(E8:OFFSET(E6,MATCH("GOBIERNOS REGIONALES",$A$8:$A$50,0),0))</f>
        <v>19.700691000000003</v>
      </c>
      <c r="F7" s="38">
        <f ca="1">SUM(F8:OFFSET(F6,MATCH("GOBIERNOS REGIONALES",$A$8:$A$50,0),0))</f>
        <v>11.717020026907974</v>
      </c>
      <c r="G7" s="38">
        <f ca="1">SUM(G8:OFFSET(G6,MATCH("GOBIERNOS REGIONALES",$A$8:$A$50,0),0))</f>
        <v>10.606254596907974</v>
      </c>
      <c r="H7" s="38">
        <f ca="1">SUM(H8:OFFSET(H6,MATCH("GOBIERNOS REGIONALES",$A$8:$A$50,0),0))</f>
        <v>1.03401371</v>
      </c>
      <c r="I7" s="38">
        <f ca="1">SUM(I8:OFFSET(I6,MATCH("GOBIERNOS REGIONALES",$A$8:$A$50,0),0))</f>
        <v>7.6751719999999968E-2</v>
      </c>
      <c r="J7" s="39">
        <f ca="1">IFERROR(G7/E7,0)</f>
        <v>0.53836967428746396</v>
      </c>
      <c r="K7" s="39">
        <f ca="1">IFERROR(SUM(G7,H7)/E7,0)</f>
        <v>0.5908558388590518</v>
      </c>
      <c r="L7" s="40">
        <f ca="1">IFERROR(SUM(G7,H7,I7)/E7,0)</f>
        <v>0.5947517286022086</v>
      </c>
      <c r="M7" s="4"/>
    </row>
    <row r="8" spans="1:13" ht="25.5">
      <c r="A8" s="17"/>
      <c r="B8" s="18">
        <v>35</v>
      </c>
      <c r="C8" s="19" t="s">
        <v>122</v>
      </c>
      <c r="D8" s="20">
        <v>19.700690999999999</v>
      </c>
      <c r="E8" s="21">
        <v>19.700691000000003</v>
      </c>
      <c r="F8" s="21">
        <f t="shared" ref="F8:F12" si="0">SUM(G8,H8,I8)</f>
        <v>11.717020026907974</v>
      </c>
      <c r="G8" s="21">
        <v>10.606254596907974</v>
      </c>
      <c r="H8" s="21">
        <v>1.03401371</v>
      </c>
      <c r="I8" s="21">
        <v>7.6751719999999968E-2</v>
      </c>
      <c r="J8" s="22">
        <f t="shared" ref="J8:J12" si="1">IFERROR(G8/E8,0)</f>
        <v>0.53836967428746396</v>
      </c>
      <c r="K8" s="22">
        <f t="shared" ref="K8:K12" si="2">IFERROR(SUM(G8,H8)/E8,0)</f>
        <v>0.5908558388590518</v>
      </c>
      <c r="L8" s="23">
        <f t="shared" ref="L8:L12" si="3">IFERROR(SUM(G8,H8,I8)/E8,0)</f>
        <v>0.5947517286022086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0.80942700000000001</v>
      </c>
      <c r="E9" s="38">
        <f ca="1">SUM(E10:OFFSET(E8,(MATCH("GOBIERNOS LOCALES",$A$8:$A$50,0)-MATCH("GOBIERNOS REGIONALES",$A$8:$A$50,0)),0))</f>
        <v>0.63924000000000003</v>
      </c>
      <c r="F9" s="38">
        <f ca="1">SUM(F10:OFFSET(F8,(MATCH("GOBIERNOS LOCALES",$A$8:$A$50,0)-MATCH("GOBIERNOS REGIONALES",$A$8:$A$50,0)),0))</f>
        <v>0.39655178537036961</v>
      </c>
      <c r="G9" s="38">
        <f ca="1">SUM(G10:OFFSET(G8,(MATCH("GOBIERNOS LOCALES",$A$8:$A$50,0)-MATCH("GOBIERNOS REGIONALES",$A$8:$A$50,0)),0))</f>
        <v>0.30072898537036963</v>
      </c>
      <c r="H9" s="38">
        <f ca="1">SUM(H10:OFFSET(H8,(MATCH("GOBIERNOS LOCALES",$A$8:$A$50,0)-MATCH("GOBIERNOS REGIONALES",$A$8:$A$50,0)),0))</f>
        <v>5.6099699999999988E-2</v>
      </c>
      <c r="I9" s="38">
        <f ca="1">SUM(I10:OFFSET(I8,(MATCH("GOBIERNOS LOCALES",$A$8:$A$50,0)-MATCH("GOBIERNOS REGIONALES",$A$8:$A$50,0)),0))</f>
        <v>3.9723100000000004E-2</v>
      </c>
      <c r="J9" s="39">
        <f t="shared" ca="1" si="1"/>
        <v>0.47044769628053568</v>
      </c>
      <c r="K9" s="39">
        <f t="shared" ca="1" si="2"/>
        <v>0.55820769252607716</v>
      </c>
      <c r="L9" s="40">
        <f t="shared" ca="1" si="3"/>
        <v>0.62034882887549214</v>
      </c>
      <c r="M9" s="4"/>
    </row>
    <row r="10" spans="1:13">
      <c r="A10" s="17"/>
      <c r="B10" s="18">
        <v>457</v>
      </c>
      <c r="C10" s="19" t="s">
        <v>223</v>
      </c>
      <c r="D10" s="20">
        <v>0.10645400000000001</v>
      </c>
      <c r="E10" s="21">
        <v>0.10645400000000001</v>
      </c>
      <c r="F10" s="21">
        <f t="shared" si="0"/>
        <v>7.0600400454844905E-2</v>
      </c>
      <c r="G10" s="21">
        <v>5.4086000454844907E-2</v>
      </c>
      <c r="H10" s="21">
        <v>8.5939999999999992E-3</v>
      </c>
      <c r="I10" s="21">
        <v>7.9203999999999993E-3</v>
      </c>
      <c r="J10" s="22">
        <f t="shared" si="1"/>
        <v>0.50806921726609522</v>
      </c>
      <c r="K10" s="22">
        <f t="shared" si="2"/>
        <v>0.58879892211513807</v>
      </c>
      <c r="L10" s="23">
        <f t="shared" si="3"/>
        <v>0.66320101128041131</v>
      </c>
      <c r="M10" s="4"/>
    </row>
    <row r="11" spans="1:13" ht="15.75" thickBot="1">
      <c r="A11" s="24"/>
      <c r="B11" s="25">
        <v>458</v>
      </c>
      <c r="C11" s="26" t="s">
        <v>224</v>
      </c>
      <c r="D11" s="27">
        <v>0.70297299999999996</v>
      </c>
      <c r="E11" s="28">
        <v>0.53278599999999998</v>
      </c>
      <c r="F11" s="28">
        <f t="shared" si="0"/>
        <v>0.32595138491552472</v>
      </c>
      <c r="G11" s="28">
        <v>0.24664298491552472</v>
      </c>
      <c r="H11" s="28">
        <v>4.7505699999999991E-2</v>
      </c>
      <c r="I11" s="28">
        <v>3.1802700000000003E-2</v>
      </c>
      <c r="J11" s="29">
        <f t="shared" si="1"/>
        <v>0.46293067932626747</v>
      </c>
      <c r="K11" s="29">
        <f t="shared" si="2"/>
        <v>0.55209537209221848</v>
      </c>
      <c r="L11" s="30">
        <f t="shared" si="3"/>
        <v>0.61178669281010523</v>
      </c>
      <c r="M11" s="4"/>
    </row>
    <row r="12" spans="1:13">
      <c r="A12" t="s">
        <v>232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17</v>
      </c>
      <c r="B1" s="51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400</v>
      </c>
      <c r="N2" s="72" t="s">
        <v>422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265.01292899999993</v>
      </c>
      <c r="E6" s="14">
        <f ca="1">SUM(E7:OFFSET(E7,50,0))</f>
        <v>314.53931699999998</v>
      </c>
      <c r="F6" s="14">
        <f ca="1">SUM(F7:OFFSET(F7,50,0))</f>
        <v>157.37849221081169</v>
      </c>
      <c r="G6" s="14">
        <f ca="1">SUM(G7:OFFSET(G7,50,0))</f>
        <v>109.60845970081166</v>
      </c>
      <c r="H6" s="14">
        <f ca="1">SUM(H7:OFFSET(H7,50,0))</f>
        <v>23.76579641</v>
      </c>
      <c r="I6" s="14">
        <f ca="1">SUM(I7:OFFSET(I7,50,0))</f>
        <v>24.004236100000004</v>
      </c>
      <c r="J6" s="15">
        <f ca="1">IFERROR(G6/E6,0)</f>
        <v>0.3484730009152136</v>
      </c>
      <c r="K6" s="15">
        <f ca="1">IFERROR(SUM(G6,H6)/E6,0)</f>
        <v>0.42403047537237348</v>
      </c>
      <c r="L6" s="16">
        <f ca="1">IFERROR(SUM(G6,H6,I6)/E6,0)</f>
        <v>0.50034600987835076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3.3966900000000009</v>
      </c>
      <c r="E7" s="21">
        <v>4.3764620000000001</v>
      </c>
      <c r="F7" s="21">
        <f t="shared" ref="F7:F31" si="0">SUM(G7,H7,I7)</f>
        <v>2.9859653994025024</v>
      </c>
      <c r="G7" s="21">
        <v>1.8698358094025025</v>
      </c>
      <c r="H7" s="21">
        <v>0.53365843999999996</v>
      </c>
      <c r="I7" s="21">
        <v>0.58247114999999983</v>
      </c>
      <c r="J7" s="22">
        <f t="shared" ref="J7:J31" si="1">IFERROR(G7/E7,0)</f>
        <v>0.4272482679850762</v>
      </c>
      <c r="K7" s="22">
        <f t="shared" ref="K7:K31" si="2">IFERROR(SUM(G7,H7)/E7,0)</f>
        <v>0.54918659168124906</v>
      </c>
      <c r="L7" s="23">
        <f t="shared" ref="L7:L31" si="3">IFERROR(SUM(G7,H7,I7)/E7,0)</f>
        <v>0.68227837906567046</v>
      </c>
      <c r="M7" s="4"/>
      <c r="N7" t="s">
        <v>249</v>
      </c>
      <c r="O7" s="5">
        <v>2.9859653994025024</v>
      </c>
      <c r="P7" s="71">
        <v>0.68227837906567046</v>
      </c>
    </row>
    <row r="8" spans="1:16">
      <c r="A8" s="17"/>
      <c r="B8" s="55">
        <v>2</v>
      </c>
      <c r="C8" s="19" t="s">
        <v>250</v>
      </c>
      <c r="D8" s="20">
        <v>3.1890230000000002</v>
      </c>
      <c r="E8" s="21">
        <v>3.4268089999999995</v>
      </c>
      <c r="F8" s="21">
        <f t="shared" si="0"/>
        <v>2.2775276244500002</v>
      </c>
      <c r="G8" s="21">
        <v>1.6941659544499998</v>
      </c>
      <c r="H8" s="21">
        <v>0.30708566000000004</v>
      </c>
      <c r="I8" s="21">
        <v>0.27627600999999996</v>
      </c>
      <c r="J8" s="22">
        <f t="shared" si="1"/>
        <v>0.4943858716520238</v>
      </c>
      <c r="K8" s="22">
        <f t="shared" si="2"/>
        <v>0.58399858715498887</v>
      </c>
      <c r="L8" s="23">
        <f t="shared" si="3"/>
        <v>0.66462053311112479</v>
      </c>
      <c r="M8" s="4"/>
      <c r="N8" t="s">
        <v>250</v>
      </c>
      <c r="O8" s="5">
        <v>2.2775276244500002</v>
      </c>
      <c r="P8" s="71">
        <v>0.66462053311112479</v>
      </c>
    </row>
    <row r="9" spans="1:16">
      <c r="A9" s="17"/>
      <c r="B9" s="55">
        <v>3</v>
      </c>
      <c r="C9" s="19" t="s">
        <v>251</v>
      </c>
      <c r="D9" s="20">
        <v>2.6889360000000009</v>
      </c>
      <c r="E9" s="21">
        <v>3.0985300000000007</v>
      </c>
      <c r="F9" s="21">
        <f t="shared" si="0"/>
        <v>2.0300050570332568</v>
      </c>
      <c r="G9" s="21">
        <v>1.6386864470332569</v>
      </c>
      <c r="H9" s="21">
        <v>-2.4424629999999996E-2</v>
      </c>
      <c r="I9" s="21">
        <v>0.41574324000000001</v>
      </c>
      <c r="J9" s="22">
        <f t="shared" si="1"/>
        <v>0.52885931297526778</v>
      </c>
      <c r="K9" s="22">
        <f t="shared" si="2"/>
        <v>0.52097666216988592</v>
      </c>
      <c r="L9" s="23">
        <f t="shared" si="3"/>
        <v>0.65515100936032777</v>
      </c>
      <c r="M9" s="4"/>
      <c r="N9" t="s">
        <v>259</v>
      </c>
      <c r="O9" s="5">
        <v>2.269589175256749</v>
      </c>
      <c r="P9" s="71">
        <v>0.65832440187704244</v>
      </c>
    </row>
    <row r="10" spans="1:16">
      <c r="A10" s="17"/>
      <c r="B10" s="55">
        <v>4</v>
      </c>
      <c r="C10" s="19" t="s">
        <v>252</v>
      </c>
      <c r="D10" s="20">
        <v>10.244201000000002</v>
      </c>
      <c r="E10" s="21">
        <v>27.276958</v>
      </c>
      <c r="F10" s="21">
        <f t="shared" si="0"/>
        <v>6.7872641777238734</v>
      </c>
      <c r="G10" s="21">
        <v>4.2728828177238736</v>
      </c>
      <c r="H10" s="21">
        <v>1.4131019499999999</v>
      </c>
      <c r="I10" s="21">
        <v>1.1012794100000003</v>
      </c>
      <c r="J10" s="22">
        <f t="shared" si="1"/>
        <v>0.15664806969031786</v>
      </c>
      <c r="K10" s="22">
        <f t="shared" si="2"/>
        <v>0.20845377141116225</v>
      </c>
      <c r="L10" s="23">
        <f t="shared" si="3"/>
        <v>0.2488277533632553</v>
      </c>
      <c r="M10" s="4"/>
      <c r="N10" t="s">
        <v>251</v>
      </c>
      <c r="O10" s="5">
        <v>2.0300050570332568</v>
      </c>
      <c r="P10" s="71">
        <v>0.65515100936032777</v>
      </c>
    </row>
    <row r="11" spans="1:16">
      <c r="A11" s="17"/>
      <c r="B11" s="55">
        <v>5</v>
      </c>
      <c r="C11" s="19" t="s">
        <v>253</v>
      </c>
      <c r="D11" s="20">
        <v>5.810956</v>
      </c>
      <c r="E11" s="21">
        <v>7.6261930000000016</v>
      </c>
      <c r="F11" s="21">
        <f t="shared" si="0"/>
        <v>4.5431136664200773</v>
      </c>
      <c r="G11" s="21">
        <v>3.4395545264200775</v>
      </c>
      <c r="H11" s="21">
        <v>0.57913803000000008</v>
      </c>
      <c r="I11" s="21">
        <v>0.52442110999999991</v>
      </c>
      <c r="J11" s="22">
        <f t="shared" si="1"/>
        <v>0.45101855229995841</v>
      </c>
      <c r="K11" s="22">
        <f t="shared" si="2"/>
        <v>0.52695919922562628</v>
      </c>
      <c r="L11" s="23">
        <f t="shared" si="3"/>
        <v>0.59572497921572087</v>
      </c>
      <c r="M11" s="4"/>
      <c r="N11" t="s">
        <v>257</v>
      </c>
      <c r="O11" s="5">
        <v>1.0399855097161741</v>
      </c>
      <c r="P11" s="71">
        <v>0.62541224244453852</v>
      </c>
    </row>
    <row r="12" spans="1:16">
      <c r="A12" s="17"/>
      <c r="B12" s="55">
        <v>6</v>
      </c>
      <c r="C12" s="19" t="s">
        <v>254</v>
      </c>
      <c r="D12" s="20">
        <v>10.330880000000001</v>
      </c>
      <c r="E12" s="21">
        <v>13.498915</v>
      </c>
      <c r="F12" s="21">
        <f t="shared" si="0"/>
        <v>7.9315006245606057</v>
      </c>
      <c r="G12" s="21">
        <v>5.5992205745606043</v>
      </c>
      <c r="H12" s="21">
        <v>0.95859651000000012</v>
      </c>
      <c r="I12" s="21">
        <v>1.3736835400000005</v>
      </c>
      <c r="J12" s="22">
        <f t="shared" si="1"/>
        <v>0.41479041645647846</v>
      </c>
      <c r="K12" s="22">
        <f t="shared" si="2"/>
        <v>0.48580327267492274</v>
      </c>
      <c r="L12" s="23">
        <f t="shared" si="3"/>
        <v>0.58756578766223844</v>
      </c>
      <c r="M12" s="4"/>
      <c r="N12" t="s">
        <v>265</v>
      </c>
      <c r="O12" s="5">
        <v>5.2599768796164801</v>
      </c>
      <c r="P12" s="71">
        <v>0.6039315519359858</v>
      </c>
    </row>
    <row r="13" spans="1:16">
      <c r="A13" s="17"/>
      <c r="B13" s="55">
        <v>7</v>
      </c>
      <c r="C13" s="19" t="s">
        <v>255</v>
      </c>
      <c r="D13" s="20">
        <v>4.7882750000000005</v>
      </c>
      <c r="E13" s="21">
        <v>5.019483000000001</v>
      </c>
      <c r="F13" s="21">
        <f t="shared" si="0"/>
        <v>3.0292421519769195</v>
      </c>
      <c r="G13" s="21">
        <v>2.1588747819769196</v>
      </c>
      <c r="H13" s="21">
        <v>0.4601801900000001</v>
      </c>
      <c r="I13" s="21">
        <v>0.41018717999999998</v>
      </c>
      <c r="J13" s="22">
        <f t="shared" si="1"/>
        <v>0.43009903250532361</v>
      </c>
      <c r="K13" s="22">
        <f t="shared" si="2"/>
        <v>0.52177783488397489</v>
      </c>
      <c r="L13" s="23">
        <f t="shared" si="3"/>
        <v>0.60349684459075148</v>
      </c>
      <c r="M13" s="4"/>
      <c r="N13" t="s">
        <v>255</v>
      </c>
      <c r="O13" s="5">
        <v>3.0292421519769195</v>
      </c>
      <c r="P13" s="71">
        <v>0.60349684459075148</v>
      </c>
    </row>
    <row r="14" spans="1:16">
      <c r="A14" s="17"/>
      <c r="B14" s="55">
        <v>8</v>
      </c>
      <c r="C14" s="19" t="s">
        <v>256</v>
      </c>
      <c r="D14" s="20">
        <v>8.6495879999999996</v>
      </c>
      <c r="E14" s="21">
        <v>9.3232529999999976</v>
      </c>
      <c r="F14" s="21">
        <f t="shared" si="0"/>
        <v>5.3711371085866402</v>
      </c>
      <c r="G14" s="21">
        <v>3.7564185185866403</v>
      </c>
      <c r="H14" s="21">
        <v>0.81988026000000003</v>
      </c>
      <c r="I14" s="21">
        <v>0.79483833000000037</v>
      </c>
      <c r="J14" s="22">
        <f t="shared" si="1"/>
        <v>0.40290856834912037</v>
      </c>
      <c r="K14" s="22">
        <f t="shared" si="2"/>
        <v>0.49084785949567616</v>
      </c>
      <c r="L14" s="23">
        <f t="shared" si="3"/>
        <v>0.57610118577567737</v>
      </c>
      <c r="M14" s="4"/>
      <c r="N14" t="s">
        <v>258</v>
      </c>
      <c r="O14" s="5">
        <v>3.9748196816710881</v>
      </c>
      <c r="P14" s="71">
        <v>0.59846789509535003</v>
      </c>
    </row>
    <row r="15" spans="1:16">
      <c r="A15" s="17"/>
      <c r="B15" s="55">
        <v>9</v>
      </c>
      <c r="C15" s="19" t="s">
        <v>257</v>
      </c>
      <c r="D15" s="20">
        <v>1.037884</v>
      </c>
      <c r="E15" s="21">
        <v>1.6628799999999999</v>
      </c>
      <c r="F15" s="21">
        <f t="shared" si="0"/>
        <v>1.0399855097161741</v>
      </c>
      <c r="G15" s="21">
        <v>0.71608603971617413</v>
      </c>
      <c r="H15" s="21">
        <v>0.19864726999999999</v>
      </c>
      <c r="I15" s="21">
        <v>0.12525220000000001</v>
      </c>
      <c r="J15" s="22">
        <f t="shared" si="1"/>
        <v>0.43063001522429412</v>
      </c>
      <c r="K15" s="22">
        <f t="shared" si="2"/>
        <v>0.55008978983220325</v>
      </c>
      <c r="L15" s="23">
        <f t="shared" si="3"/>
        <v>0.62541224244453852</v>
      </c>
      <c r="M15" s="4"/>
      <c r="N15" t="s">
        <v>253</v>
      </c>
      <c r="O15" s="5">
        <v>4.5431136664200773</v>
      </c>
      <c r="P15" s="71">
        <v>0.59572497921572087</v>
      </c>
    </row>
    <row r="16" spans="1:16">
      <c r="A16" s="17"/>
      <c r="B16" s="55">
        <v>10</v>
      </c>
      <c r="C16" s="19" t="s">
        <v>258</v>
      </c>
      <c r="D16" s="20">
        <v>4.885141</v>
      </c>
      <c r="E16" s="21">
        <v>6.6416590000000006</v>
      </c>
      <c r="F16" s="21">
        <f t="shared" si="0"/>
        <v>3.9748196816710881</v>
      </c>
      <c r="G16" s="21">
        <v>2.0179965316710877</v>
      </c>
      <c r="H16" s="21">
        <v>0.35104515000000003</v>
      </c>
      <c r="I16" s="21">
        <v>1.6057780000000004</v>
      </c>
      <c r="J16" s="22">
        <f t="shared" si="1"/>
        <v>0.30383922626426435</v>
      </c>
      <c r="K16" s="22">
        <f t="shared" si="2"/>
        <v>0.35669426594636783</v>
      </c>
      <c r="L16" s="23">
        <f t="shared" si="3"/>
        <v>0.59846789509535003</v>
      </c>
      <c r="M16" s="4"/>
      <c r="N16" t="s">
        <v>254</v>
      </c>
      <c r="O16" s="5">
        <v>7.9315006245606057</v>
      </c>
      <c r="P16" s="71">
        <v>0.58756578766223844</v>
      </c>
    </row>
    <row r="17" spans="1:16">
      <c r="A17" s="17"/>
      <c r="B17" s="55">
        <v>11</v>
      </c>
      <c r="C17" s="19" t="s">
        <v>259</v>
      </c>
      <c r="D17" s="20">
        <v>3.3124159999999994</v>
      </c>
      <c r="E17" s="21">
        <v>3.447524</v>
      </c>
      <c r="F17" s="21">
        <f t="shared" si="0"/>
        <v>2.269589175256749</v>
      </c>
      <c r="G17" s="21">
        <v>1.5543041252567491</v>
      </c>
      <c r="H17" s="21">
        <v>0.36950716000000006</v>
      </c>
      <c r="I17" s="21">
        <v>0.34577789000000009</v>
      </c>
      <c r="J17" s="22">
        <f t="shared" si="1"/>
        <v>0.45084649889507633</v>
      </c>
      <c r="K17" s="22">
        <f t="shared" si="2"/>
        <v>0.55802694491952742</v>
      </c>
      <c r="L17" s="23">
        <f t="shared" si="3"/>
        <v>0.65832440187704244</v>
      </c>
      <c r="M17" s="4"/>
      <c r="N17" t="s">
        <v>266</v>
      </c>
      <c r="O17" s="5">
        <v>0.44996868507134213</v>
      </c>
      <c r="P17" s="71">
        <v>0.57935931928440565</v>
      </c>
    </row>
    <row r="18" spans="1:16">
      <c r="A18" s="17"/>
      <c r="B18" s="55">
        <v>12</v>
      </c>
      <c r="C18" s="19" t="s">
        <v>260</v>
      </c>
      <c r="D18" s="20">
        <v>7.3499060000000016</v>
      </c>
      <c r="E18" s="21">
        <v>8.3019830000000034</v>
      </c>
      <c r="F18" s="21">
        <f t="shared" si="0"/>
        <v>4.55199602469383</v>
      </c>
      <c r="G18" s="21">
        <v>2.8255614946938294</v>
      </c>
      <c r="H18" s="21">
        <v>0.75713023000000013</v>
      </c>
      <c r="I18" s="21">
        <v>0.96930430000000012</v>
      </c>
      <c r="J18" s="22">
        <f t="shared" si="1"/>
        <v>0.34034778133053611</v>
      </c>
      <c r="K18" s="22">
        <f t="shared" si="2"/>
        <v>0.43154650216626894</v>
      </c>
      <c r="L18" s="23">
        <f t="shared" si="3"/>
        <v>0.54830225798990773</v>
      </c>
      <c r="M18" s="4"/>
      <c r="N18" t="s">
        <v>256</v>
      </c>
      <c r="O18" s="5">
        <v>5.3711371085866402</v>
      </c>
      <c r="P18" s="71">
        <v>0.57610118577567737</v>
      </c>
    </row>
    <row r="19" spans="1:16">
      <c r="A19" s="17"/>
      <c r="B19" s="55">
        <v>13</v>
      </c>
      <c r="C19" s="19" t="s">
        <v>261</v>
      </c>
      <c r="D19" s="20">
        <v>7.0473089999999967</v>
      </c>
      <c r="E19" s="21">
        <v>9.7540349999999965</v>
      </c>
      <c r="F19" s="21">
        <f t="shared" si="0"/>
        <v>5.5279198647731995</v>
      </c>
      <c r="G19" s="21">
        <v>3.3561883947731985</v>
      </c>
      <c r="H19" s="21">
        <v>1.1458391000000008</v>
      </c>
      <c r="I19" s="21">
        <v>1.0258923699999998</v>
      </c>
      <c r="J19" s="22">
        <f t="shared" si="1"/>
        <v>0.34408205371143324</v>
      </c>
      <c r="K19" s="22">
        <f t="shared" si="2"/>
        <v>0.46155539679457791</v>
      </c>
      <c r="L19" s="23">
        <f t="shared" si="3"/>
        <v>0.56673160028369818</v>
      </c>
      <c r="M19" s="4"/>
      <c r="N19" t="s">
        <v>261</v>
      </c>
      <c r="O19" s="5">
        <v>5.5279198647731995</v>
      </c>
      <c r="P19" s="71">
        <v>0.56673160028369818</v>
      </c>
    </row>
    <row r="20" spans="1:16">
      <c r="A20" s="17"/>
      <c r="B20" s="55">
        <v>14</v>
      </c>
      <c r="C20" s="19" t="s">
        <v>262</v>
      </c>
      <c r="D20" s="20">
        <v>8.366282</v>
      </c>
      <c r="E20" s="21">
        <v>9.2575570000000003</v>
      </c>
      <c r="F20" s="21">
        <f t="shared" si="0"/>
        <v>4.9861159379326168</v>
      </c>
      <c r="G20" s="21">
        <v>3.5611154779326171</v>
      </c>
      <c r="H20" s="21">
        <v>0.77761590999999985</v>
      </c>
      <c r="I20" s="21">
        <v>0.64738455000000006</v>
      </c>
      <c r="J20" s="22">
        <f t="shared" si="1"/>
        <v>0.38467119110718057</v>
      </c>
      <c r="K20" s="22">
        <f t="shared" si="2"/>
        <v>0.46866915190828601</v>
      </c>
      <c r="L20" s="23">
        <f t="shared" si="3"/>
        <v>0.53859953959047902</v>
      </c>
      <c r="M20" s="4"/>
      <c r="N20" t="s">
        <v>269</v>
      </c>
      <c r="O20" s="5">
        <v>4.5703395170131396</v>
      </c>
      <c r="P20" s="71">
        <v>0.56102814912433807</v>
      </c>
    </row>
    <row r="21" spans="1:16">
      <c r="A21" s="17"/>
      <c r="B21" s="55">
        <v>15</v>
      </c>
      <c r="C21" s="19" t="s">
        <v>263</v>
      </c>
      <c r="D21" s="20">
        <v>94.130965999999958</v>
      </c>
      <c r="E21" s="21">
        <v>79.209903000000011</v>
      </c>
      <c r="F21" s="21">
        <f t="shared" si="0"/>
        <v>39.455395886818188</v>
      </c>
      <c r="G21" s="21">
        <v>27.989419026818187</v>
      </c>
      <c r="H21" s="21">
        <v>6.0309315199999993</v>
      </c>
      <c r="I21" s="21">
        <v>5.4350453400000047</v>
      </c>
      <c r="J21" s="22">
        <f t="shared" si="1"/>
        <v>0.35335757230782344</v>
      </c>
      <c r="K21" s="22">
        <f t="shared" si="2"/>
        <v>0.42949617735068024</v>
      </c>
      <c r="L21" s="23">
        <f t="shared" si="3"/>
        <v>0.49811190763379903</v>
      </c>
      <c r="M21" s="4"/>
      <c r="N21" t="s">
        <v>273</v>
      </c>
      <c r="O21" s="5">
        <v>4.1551158412506251</v>
      </c>
      <c r="P21" s="71">
        <v>0.54956230550112095</v>
      </c>
    </row>
    <row r="22" spans="1:16">
      <c r="A22" s="17"/>
      <c r="B22" s="55">
        <v>16</v>
      </c>
      <c r="C22" s="19" t="s">
        <v>264</v>
      </c>
      <c r="D22" s="20">
        <v>25.363996</v>
      </c>
      <c r="E22" s="21">
        <v>33.702658999999997</v>
      </c>
      <c r="F22" s="21">
        <f t="shared" si="0"/>
        <v>14.611130794923849</v>
      </c>
      <c r="G22" s="21">
        <v>11.384351334923849</v>
      </c>
      <c r="H22" s="21">
        <v>0.94260843000000005</v>
      </c>
      <c r="I22" s="21">
        <v>2.28417103</v>
      </c>
      <c r="J22" s="22">
        <f t="shared" si="1"/>
        <v>0.33778792750221431</v>
      </c>
      <c r="K22" s="22">
        <f t="shared" si="2"/>
        <v>0.36575629729760639</v>
      </c>
      <c r="L22" s="23">
        <f t="shared" si="3"/>
        <v>0.43353050555814748</v>
      </c>
      <c r="M22" s="4"/>
      <c r="N22" t="s">
        <v>260</v>
      </c>
      <c r="O22" s="5">
        <v>4.55199602469383</v>
      </c>
      <c r="P22" s="71">
        <v>0.54830225798990773</v>
      </c>
    </row>
    <row r="23" spans="1:16">
      <c r="A23" s="17"/>
      <c r="B23" s="55">
        <v>17</v>
      </c>
      <c r="C23" s="19" t="s">
        <v>265</v>
      </c>
      <c r="D23" s="20">
        <v>6.1273229999999996</v>
      </c>
      <c r="E23" s="21">
        <v>8.7095579999999995</v>
      </c>
      <c r="F23" s="21">
        <f t="shared" si="0"/>
        <v>5.2599768796164801</v>
      </c>
      <c r="G23" s="21">
        <v>2.84821394961648</v>
      </c>
      <c r="H23" s="21">
        <v>1.5675843</v>
      </c>
      <c r="I23" s="21">
        <v>0.84417863000000004</v>
      </c>
      <c r="J23" s="22">
        <f t="shared" si="1"/>
        <v>0.32702164100824405</v>
      </c>
      <c r="K23" s="22">
        <f t="shared" si="2"/>
        <v>0.50700600990503542</v>
      </c>
      <c r="L23" s="23">
        <f t="shared" si="3"/>
        <v>0.6039315519359858</v>
      </c>
      <c r="M23" s="4"/>
      <c r="N23" t="s">
        <v>262</v>
      </c>
      <c r="O23" s="5">
        <v>4.9861159379326168</v>
      </c>
      <c r="P23" s="71">
        <v>0.53859953959047902</v>
      </c>
    </row>
    <row r="24" spans="1:16">
      <c r="A24" s="17"/>
      <c r="B24" s="55">
        <v>18</v>
      </c>
      <c r="C24" s="19" t="s">
        <v>266</v>
      </c>
      <c r="D24" s="20">
        <v>0.62933300000000014</v>
      </c>
      <c r="E24" s="21">
        <v>0.77666599999999986</v>
      </c>
      <c r="F24" s="21">
        <f t="shared" si="0"/>
        <v>0.44996868507134213</v>
      </c>
      <c r="G24" s="21">
        <v>0.17968492507134215</v>
      </c>
      <c r="H24" s="21">
        <v>9.3203670000000016E-2</v>
      </c>
      <c r="I24" s="21">
        <v>0.17708008999999997</v>
      </c>
      <c r="J24" s="22">
        <f t="shared" si="1"/>
        <v>0.23135417936583058</v>
      </c>
      <c r="K24" s="22">
        <f t="shared" si="2"/>
        <v>0.35135900769615536</v>
      </c>
      <c r="L24" s="23">
        <f t="shared" si="3"/>
        <v>0.57935931928440565</v>
      </c>
      <c r="M24" s="4"/>
      <c r="N24" t="s">
        <v>270</v>
      </c>
      <c r="O24" s="5">
        <v>7.0673903222675722</v>
      </c>
      <c r="P24" s="71">
        <v>0.50188245750089067</v>
      </c>
    </row>
    <row r="25" spans="1:16">
      <c r="A25" s="17"/>
      <c r="B25" s="55">
        <v>19</v>
      </c>
      <c r="C25" s="19" t="s">
        <v>267</v>
      </c>
      <c r="D25" s="20">
        <v>1.381607</v>
      </c>
      <c r="E25" s="21">
        <v>1.7309059999999998</v>
      </c>
      <c r="F25" s="21">
        <f t="shared" si="0"/>
        <v>0.83599326196361434</v>
      </c>
      <c r="G25" s="21">
        <v>0.53297578196361428</v>
      </c>
      <c r="H25" s="21">
        <v>0.10828187</v>
      </c>
      <c r="I25" s="21">
        <v>0.19473561</v>
      </c>
      <c r="J25" s="22">
        <f t="shared" si="1"/>
        <v>0.3079172306084873</v>
      </c>
      <c r="K25" s="22">
        <f t="shared" si="2"/>
        <v>0.37047514536526788</v>
      </c>
      <c r="L25" s="23">
        <f t="shared" si="3"/>
        <v>0.48298016296876572</v>
      </c>
      <c r="M25" s="4"/>
      <c r="N25" t="s">
        <v>268</v>
      </c>
      <c r="O25" s="5">
        <v>16.087877488915296</v>
      </c>
      <c r="P25" s="71">
        <v>0.49847749069190611</v>
      </c>
    </row>
    <row r="26" spans="1:16">
      <c r="A26" s="17"/>
      <c r="B26" s="55">
        <v>20</v>
      </c>
      <c r="C26" s="19" t="s">
        <v>268</v>
      </c>
      <c r="D26" s="20">
        <v>21.605628000000003</v>
      </c>
      <c r="E26" s="21">
        <v>32.274029999999996</v>
      </c>
      <c r="F26" s="21">
        <f t="shared" si="0"/>
        <v>16.087877488915296</v>
      </c>
      <c r="G26" s="21">
        <v>12.009996118915296</v>
      </c>
      <c r="H26" s="21">
        <v>2.5640445899999991</v>
      </c>
      <c r="I26" s="21">
        <v>1.5138367800000003</v>
      </c>
      <c r="J26" s="22">
        <f t="shared" si="1"/>
        <v>0.37212570351193508</v>
      </c>
      <c r="K26" s="22">
        <f t="shared" si="2"/>
        <v>0.45157176556244438</v>
      </c>
      <c r="L26" s="23">
        <f t="shared" si="3"/>
        <v>0.49847749069190611</v>
      </c>
      <c r="M26" s="4"/>
      <c r="N26" t="s">
        <v>263</v>
      </c>
      <c r="O26" s="5">
        <v>39.455395886818188</v>
      </c>
      <c r="P26" s="71">
        <v>0.49811190763379903</v>
      </c>
    </row>
    <row r="27" spans="1:16">
      <c r="A27" s="17"/>
      <c r="B27" s="55">
        <v>21</v>
      </c>
      <c r="C27" s="19" t="s">
        <v>269</v>
      </c>
      <c r="D27" s="20">
        <v>5.8157059999999996</v>
      </c>
      <c r="E27" s="21">
        <v>8.1463640000000002</v>
      </c>
      <c r="F27" s="21">
        <f t="shared" si="0"/>
        <v>4.5703395170131396</v>
      </c>
      <c r="G27" s="21">
        <v>3.1255248470131392</v>
      </c>
      <c r="H27" s="21">
        <v>0.64874836000000002</v>
      </c>
      <c r="I27" s="21">
        <v>0.79606631000000017</v>
      </c>
      <c r="J27" s="22">
        <f t="shared" si="1"/>
        <v>0.38367115034549637</v>
      </c>
      <c r="K27" s="22">
        <f t="shared" si="2"/>
        <v>0.46330770476413025</v>
      </c>
      <c r="L27" s="23">
        <f t="shared" si="3"/>
        <v>0.56102814912433807</v>
      </c>
      <c r="M27" s="4"/>
      <c r="N27" t="s">
        <v>272</v>
      </c>
      <c r="O27" s="5">
        <v>6.902604055388105</v>
      </c>
      <c r="P27" s="71">
        <v>0.48671992490898103</v>
      </c>
    </row>
    <row r="28" spans="1:16">
      <c r="A28" s="17"/>
      <c r="B28" s="55">
        <v>22</v>
      </c>
      <c r="C28" s="19" t="s">
        <v>270</v>
      </c>
      <c r="D28" s="20">
        <v>12.858187000000003</v>
      </c>
      <c r="E28" s="21">
        <v>14.081764</v>
      </c>
      <c r="F28" s="21">
        <f t="shared" si="0"/>
        <v>7.0673903222675722</v>
      </c>
      <c r="G28" s="21">
        <v>5.1666429422675719</v>
      </c>
      <c r="H28" s="21">
        <v>0.87051650000000025</v>
      </c>
      <c r="I28" s="21">
        <v>1.0302308800000002</v>
      </c>
      <c r="J28" s="22">
        <f t="shared" si="1"/>
        <v>0.36690310548220889</v>
      </c>
      <c r="K28" s="22">
        <f t="shared" si="2"/>
        <v>0.42872181654710106</v>
      </c>
      <c r="L28" s="23">
        <f t="shared" si="3"/>
        <v>0.50188245750089067</v>
      </c>
      <c r="M28" s="4"/>
      <c r="N28" t="s">
        <v>267</v>
      </c>
      <c r="O28" s="5">
        <v>0.83599326196361434</v>
      </c>
      <c r="P28" s="71">
        <v>0.48298016296876572</v>
      </c>
    </row>
    <row r="29" spans="1:16">
      <c r="A29" s="17"/>
      <c r="B29" s="55">
        <v>23</v>
      </c>
      <c r="C29" s="19" t="s">
        <v>271</v>
      </c>
      <c r="D29" s="20">
        <v>1.0012150000000002</v>
      </c>
      <c r="E29" s="21">
        <v>1.452572</v>
      </c>
      <c r="F29" s="21">
        <f t="shared" si="0"/>
        <v>0.67651747338591983</v>
      </c>
      <c r="G29" s="21">
        <v>0.42558647338591982</v>
      </c>
      <c r="H29" s="21">
        <v>9.2807319999999999E-2</v>
      </c>
      <c r="I29" s="21">
        <v>0.15812368000000002</v>
      </c>
      <c r="J29" s="22">
        <f t="shared" si="1"/>
        <v>0.29298821220973542</v>
      </c>
      <c r="K29" s="22">
        <f t="shared" si="2"/>
        <v>0.35687992979757277</v>
      </c>
      <c r="L29" s="23">
        <f t="shared" si="3"/>
        <v>0.46573765251286675</v>
      </c>
      <c r="M29" s="4"/>
      <c r="N29" t="s">
        <v>271</v>
      </c>
      <c r="O29" s="5">
        <v>0.67651747338591983</v>
      </c>
      <c r="P29" s="71">
        <v>0.46573765251286675</v>
      </c>
    </row>
    <row r="30" spans="1:16">
      <c r="A30" s="17"/>
      <c r="B30" s="55">
        <v>24</v>
      </c>
      <c r="C30" s="19" t="s">
        <v>272</v>
      </c>
      <c r="D30" s="20">
        <v>7.5927079999999991</v>
      </c>
      <c r="E30" s="21">
        <v>14.181881000000001</v>
      </c>
      <c r="F30" s="21">
        <f t="shared" si="0"/>
        <v>6.902604055388105</v>
      </c>
      <c r="G30" s="21">
        <v>4.3718372953881044</v>
      </c>
      <c r="H30" s="21">
        <v>1.7050131200000003</v>
      </c>
      <c r="I30" s="21">
        <v>0.82575364000000007</v>
      </c>
      <c r="J30" s="22">
        <f t="shared" si="1"/>
        <v>0.30826921304642907</v>
      </c>
      <c r="K30" s="22">
        <f t="shared" si="2"/>
        <v>0.42849396461499745</v>
      </c>
      <c r="L30" s="23">
        <f t="shared" si="3"/>
        <v>0.48671992490898103</v>
      </c>
      <c r="M30" s="4"/>
      <c r="N30" t="s">
        <v>264</v>
      </c>
      <c r="O30" s="5">
        <v>14.611130794923849</v>
      </c>
      <c r="P30" s="71">
        <v>0.43353050555814748</v>
      </c>
    </row>
    <row r="31" spans="1:16" ht="15.75" thickBot="1">
      <c r="A31" s="24"/>
      <c r="B31" s="56">
        <v>25</v>
      </c>
      <c r="C31" s="26" t="s">
        <v>273</v>
      </c>
      <c r="D31" s="27">
        <v>7.4087729999999965</v>
      </c>
      <c r="E31" s="28">
        <v>7.5607729999999975</v>
      </c>
      <c r="F31" s="28">
        <f t="shared" si="0"/>
        <v>4.1551158412506251</v>
      </c>
      <c r="G31" s="28">
        <v>3.1133355112506251</v>
      </c>
      <c r="H31" s="28">
        <v>0.49505550000000004</v>
      </c>
      <c r="I31" s="28">
        <v>0.54672482999999983</v>
      </c>
      <c r="J31" s="29">
        <f t="shared" si="1"/>
        <v>0.41177476314268741</v>
      </c>
      <c r="K31" s="29">
        <f t="shared" si="2"/>
        <v>0.47725159996876326</v>
      </c>
      <c r="L31" s="30">
        <f t="shared" si="3"/>
        <v>0.54956230550112095</v>
      </c>
      <c r="M31" s="4"/>
      <c r="N31" t="s">
        <v>252</v>
      </c>
      <c r="O31" s="5">
        <v>6.7872641777238734</v>
      </c>
      <c r="P31" s="71">
        <v>0.2488277533632553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87</v>
      </c>
      <c r="B1" s="51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1311</v>
      </c>
      <c r="N2" s="72" t="s">
        <v>1327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20.510118000000002</v>
      </c>
      <c r="E6" s="14">
        <f ca="1">SUM(E7:OFFSET(E7,50,0))</f>
        <v>20.339931</v>
      </c>
      <c r="F6" s="14">
        <f ca="1">SUM(F7:OFFSET(F7,50,0))</f>
        <v>12.113571812278344</v>
      </c>
      <c r="G6" s="14">
        <f ca="1">SUM(G7:OFFSET(G7,50,0))</f>
        <v>10.906983582278343</v>
      </c>
      <c r="H6" s="14">
        <f ca="1">SUM(H7:OFFSET(H7,50,0))</f>
        <v>1.0901134100000001</v>
      </c>
      <c r="I6" s="14">
        <f ca="1">SUM(I7:OFFSET(I7,50,0))</f>
        <v>0.11647481999999997</v>
      </c>
      <c r="J6" s="15">
        <f ca="1">IFERROR(G6/E6,0)</f>
        <v>0.53623503355435886</v>
      </c>
      <c r="K6" s="15">
        <f ca="1">IFERROR(SUM(G6,H6)/E6,0)</f>
        <v>0.58982977829562666</v>
      </c>
      <c r="L6" s="16">
        <f ca="1">IFERROR(SUM(G6,H6,I6)/E6,0)</f>
        <v>0.59555619005189075</v>
      </c>
      <c r="M6" s="4"/>
      <c r="O6" s="5" t="s">
        <v>312</v>
      </c>
      <c r="P6" s="71" t="s">
        <v>313</v>
      </c>
    </row>
    <row r="7" spans="1:16">
      <c r="A7" s="17"/>
      <c r="B7" s="55">
        <v>15</v>
      </c>
      <c r="C7" s="19" t="s">
        <v>263</v>
      </c>
      <c r="D7" s="20">
        <v>19.700691000000003</v>
      </c>
      <c r="E7" s="21">
        <v>19.700690999999999</v>
      </c>
      <c r="F7" s="21">
        <f t="shared" ref="F7:F9" si="0">SUM(G7,H7,I7)</f>
        <v>11.717020026907974</v>
      </c>
      <c r="G7" s="21">
        <v>10.606254596907974</v>
      </c>
      <c r="H7" s="21">
        <v>1.03401371</v>
      </c>
      <c r="I7" s="21">
        <v>7.6751719999999968E-2</v>
      </c>
      <c r="J7" s="22">
        <f t="shared" ref="J7:J9" si="1">IFERROR(G7/E7,0)</f>
        <v>0.53836967428746407</v>
      </c>
      <c r="K7" s="22">
        <f t="shared" ref="K7:K9" si="2">IFERROR(SUM(G7,H7)/E7,0)</f>
        <v>0.59085583885905191</v>
      </c>
      <c r="L7" s="23">
        <f t="shared" ref="L7:L9" si="3">IFERROR(SUM(G7,H7,I7)/E7,0)</f>
        <v>0.59475172860220871</v>
      </c>
      <c r="M7" s="4"/>
      <c r="N7" t="s">
        <v>268</v>
      </c>
      <c r="O7" s="5">
        <v>7.0600400454844905E-2</v>
      </c>
      <c r="P7" s="71">
        <v>0.6632010112804112</v>
      </c>
    </row>
    <row r="8" spans="1:16">
      <c r="A8" s="17"/>
      <c r="B8" s="55">
        <v>20</v>
      </c>
      <c r="C8" s="19" t="s">
        <v>268</v>
      </c>
      <c r="D8" s="20">
        <v>0.10645400000000001</v>
      </c>
      <c r="E8" s="21">
        <v>0.10645400000000002</v>
      </c>
      <c r="F8" s="21">
        <f t="shared" si="0"/>
        <v>7.0600400454844905E-2</v>
      </c>
      <c r="G8" s="21">
        <v>5.4086000454844907E-2</v>
      </c>
      <c r="H8" s="21">
        <v>8.5939999999999992E-3</v>
      </c>
      <c r="I8" s="21">
        <v>7.9203999999999993E-3</v>
      </c>
      <c r="J8" s="22">
        <f t="shared" si="1"/>
        <v>0.50806921726609522</v>
      </c>
      <c r="K8" s="22">
        <f t="shared" si="2"/>
        <v>0.58879892211513796</v>
      </c>
      <c r="L8" s="23">
        <f t="shared" si="3"/>
        <v>0.6632010112804112</v>
      </c>
      <c r="M8" s="4"/>
      <c r="N8" t="s">
        <v>269</v>
      </c>
      <c r="O8" s="5">
        <v>0.32595138491552472</v>
      </c>
      <c r="P8" s="71">
        <v>0.61178669281010523</v>
      </c>
    </row>
    <row r="9" spans="1:16" ht="15.75" thickBot="1">
      <c r="A9" s="24"/>
      <c r="B9" s="56">
        <v>21</v>
      </c>
      <c r="C9" s="26" t="s">
        <v>269</v>
      </c>
      <c r="D9" s="27">
        <v>0.70297299999999996</v>
      </c>
      <c r="E9" s="28">
        <v>0.53278599999999998</v>
      </c>
      <c r="F9" s="28">
        <f t="shared" si="0"/>
        <v>0.32595138491552472</v>
      </c>
      <c r="G9" s="28">
        <v>0.24664298491552472</v>
      </c>
      <c r="H9" s="28">
        <v>4.7505699999999991E-2</v>
      </c>
      <c r="I9" s="28">
        <v>3.1802700000000003E-2</v>
      </c>
      <c r="J9" s="29">
        <f t="shared" si="1"/>
        <v>0.46293067932626747</v>
      </c>
      <c r="K9" s="29">
        <f t="shared" si="2"/>
        <v>0.55209537209221848</v>
      </c>
      <c r="L9" s="30">
        <f t="shared" si="3"/>
        <v>0.61178669281010523</v>
      </c>
      <c r="M9" s="4"/>
      <c r="N9" t="s">
        <v>263</v>
      </c>
      <c r="O9" s="5">
        <v>11.717020026907974</v>
      </c>
      <c r="P9" s="71">
        <v>0.59475172860220871</v>
      </c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>
      <c r="A1" s="50">
        <v>87</v>
      </c>
      <c r="B1" s="49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1312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20.510118000000002</v>
      </c>
      <c r="E6" s="14">
        <v>20.339931</v>
      </c>
      <c r="F6" s="14">
        <v>12.113571812278344</v>
      </c>
      <c r="G6" s="14">
        <v>10.906983582278343</v>
      </c>
      <c r="H6" s="14">
        <v>1.0901134100000001</v>
      </c>
      <c r="I6" s="14">
        <v>0.11647481999999997</v>
      </c>
      <c r="J6" s="15">
        <v>0.53623503355435886</v>
      </c>
      <c r="K6" s="15">
        <v>0.58982977829562666</v>
      </c>
      <c r="L6" s="16">
        <v>0.59555619005189075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19.807145000000006</v>
      </c>
      <c r="E7" s="38">
        <f ca="1">SUM(E8:OFFSET(E6,MATCH("PROYECTOS",$A$8:$A$50,0),0))</f>
        <v>19.692145000000004</v>
      </c>
      <c r="F7" s="38">
        <f ca="1">SUM(F8:OFFSET(F6,MATCH("PROYECTOS",$A$8:$A$50,0),0))</f>
        <v>11.787620427362821</v>
      </c>
      <c r="G7" s="38">
        <f ca="1">SUM(G8:OFFSET(G6,MATCH("PROYECTOS",$A$8:$A$50,0),0))</f>
        <v>10.660340597362818</v>
      </c>
      <c r="H7" s="38">
        <f ca="1">SUM(H8:OFFSET(H6,MATCH("PROYECTOS",$A$8:$A$50,0),0))</f>
        <v>1.04260771</v>
      </c>
      <c r="I7" s="38">
        <f ca="1">SUM(I8:OFFSET(I6,MATCH("PROYECTOS",$A$8:$A$50,0),0))</f>
        <v>8.4672119999999962E-2</v>
      </c>
      <c r="J7" s="39">
        <f ca="1">IFERROR(G7/E7,0)</f>
        <v>0.54134989344039552</v>
      </c>
      <c r="K7" s="39">
        <f ca="1">IFERROR(SUM(G7,H7)/E7,0)</f>
        <v>0.59429525363350799</v>
      </c>
      <c r="L7" s="40">
        <f ca="1">IFERROR(SUM(G7,H7,I7)/E7,0)</f>
        <v>0.5985950452509271</v>
      </c>
      <c r="M7" s="4"/>
    </row>
    <row r="8" spans="1:13">
      <c r="A8" s="17"/>
      <c r="B8" s="19">
        <v>3000001</v>
      </c>
      <c r="C8" s="19" t="s">
        <v>275</v>
      </c>
      <c r="D8" s="20">
        <v>4.7053580000000004</v>
      </c>
      <c r="E8" s="21">
        <v>4.7053579999999995</v>
      </c>
      <c r="F8" s="21">
        <f t="shared" ref="F8:F10" si="0">SUM(G8,H8,I8)</f>
        <v>2.1861562553245064</v>
      </c>
      <c r="G8" s="21">
        <v>2.1153482553245064</v>
      </c>
      <c r="H8" s="21">
        <v>0.24414769000000003</v>
      </c>
      <c r="I8" s="21">
        <v>-0.17333969000000005</v>
      </c>
      <c r="J8" s="22">
        <f t="shared" ref="J8:J11" si="1">IFERROR(G8/E8,0)</f>
        <v>0.44956159665736523</v>
      </c>
      <c r="K8" s="22">
        <f t="shared" ref="K8:K11" si="2">IFERROR(SUM(G8,H8)/E8,0)</f>
        <v>0.50144876230979807</v>
      </c>
      <c r="L8" s="23">
        <f t="shared" ref="L8:L11" si="3">IFERROR(SUM(G8,H8,I8)/E8,0)</f>
        <v>0.46460997342274629</v>
      </c>
      <c r="M8" s="4"/>
    </row>
    <row r="9" spans="1:13" ht="38.25">
      <c r="A9" s="17"/>
      <c r="B9" s="19">
        <v>3000662</v>
      </c>
      <c r="C9" s="19" t="s">
        <v>1314</v>
      </c>
      <c r="D9" s="20">
        <v>11.169466000000003</v>
      </c>
      <c r="E9" s="21">
        <v>9.9718720000000012</v>
      </c>
      <c r="F9" s="21">
        <f t="shared" si="0"/>
        <v>6.3680024077101489</v>
      </c>
      <c r="G9" s="21">
        <v>5.4556289777101483</v>
      </c>
      <c r="H9" s="21">
        <v>0.74486641999999992</v>
      </c>
      <c r="I9" s="21">
        <v>0.16750701000000001</v>
      </c>
      <c r="J9" s="22">
        <f t="shared" si="1"/>
        <v>0.54710178567375789</v>
      </c>
      <c r="K9" s="22">
        <f t="shared" si="2"/>
        <v>0.62179853468938906</v>
      </c>
      <c r="L9" s="23">
        <f t="shared" si="3"/>
        <v>0.6385964849639213</v>
      </c>
      <c r="M9" s="4"/>
    </row>
    <row r="10" spans="1:13" ht="25.5">
      <c r="A10" s="17"/>
      <c r="B10" s="19">
        <v>3000663</v>
      </c>
      <c r="C10" s="19" t="s">
        <v>1315</v>
      </c>
      <c r="D10" s="20">
        <v>3.9323210000000004</v>
      </c>
      <c r="E10" s="21">
        <v>5.0149150000000002</v>
      </c>
      <c r="F10" s="21">
        <f t="shared" si="0"/>
        <v>3.2334617643281649</v>
      </c>
      <c r="G10" s="21">
        <v>3.0893633643281646</v>
      </c>
      <c r="H10" s="21">
        <v>5.3593600000000005E-2</v>
      </c>
      <c r="I10" s="21">
        <v>9.0504799999999996E-2</v>
      </c>
      <c r="J10" s="22">
        <f t="shared" si="1"/>
        <v>0.61603504034029777</v>
      </c>
      <c r="K10" s="22">
        <f t="shared" si="2"/>
        <v>0.6267218814931389</v>
      </c>
      <c r="L10" s="23">
        <f t="shared" si="3"/>
        <v>0.64476900691799655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0.70297299999999652</v>
      </c>
      <c r="E11" s="45">
        <f t="shared" ref="E11:I11" ca="1" si="4">OFFSET(E11,-MATCH("PROYECTOS",$A$8:$A$50,0)-1,0)-(OFFSET(E11,-MATCH("PROYECTOS",$A$8:$A$50,0),0))</f>
        <v>0.64778599999999642</v>
      </c>
      <c r="F11" s="45">
        <f t="shared" ca="1" si="4"/>
        <v>0.32595138491552333</v>
      </c>
      <c r="G11" s="45">
        <f t="shared" ca="1" si="4"/>
        <v>0.24664298491552472</v>
      </c>
      <c r="H11" s="45">
        <f t="shared" ca="1" si="4"/>
        <v>4.7505700000000095E-2</v>
      </c>
      <c r="I11" s="45">
        <f t="shared" ca="1" si="4"/>
        <v>3.1802700000000003E-2</v>
      </c>
      <c r="J11" s="46">
        <f t="shared" ca="1" si="1"/>
        <v>0.38074763103173903</v>
      </c>
      <c r="K11" s="46">
        <f t="shared" ca="1" si="2"/>
        <v>0.45408311528116763</v>
      </c>
      <c r="L11" s="47">
        <f t="shared" ca="1" si="3"/>
        <v>0.50317756931382684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1328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15.75" thickBot="1">
      <c r="A17" s="73"/>
      <c r="B17" s="74">
        <v>3000001</v>
      </c>
      <c r="C17" s="74" t="s">
        <v>275</v>
      </c>
      <c r="D17" s="75">
        <v>0.46460997342274629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87</v>
      </c>
      <c r="B1" s="49" t="s">
        <v>52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1313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20.510118000000002</v>
      </c>
      <c r="I6" s="14">
        <v>20.339931</v>
      </c>
      <c r="J6" s="14">
        <v>12.113571812278344</v>
      </c>
      <c r="K6" s="14">
        <v>10.906983582278343</v>
      </c>
      <c r="L6" s="14">
        <v>1.0901134100000001</v>
      </c>
      <c r="M6" s="14">
        <v>0.11647481999999997</v>
      </c>
      <c r="N6" s="15">
        <v>0.53623503355435886</v>
      </c>
      <c r="O6" s="15">
        <v>0.58982977829562666</v>
      </c>
      <c r="P6" s="16">
        <v>0.59555619005189075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SUM(H8:H18)</f>
        <v>19.807144999999998</v>
      </c>
      <c r="I7" s="37">
        <f>SUM(I8:I18)</f>
        <v>19.692144999999996</v>
      </c>
      <c r="J7" s="37">
        <f>SUM(J8:J18)</f>
        <v>11.787620427362818</v>
      </c>
      <c r="K7" s="37">
        <f t="shared" ref="K7:M7" si="0">SUM(K8:K18)</f>
        <v>10.660340597362818</v>
      </c>
      <c r="L7" s="37">
        <f t="shared" si="0"/>
        <v>1.0426077100000002</v>
      </c>
      <c r="M7" s="37">
        <f t="shared" si="0"/>
        <v>8.4672119999999948E-2</v>
      </c>
      <c r="N7" s="39">
        <f>IFERROR(K7/I7,0)</f>
        <v>0.54134989344039564</v>
      </c>
      <c r="O7" s="39">
        <f>IFERROR(SUM(K7,L7)/I7,0)</f>
        <v>0.59429525363350821</v>
      </c>
      <c r="P7" s="40">
        <f>IFERROR(SUM(K7,L7,M7)/I7,0)</f>
        <v>0.59859504525092733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4.7053580000000004</v>
      </c>
      <c r="I8" s="21">
        <v>4.7053579999999995</v>
      </c>
      <c r="J8" s="21">
        <f t="shared" ref="J8:J18" si="1">SUM(K8,L8,M8)</f>
        <v>2.1861562553245064</v>
      </c>
      <c r="K8" s="21">
        <v>2.1153482553245064</v>
      </c>
      <c r="L8" s="21">
        <v>0.24414769000000003</v>
      </c>
      <c r="M8" s="21">
        <v>-0.17333969000000005</v>
      </c>
      <c r="N8" s="22">
        <f t="shared" ref="N8:N19" si="2">IFERROR(K8/I8,0)</f>
        <v>0.44956159665736523</v>
      </c>
      <c r="O8" s="22">
        <f t="shared" ref="O8:O19" si="3">IFERROR(SUM(K8,L8)/I8,0)</f>
        <v>0.50144876230979807</v>
      </c>
      <c r="P8" s="23">
        <f t="shared" ref="P8:P19" si="4">IFERROR(SUM(K8,L8,M8)/I8,0)</f>
        <v>0.46460997342274629</v>
      </c>
      <c r="Q8" s="70">
        <v>1</v>
      </c>
      <c r="R8" s="21">
        <v>1</v>
      </c>
      <c r="S8" s="23">
        <f>IFERROR(R8/Q8,0)</f>
        <v>1</v>
      </c>
    </row>
    <row r="9" spans="1:19" ht="38.25">
      <c r="A9" s="17"/>
      <c r="B9" s="19">
        <v>5002720</v>
      </c>
      <c r="C9" s="19" t="s">
        <v>1316</v>
      </c>
      <c r="D9" s="68">
        <v>3000662</v>
      </c>
      <c r="E9" s="19" t="s">
        <v>1314</v>
      </c>
      <c r="F9" s="69">
        <v>416</v>
      </c>
      <c r="G9" s="19" t="s">
        <v>663</v>
      </c>
      <c r="H9" s="20">
        <v>0.4798</v>
      </c>
      <c r="I9" s="21">
        <v>0.34859099999999998</v>
      </c>
      <c r="J9" s="21">
        <f t="shared" si="1"/>
        <v>8.0179999277666211E-2</v>
      </c>
      <c r="K9" s="21">
        <v>6.6899999277666211E-2</v>
      </c>
      <c r="L9" s="21">
        <v>1.328E-2</v>
      </c>
      <c r="M9" s="21">
        <v>0</v>
      </c>
      <c r="N9" s="22">
        <f t="shared" si="2"/>
        <v>0.19191545185522924</v>
      </c>
      <c r="O9" s="22">
        <f t="shared" si="3"/>
        <v>0.23001167350180071</v>
      </c>
      <c r="P9" s="23">
        <f t="shared" si="4"/>
        <v>0.23001167350180071</v>
      </c>
      <c r="Q9" s="70">
        <v>2</v>
      </c>
      <c r="R9" s="21">
        <v>2</v>
      </c>
      <c r="S9" s="23">
        <f t="shared" ref="S9:S18" si="5">IFERROR(R9/Q9,0)</f>
        <v>1</v>
      </c>
    </row>
    <row r="10" spans="1:19" ht="38.25">
      <c r="A10" s="17"/>
      <c r="B10" s="19">
        <v>5005034</v>
      </c>
      <c r="C10" s="19" t="s">
        <v>1317</v>
      </c>
      <c r="D10" s="68">
        <v>3000662</v>
      </c>
      <c r="E10" s="19" t="s">
        <v>1314</v>
      </c>
      <c r="F10" s="69">
        <v>86</v>
      </c>
      <c r="G10" s="19" t="s">
        <v>500</v>
      </c>
      <c r="H10" s="20">
        <v>1.50024</v>
      </c>
      <c r="I10" s="21">
        <v>1.487411</v>
      </c>
      <c r="J10" s="21">
        <f t="shared" si="1"/>
        <v>0.77032885536707008</v>
      </c>
      <c r="K10" s="21">
        <v>0.62849885536707006</v>
      </c>
      <c r="L10" s="21">
        <v>8.2909999999999998E-2</v>
      </c>
      <c r="M10" s="21">
        <v>5.892E-2</v>
      </c>
      <c r="N10" s="22">
        <f t="shared" si="2"/>
        <v>0.42254552061741513</v>
      </c>
      <c r="O10" s="22">
        <f t="shared" si="3"/>
        <v>0.47828667084421861</v>
      </c>
      <c r="P10" s="23">
        <f t="shared" si="4"/>
        <v>0.5178991249675241</v>
      </c>
      <c r="Q10" s="70">
        <v>10215</v>
      </c>
      <c r="R10" s="21">
        <v>10215</v>
      </c>
      <c r="S10" s="23">
        <f t="shared" si="5"/>
        <v>1</v>
      </c>
    </row>
    <row r="11" spans="1:19" ht="38.25">
      <c r="A11" s="17"/>
      <c r="B11" s="19">
        <v>5005035</v>
      </c>
      <c r="C11" s="19" t="s">
        <v>1318</v>
      </c>
      <c r="D11" s="68">
        <v>3000662</v>
      </c>
      <c r="E11" s="19" t="s">
        <v>1314</v>
      </c>
      <c r="F11" s="69">
        <v>86</v>
      </c>
      <c r="G11" s="19" t="s">
        <v>500</v>
      </c>
      <c r="H11" s="20">
        <v>1.2838959999999999</v>
      </c>
      <c r="I11" s="21">
        <v>0.91844300000000001</v>
      </c>
      <c r="J11" s="21">
        <f t="shared" si="1"/>
        <v>0.48318399179546534</v>
      </c>
      <c r="K11" s="21">
        <v>0.41367299179546535</v>
      </c>
      <c r="L11" s="21">
        <v>2.2197999999999999E-2</v>
      </c>
      <c r="M11" s="21">
        <v>4.7313000000000001E-2</v>
      </c>
      <c r="N11" s="22">
        <f t="shared" si="2"/>
        <v>0.45040682088650613</v>
      </c>
      <c r="O11" s="22">
        <f t="shared" si="3"/>
        <v>0.47457598543999502</v>
      </c>
      <c r="P11" s="23">
        <f t="shared" si="4"/>
        <v>0.52609034180179426</v>
      </c>
      <c r="Q11" s="70">
        <v>2920</v>
      </c>
      <c r="R11" s="21">
        <v>3226</v>
      </c>
      <c r="S11" s="23">
        <f t="shared" si="5"/>
        <v>1.1047945205479452</v>
      </c>
    </row>
    <row r="12" spans="1:19" ht="38.25">
      <c r="A12" s="17"/>
      <c r="B12" s="19">
        <v>5005036</v>
      </c>
      <c r="C12" s="19" t="s">
        <v>1319</v>
      </c>
      <c r="D12" s="68">
        <v>3000662</v>
      </c>
      <c r="E12" s="19" t="s">
        <v>1314</v>
      </c>
      <c r="F12" s="69">
        <v>117</v>
      </c>
      <c r="G12" s="19" t="s">
        <v>687</v>
      </c>
      <c r="H12" s="20">
        <v>0.34053000000000005</v>
      </c>
      <c r="I12" s="21">
        <v>0.59255199999999997</v>
      </c>
      <c r="J12" s="21">
        <f t="shared" si="1"/>
        <v>0.1835753511371091</v>
      </c>
      <c r="K12" s="21">
        <v>0.1724753511371091</v>
      </c>
      <c r="L12" s="21">
        <v>1.1099999999999999E-2</v>
      </c>
      <c r="M12" s="21">
        <v>0</v>
      </c>
      <c r="N12" s="22">
        <f t="shared" si="2"/>
        <v>0.29107209348227514</v>
      </c>
      <c r="O12" s="22">
        <f t="shared" si="3"/>
        <v>0.30980462666079789</v>
      </c>
      <c r="P12" s="23">
        <f t="shared" si="4"/>
        <v>0.30980462666079789</v>
      </c>
      <c r="Q12" s="70">
        <v>3</v>
      </c>
      <c r="R12" s="21">
        <v>3</v>
      </c>
      <c r="S12" s="23">
        <f t="shared" si="5"/>
        <v>1</v>
      </c>
    </row>
    <row r="13" spans="1:19" ht="38.25">
      <c r="A13" s="17"/>
      <c r="B13" s="19">
        <v>5005037</v>
      </c>
      <c r="C13" s="19" t="s">
        <v>1320</v>
      </c>
      <c r="D13" s="68">
        <v>3000662</v>
      </c>
      <c r="E13" s="19" t="s">
        <v>1314</v>
      </c>
      <c r="F13" s="69">
        <v>46</v>
      </c>
      <c r="G13" s="19" t="s">
        <v>736</v>
      </c>
      <c r="H13" s="20">
        <v>0.155</v>
      </c>
      <c r="I13" s="21">
        <v>0.15368000000000001</v>
      </c>
      <c r="J13" s="21">
        <f t="shared" si="1"/>
        <v>0.11894399836373329</v>
      </c>
      <c r="K13" s="21">
        <v>5.9471998363733292E-2</v>
      </c>
      <c r="L13" s="21">
        <v>0</v>
      </c>
      <c r="M13" s="21">
        <v>5.9471999999999997E-2</v>
      </c>
      <c r="N13" s="22">
        <f t="shared" si="2"/>
        <v>0.3869859341731734</v>
      </c>
      <c r="O13" s="22">
        <f t="shared" si="3"/>
        <v>0.3869859341731734</v>
      </c>
      <c r="P13" s="23">
        <f t="shared" si="4"/>
        <v>0.77397187899357933</v>
      </c>
      <c r="Q13" s="70">
        <v>1</v>
      </c>
      <c r="R13" s="21">
        <v>0</v>
      </c>
      <c r="S13" s="23">
        <f t="shared" si="5"/>
        <v>0</v>
      </c>
    </row>
    <row r="14" spans="1:19" ht="38.25">
      <c r="A14" s="17"/>
      <c r="B14" s="19">
        <v>5005038</v>
      </c>
      <c r="C14" s="19" t="s">
        <v>1321</v>
      </c>
      <c r="D14" s="68">
        <v>3000662</v>
      </c>
      <c r="E14" s="19" t="s">
        <v>1314</v>
      </c>
      <c r="F14" s="69">
        <v>120</v>
      </c>
      <c r="G14" s="19" t="s">
        <v>689</v>
      </c>
      <c r="H14" s="20">
        <v>3.26</v>
      </c>
      <c r="I14" s="21">
        <v>2.0247949999999997</v>
      </c>
      <c r="J14" s="21">
        <f t="shared" si="1"/>
        <v>0.57069030713653601</v>
      </c>
      <c r="K14" s="21">
        <v>0.48335987713653594</v>
      </c>
      <c r="L14" s="21">
        <v>9.6628419999999993E-2</v>
      </c>
      <c r="M14" s="21">
        <v>-9.2979899999999904E-3</v>
      </c>
      <c r="N14" s="22">
        <f t="shared" si="2"/>
        <v>0.23872040237976488</v>
      </c>
      <c r="O14" s="22">
        <f t="shared" si="3"/>
        <v>0.28644297182506678</v>
      </c>
      <c r="P14" s="23">
        <f t="shared" si="4"/>
        <v>0.28185090694936332</v>
      </c>
      <c r="Q14" s="70">
        <v>1.1499999999999992</v>
      </c>
      <c r="R14" s="21">
        <v>0</v>
      </c>
      <c r="S14" s="23">
        <f t="shared" si="5"/>
        <v>0</v>
      </c>
    </row>
    <row r="15" spans="1:19" ht="38.25">
      <c r="A15" s="17"/>
      <c r="B15" s="19">
        <v>5005039</v>
      </c>
      <c r="C15" s="19" t="s">
        <v>1322</v>
      </c>
      <c r="D15" s="68">
        <v>3000662</v>
      </c>
      <c r="E15" s="19" t="s">
        <v>1314</v>
      </c>
      <c r="F15" s="69">
        <v>86</v>
      </c>
      <c r="G15" s="19" t="s">
        <v>500</v>
      </c>
      <c r="H15" s="20">
        <v>4.1500000000000004</v>
      </c>
      <c r="I15" s="21">
        <v>4.4464000000000006</v>
      </c>
      <c r="J15" s="21">
        <f t="shared" si="1"/>
        <v>4.1610999046325681</v>
      </c>
      <c r="K15" s="21">
        <v>3.6312499046325684</v>
      </c>
      <c r="L15" s="21">
        <v>0.51875000000000004</v>
      </c>
      <c r="M15" s="21">
        <v>1.11E-2</v>
      </c>
      <c r="N15" s="22">
        <f t="shared" si="2"/>
        <v>0.81667189290944764</v>
      </c>
      <c r="O15" s="22">
        <f t="shared" si="3"/>
        <v>0.93333930924625941</v>
      </c>
      <c r="P15" s="23">
        <f t="shared" si="4"/>
        <v>0.93583571082956274</v>
      </c>
      <c r="Q15" s="70">
        <v>3000</v>
      </c>
      <c r="R15" s="21">
        <v>3012</v>
      </c>
      <c r="S15" s="23">
        <f t="shared" si="5"/>
        <v>1.004</v>
      </c>
    </row>
    <row r="16" spans="1:19" ht="38.25">
      <c r="A16" s="17"/>
      <c r="B16" s="19">
        <v>5005040</v>
      </c>
      <c r="C16" s="19" t="s">
        <v>1323</v>
      </c>
      <c r="D16" s="68">
        <v>3000663</v>
      </c>
      <c r="E16" s="19" t="s">
        <v>1315</v>
      </c>
      <c r="F16" s="69">
        <v>245</v>
      </c>
      <c r="G16" s="19" t="s">
        <v>1326</v>
      </c>
      <c r="H16" s="20">
        <v>1.7853570000000003</v>
      </c>
      <c r="I16" s="21">
        <v>1.8641240000000003</v>
      </c>
      <c r="J16" s="21">
        <f t="shared" si="1"/>
        <v>0.21950759861458241</v>
      </c>
      <c r="K16" s="21">
        <v>7.7209198614582419E-2</v>
      </c>
      <c r="L16" s="21">
        <v>5.1793600000000002E-2</v>
      </c>
      <c r="M16" s="21">
        <v>9.0504799999999996E-2</v>
      </c>
      <c r="N16" s="22">
        <f t="shared" si="2"/>
        <v>4.1418488584762818E-2</v>
      </c>
      <c r="O16" s="22">
        <f t="shared" si="3"/>
        <v>6.920290635954604E-2</v>
      </c>
      <c r="P16" s="23">
        <f t="shared" si="4"/>
        <v>0.11775375383535772</v>
      </c>
      <c r="Q16" s="70">
        <v>3070</v>
      </c>
      <c r="R16" s="21">
        <v>3195</v>
      </c>
      <c r="S16" s="23">
        <f t="shared" si="5"/>
        <v>1.0407166123778502</v>
      </c>
    </row>
    <row r="17" spans="1:19" ht="38.25">
      <c r="A17" s="17"/>
      <c r="B17" s="19">
        <v>5005041</v>
      </c>
      <c r="C17" s="19" t="s">
        <v>1324</v>
      </c>
      <c r="D17" s="68">
        <v>3000663</v>
      </c>
      <c r="E17" s="19" t="s">
        <v>1315</v>
      </c>
      <c r="F17" s="69">
        <v>14</v>
      </c>
      <c r="G17" s="19" t="s">
        <v>690</v>
      </c>
      <c r="H17" s="20">
        <v>1.9969640000000002</v>
      </c>
      <c r="I17" s="21">
        <v>3.031266</v>
      </c>
      <c r="J17" s="21">
        <f t="shared" si="1"/>
        <v>2.9946891659365034</v>
      </c>
      <c r="K17" s="21">
        <v>2.9928891659365036</v>
      </c>
      <c r="L17" s="21">
        <v>1.8E-3</v>
      </c>
      <c r="M17" s="21">
        <v>0</v>
      </c>
      <c r="N17" s="22">
        <f t="shared" si="2"/>
        <v>0.98733966795936201</v>
      </c>
      <c r="O17" s="22">
        <f t="shared" si="3"/>
        <v>0.98793347925800745</v>
      </c>
      <c r="P17" s="23">
        <f t="shared" si="4"/>
        <v>0.98793347925800745</v>
      </c>
      <c r="Q17" s="70">
        <v>2</v>
      </c>
      <c r="R17" s="21">
        <v>2</v>
      </c>
      <c r="S17" s="23">
        <f t="shared" si="5"/>
        <v>1</v>
      </c>
    </row>
    <row r="18" spans="1:19" ht="25.5">
      <c r="A18" s="17"/>
      <c r="B18" s="19">
        <v>5005042</v>
      </c>
      <c r="C18" s="19" t="s">
        <v>1325</v>
      </c>
      <c r="D18" s="68">
        <v>3000663</v>
      </c>
      <c r="E18" s="19" t="s">
        <v>1315</v>
      </c>
      <c r="F18" s="69">
        <v>486</v>
      </c>
      <c r="G18" s="19" t="s">
        <v>773</v>
      </c>
      <c r="H18" s="20">
        <v>0.15</v>
      </c>
      <c r="I18" s="21">
        <v>0.11952500000000001</v>
      </c>
      <c r="J18" s="21">
        <f t="shared" si="1"/>
        <v>1.9264999777078629E-2</v>
      </c>
      <c r="K18" s="21">
        <v>1.9264999777078629E-2</v>
      </c>
      <c r="L18" s="21">
        <v>0</v>
      </c>
      <c r="M18" s="21">
        <v>0</v>
      </c>
      <c r="N18" s="22">
        <f t="shared" si="2"/>
        <v>0.1611796676601433</v>
      </c>
      <c r="O18" s="22">
        <f t="shared" si="3"/>
        <v>0.1611796676601433</v>
      </c>
      <c r="P18" s="23">
        <f t="shared" si="4"/>
        <v>0.1611796676601433</v>
      </c>
      <c r="Q18" s="70">
        <v>0</v>
      </c>
      <c r="R18" s="21">
        <v>0</v>
      </c>
      <c r="S18" s="23">
        <f t="shared" si="5"/>
        <v>0</v>
      </c>
    </row>
    <row r="19" spans="1:19" ht="15.75" thickBot="1">
      <c r="A19" s="41" t="s">
        <v>293</v>
      </c>
      <c r="B19" s="43"/>
      <c r="C19" s="43"/>
      <c r="D19" s="65"/>
      <c r="E19" s="43"/>
      <c r="F19" s="66"/>
      <c r="G19" s="43"/>
      <c r="H19" s="44">
        <f>H6-H7</f>
        <v>0.70297300000000362</v>
      </c>
      <c r="I19" s="44">
        <f t="shared" ref="I19:M19" si="6">I6-I7</f>
        <v>0.64778600000000353</v>
      </c>
      <c r="J19" s="44">
        <f t="shared" si="6"/>
        <v>0.32595138491552689</v>
      </c>
      <c r="K19" s="44">
        <f t="shared" si="6"/>
        <v>0.24664298491552472</v>
      </c>
      <c r="L19" s="44">
        <f t="shared" si="6"/>
        <v>4.7505699999999873E-2</v>
      </c>
      <c r="M19" s="44">
        <f t="shared" si="6"/>
        <v>3.1802700000000017E-2</v>
      </c>
      <c r="N19" s="46">
        <f t="shared" si="2"/>
        <v>0.38074763103173481</v>
      </c>
      <c r="O19" s="46">
        <f t="shared" si="3"/>
        <v>0.4540831152811623</v>
      </c>
      <c r="P19" s="47">
        <f t="shared" si="4"/>
        <v>0.50317756931382096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M14"/>
  <sheetViews>
    <sheetView workbookViewId="0">
      <selection activeCell="A12" sqref="A12:L12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88</v>
      </c>
      <c r="B1" s="50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1329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14.881079999999999</v>
      </c>
      <c r="E6" s="14">
        <v>15.560987999999996</v>
      </c>
      <c r="F6" s="14">
        <v>6.4414244188489365</v>
      </c>
      <c r="G6" s="14">
        <v>4.4814172588489365</v>
      </c>
      <c r="H6" s="14">
        <v>1.2151983900000001</v>
      </c>
      <c r="I6" s="14">
        <v>0.74480877000000012</v>
      </c>
      <c r="J6" s="15">
        <v>0.28799053497431765</v>
      </c>
      <c r="K6" s="15">
        <v>0.36608315929868579</v>
      </c>
      <c r="L6" s="16">
        <v>0.4139470076610135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14.87608</v>
      </c>
      <c r="E7" s="38">
        <f ca="1">SUM(E8:OFFSET(E6,MATCH("GOBIERNOS REGIONALES",$A$8:$A$50,0),0))</f>
        <v>14.876079999999996</v>
      </c>
      <c r="F7" s="38">
        <f ca="1">SUM(F8:OFFSET(F6,MATCH("GOBIERNOS REGIONALES",$A$8:$A$50,0),0))</f>
        <v>6.3582591688680994</v>
      </c>
      <c r="G7" s="38">
        <f ca="1">SUM(G8:OFFSET(G6,MATCH("GOBIERNOS REGIONALES",$A$8:$A$50,0),0))</f>
        <v>4.4324120088680994</v>
      </c>
      <c r="H7" s="38">
        <f ca="1">SUM(H8:OFFSET(H6,MATCH("GOBIERNOS REGIONALES",$A$8:$A$50,0),0))</f>
        <v>1.1900583899999999</v>
      </c>
      <c r="I7" s="38">
        <f ca="1">SUM(I8:OFFSET(I6,MATCH("GOBIERNOS REGIONALES",$A$8:$A$50,0),0))</f>
        <v>0.73578876999999998</v>
      </c>
      <c r="J7" s="39">
        <f ca="1">IFERROR(G7/E7,0)</f>
        <v>0.29795564482498754</v>
      </c>
      <c r="K7" s="39">
        <f ca="1">IFERROR(SUM(G7,H7)/E7,0)</f>
        <v>0.37795376193648467</v>
      </c>
      <c r="L7" s="40">
        <f ca="1">IFERROR(SUM(G7,H7,I7)/E7,0)</f>
        <v>0.42741496206447538</v>
      </c>
      <c r="M7" s="4"/>
    </row>
    <row r="8" spans="1:13">
      <c r="A8" s="17"/>
      <c r="B8" s="18">
        <v>1</v>
      </c>
      <c r="C8" s="19" t="s">
        <v>100</v>
      </c>
      <c r="D8" s="20">
        <v>14.87608</v>
      </c>
      <c r="E8" s="21">
        <v>14.876079999999996</v>
      </c>
      <c r="F8" s="21">
        <f t="shared" ref="F8:F13" si="0">SUM(G8,H8,I8)</f>
        <v>6.3582591688680994</v>
      </c>
      <c r="G8" s="21">
        <v>4.4324120088680994</v>
      </c>
      <c r="H8" s="21">
        <v>1.1900583899999999</v>
      </c>
      <c r="I8" s="21">
        <v>0.73578876999999998</v>
      </c>
      <c r="J8" s="22">
        <f t="shared" ref="J8:J13" si="1">IFERROR(G8/E8,0)</f>
        <v>0.29795564482498754</v>
      </c>
      <c r="K8" s="22">
        <f t="shared" ref="K8:K13" si="2">IFERROR(SUM(G8,H8)/E8,0)</f>
        <v>0.37795376193648467</v>
      </c>
      <c r="L8" s="23">
        <f t="shared" ref="L8:L13" si="3">IFERROR(SUM(G8,H8,I8)/E8,0)</f>
        <v>0.42741496206447538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5.0000000000000001E-3</v>
      </c>
      <c r="E9" s="38">
        <f ca="1">SUM(E10:OFFSET(E8,(MATCH("GOBIERNOS LOCALES",$A$8:$A$50,0)-MATCH("GOBIERNOS REGIONALES",$A$8:$A$50,0)),0))</f>
        <v>0.68490800000000007</v>
      </c>
      <c r="F9" s="38">
        <f ca="1">SUM(F10:OFFSET(F8,(MATCH("GOBIERNOS LOCALES",$A$8:$A$50,0)-MATCH("GOBIERNOS REGIONALES",$A$8:$A$50,0)),0))</f>
        <v>8.3165249980837103E-2</v>
      </c>
      <c r="G9" s="38">
        <f ca="1">SUM(G10:OFFSET(G8,(MATCH("GOBIERNOS LOCALES",$A$8:$A$50,0)-MATCH("GOBIERNOS REGIONALES",$A$8:$A$50,0)),0))</f>
        <v>4.9005249980837107E-2</v>
      </c>
      <c r="H9" s="38">
        <f ca="1">SUM(H10:OFFSET(H8,(MATCH("GOBIERNOS LOCALES",$A$8:$A$50,0)-MATCH("GOBIERNOS REGIONALES",$A$8:$A$50,0)),0))</f>
        <v>2.5139999999999999E-2</v>
      </c>
      <c r="I9" s="38">
        <f ca="1">SUM(I10:OFFSET(I8,(MATCH("GOBIERNOS LOCALES",$A$8:$A$50,0)-MATCH("GOBIERNOS REGIONALES",$A$8:$A$50,0)),0))</f>
        <v>9.0200000000000002E-3</v>
      </c>
      <c r="J9" s="39">
        <f t="shared" ca="1" si="1"/>
        <v>7.1550120572160203E-2</v>
      </c>
      <c r="K9" s="39">
        <f t="shared" ca="1" si="2"/>
        <v>0.10825578031040241</v>
      </c>
      <c r="L9" s="40">
        <f t="shared" ca="1" si="3"/>
        <v>0.12142543229285845</v>
      </c>
      <c r="M9" s="4"/>
    </row>
    <row r="10" spans="1:13">
      <c r="A10" s="17"/>
      <c r="B10" s="18">
        <v>440</v>
      </c>
      <c r="C10" s="19" t="s">
        <v>206</v>
      </c>
      <c r="D10" s="20">
        <v>0</v>
      </c>
      <c r="E10" s="21">
        <v>0.25609700000000002</v>
      </c>
      <c r="F10" s="21">
        <f t="shared" si="0"/>
        <v>6.0970000922679901E-3</v>
      </c>
      <c r="G10" s="21">
        <v>6.0970000922679901E-3</v>
      </c>
      <c r="H10" s="21">
        <v>0</v>
      </c>
      <c r="I10" s="21">
        <v>0</v>
      </c>
      <c r="J10" s="22">
        <f t="shared" si="1"/>
        <v>2.3807385843129712E-2</v>
      </c>
      <c r="K10" s="22">
        <f t="shared" si="2"/>
        <v>2.3807385843129712E-2</v>
      </c>
      <c r="L10" s="23">
        <f t="shared" si="3"/>
        <v>2.3807385843129712E-2</v>
      </c>
      <c r="M10" s="4"/>
    </row>
    <row r="11" spans="1:13">
      <c r="A11" s="17"/>
      <c r="B11" s="18">
        <v>442</v>
      </c>
      <c r="C11" s="19" t="s">
        <v>208</v>
      </c>
      <c r="D11" s="20">
        <v>5.0000000000000001E-3</v>
      </c>
      <c r="E11" s="21">
        <v>5.0000000000000001E-3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>
      <c r="A12" s="24"/>
      <c r="B12" s="25">
        <v>459</v>
      </c>
      <c r="C12" s="26" t="s">
        <v>225</v>
      </c>
      <c r="D12" s="27">
        <v>0</v>
      </c>
      <c r="E12" s="28">
        <v>0.42381100000000005</v>
      </c>
      <c r="F12" s="28">
        <f t="shared" si="0"/>
        <v>7.7068249888569113E-2</v>
      </c>
      <c r="G12" s="28">
        <v>4.2908249888569117E-2</v>
      </c>
      <c r="H12" s="28">
        <v>2.5139999999999999E-2</v>
      </c>
      <c r="I12" s="28">
        <v>9.0200000000000002E-3</v>
      </c>
      <c r="J12" s="29">
        <f t="shared" si="1"/>
        <v>0.10124383248327465</v>
      </c>
      <c r="K12" s="29">
        <f t="shared" si="2"/>
        <v>0.16056272699049601</v>
      </c>
      <c r="L12" s="30">
        <f t="shared" si="3"/>
        <v>0.18184579892586342</v>
      </c>
      <c r="M12" s="4"/>
    </row>
    <row r="13" spans="1:13">
      <c r="A13" t="s">
        <v>232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88</v>
      </c>
      <c r="B1" s="51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1330</v>
      </c>
      <c r="N2" s="72" t="s">
        <v>1348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14.881079999999999</v>
      </c>
      <c r="E6" s="14">
        <f ca="1">SUM(E7:OFFSET(E7,50,0))</f>
        <v>15.560987999999996</v>
      </c>
      <c r="F6" s="14">
        <f ca="1">SUM(F7:OFFSET(F7,50,0))</f>
        <v>6.4414244188489365</v>
      </c>
      <c r="G6" s="14">
        <f ca="1">SUM(G7:OFFSET(G7,50,0))</f>
        <v>4.4814172588489365</v>
      </c>
      <c r="H6" s="14">
        <f ca="1">SUM(H7:OFFSET(H7,50,0))</f>
        <v>1.2151983900000001</v>
      </c>
      <c r="I6" s="14">
        <f ca="1">SUM(I7:OFFSET(I7,50,0))</f>
        <v>0.74480877000000012</v>
      </c>
      <c r="J6" s="15">
        <f ca="1">IFERROR(G6/E6,0)</f>
        <v>0.28799053497431765</v>
      </c>
      <c r="K6" s="15">
        <f ca="1">IFERROR(SUM(G6,H6)/E6,0)</f>
        <v>0.36608315929868579</v>
      </c>
      <c r="L6" s="16">
        <f ca="1">IFERROR(SUM(G6,H6,I6)/E6,0)</f>
        <v>0.4139470076610135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</v>
      </c>
      <c r="E7" s="21">
        <v>0.25609700000000002</v>
      </c>
      <c r="F7" s="21">
        <f t="shared" ref="F7:F10" si="0">SUM(G7,H7,I7)</f>
        <v>6.0970000922679901E-3</v>
      </c>
      <c r="G7" s="21">
        <v>6.0970000922679901E-3</v>
      </c>
      <c r="H7" s="21">
        <v>0</v>
      </c>
      <c r="I7" s="21">
        <v>0</v>
      </c>
      <c r="J7" s="22">
        <f t="shared" ref="J7:J10" si="1">IFERROR(G7/E7,0)</f>
        <v>2.3807385843129712E-2</v>
      </c>
      <c r="K7" s="22">
        <f t="shared" ref="K7:K10" si="2">IFERROR(SUM(G7,H7)/E7,0)</f>
        <v>2.3807385843129712E-2</v>
      </c>
      <c r="L7" s="23">
        <f t="shared" ref="L7:L10" si="3">IFERROR(SUM(G7,H7,I7)/E7,0)</f>
        <v>2.3807385843129712E-2</v>
      </c>
      <c r="M7" s="4"/>
      <c r="N7" t="s">
        <v>263</v>
      </c>
      <c r="O7" s="5">
        <v>6.3582591688680994</v>
      </c>
      <c r="P7" s="71">
        <v>0.42741496206447538</v>
      </c>
    </row>
    <row r="8" spans="1:16">
      <c r="A8" s="17"/>
      <c r="B8" s="55">
        <v>3</v>
      </c>
      <c r="C8" s="19" t="s">
        <v>251</v>
      </c>
      <c r="D8" s="20">
        <v>5.0000000000000001E-3</v>
      </c>
      <c r="E8" s="21">
        <v>5.0000000000000001E-3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270</v>
      </c>
      <c r="O8" s="5">
        <v>7.7068249888569113E-2</v>
      </c>
      <c r="P8" s="71">
        <v>0.18184579892586342</v>
      </c>
    </row>
    <row r="9" spans="1:16">
      <c r="A9" s="17"/>
      <c r="B9" s="55">
        <v>15</v>
      </c>
      <c r="C9" s="19" t="s">
        <v>263</v>
      </c>
      <c r="D9" s="20">
        <v>14.876079999999998</v>
      </c>
      <c r="E9" s="21">
        <v>14.876079999999996</v>
      </c>
      <c r="F9" s="21">
        <f t="shared" si="0"/>
        <v>6.3582591688680994</v>
      </c>
      <c r="G9" s="21">
        <v>4.4324120088680994</v>
      </c>
      <c r="H9" s="21">
        <v>1.1900583900000001</v>
      </c>
      <c r="I9" s="21">
        <v>0.73578877000000009</v>
      </c>
      <c r="J9" s="22">
        <f t="shared" si="1"/>
        <v>0.29795564482498754</v>
      </c>
      <c r="K9" s="22">
        <f t="shared" si="2"/>
        <v>0.37795376193648467</v>
      </c>
      <c r="L9" s="23">
        <f t="shared" si="3"/>
        <v>0.42741496206447538</v>
      </c>
      <c r="M9" s="4"/>
      <c r="N9" t="s">
        <v>249</v>
      </c>
      <c r="O9" s="5">
        <v>6.0970000922679901E-3</v>
      </c>
      <c r="P9" s="71">
        <v>2.3807385843129712E-2</v>
      </c>
    </row>
    <row r="10" spans="1:16" ht="15.75" thickBot="1">
      <c r="A10" s="24"/>
      <c r="B10" s="56">
        <v>22</v>
      </c>
      <c r="C10" s="26" t="s">
        <v>270</v>
      </c>
      <c r="D10" s="27">
        <v>0</v>
      </c>
      <c r="E10" s="28">
        <v>0.42381100000000005</v>
      </c>
      <c r="F10" s="28">
        <f t="shared" si="0"/>
        <v>7.7068249888569113E-2</v>
      </c>
      <c r="G10" s="28">
        <v>4.2908249888569117E-2</v>
      </c>
      <c r="H10" s="28">
        <v>2.5139999999999999E-2</v>
      </c>
      <c r="I10" s="28">
        <v>9.0200000000000002E-3</v>
      </c>
      <c r="J10" s="29">
        <f t="shared" si="1"/>
        <v>0.10124383248327465</v>
      </c>
      <c r="K10" s="29">
        <f t="shared" si="2"/>
        <v>0.16056272699049601</v>
      </c>
      <c r="L10" s="30">
        <f t="shared" si="3"/>
        <v>0.18184579892586342</v>
      </c>
      <c r="M10" s="4"/>
      <c r="N10" t="s">
        <v>251</v>
      </c>
      <c r="O10" s="5">
        <v>0</v>
      </c>
      <c r="P10" s="71">
        <v>0</v>
      </c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M21"/>
  <sheetViews>
    <sheetView topLeftCell="A12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>
      <c r="A1" s="50">
        <v>88</v>
      </c>
      <c r="B1" s="49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1331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14.881079999999999</v>
      </c>
      <c r="E6" s="14">
        <v>15.560987999999996</v>
      </c>
      <c r="F6" s="14">
        <v>6.4414244188489365</v>
      </c>
      <c r="G6" s="14">
        <v>4.4814172588489365</v>
      </c>
      <c r="H6" s="14">
        <v>1.2151983900000001</v>
      </c>
      <c r="I6" s="14">
        <v>0.74480877000000012</v>
      </c>
      <c r="J6" s="15">
        <v>0.28799053497431765</v>
      </c>
      <c r="K6" s="15">
        <v>0.36608315929868579</v>
      </c>
      <c r="L6" s="16">
        <v>0.4139470076610135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14.881079999999999</v>
      </c>
      <c r="E7" s="38">
        <f ca="1">SUM(E8:OFFSET(E6,MATCH("PROYECTOS",$A$8:$A$50,0),0))</f>
        <v>14.881079999999997</v>
      </c>
      <c r="F7" s="38">
        <f ca="1">SUM(F8:OFFSET(F6,MATCH("PROYECTOS",$A$8:$A$50,0),0))</f>
        <v>6.3582591688680994</v>
      </c>
      <c r="G7" s="38">
        <f ca="1">SUM(G8:OFFSET(G6,MATCH("PROYECTOS",$A$8:$A$50,0),0))</f>
        <v>4.4324120088681003</v>
      </c>
      <c r="H7" s="38">
        <f ca="1">SUM(H8:OFFSET(H6,MATCH("PROYECTOS",$A$8:$A$50,0),0))</f>
        <v>1.1900583899999999</v>
      </c>
      <c r="I7" s="38">
        <f ca="1">SUM(I8:OFFSET(I6,MATCH("PROYECTOS",$A$8:$A$50,0),0))</f>
        <v>0.73578876999999998</v>
      </c>
      <c r="J7" s="39">
        <f ca="1">IFERROR(G7/E7,0)</f>
        <v>0.2978555325868889</v>
      </c>
      <c r="K7" s="39">
        <f ca="1">IFERROR(SUM(G7,H7)/E7,0)</f>
        <v>0.37782677056155206</v>
      </c>
      <c r="L7" s="40">
        <f ca="1">IFERROR(SUM(G7,H7,I7)/E7,0)</f>
        <v>0.42727135186882281</v>
      </c>
      <c r="M7" s="4"/>
    </row>
    <row r="8" spans="1:13">
      <c r="A8" s="17"/>
      <c r="B8" s="19">
        <v>3000001</v>
      </c>
      <c r="C8" s="19" t="s">
        <v>275</v>
      </c>
      <c r="D8" s="20">
        <v>1.6804839999999996</v>
      </c>
      <c r="E8" s="21">
        <v>1.6804839999999994</v>
      </c>
      <c r="F8" s="21">
        <f t="shared" ref="F8:F12" si="0">SUM(G8,H8,I8)</f>
        <v>0.938449724488711</v>
      </c>
      <c r="G8" s="21">
        <v>0.69540143448871095</v>
      </c>
      <c r="H8" s="21">
        <v>0.11437373000000001</v>
      </c>
      <c r="I8" s="21">
        <v>0.12867455999999997</v>
      </c>
      <c r="J8" s="22">
        <f t="shared" ref="J8:J13" si="1">IFERROR(G8/E8,0)</f>
        <v>0.41381020854034384</v>
      </c>
      <c r="K8" s="22">
        <f t="shared" ref="K8:K13" si="2">IFERROR(SUM(G8,H8)/E8,0)</f>
        <v>0.48187020197080799</v>
      </c>
      <c r="L8" s="23">
        <f t="shared" ref="L8:L13" si="3">IFERROR(SUM(G8,H8,I8)/E8,0)</f>
        <v>0.55844014253555008</v>
      </c>
      <c r="M8" s="4"/>
    </row>
    <row r="9" spans="1:13" ht="25.5">
      <c r="A9" s="17"/>
      <c r="B9" s="19">
        <v>3000531</v>
      </c>
      <c r="C9" s="19" t="s">
        <v>1333</v>
      </c>
      <c r="D9" s="20">
        <v>3.4784679999999999</v>
      </c>
      <c r="E9" s="21">
        <v>3.1284679999999998</v>
      </c>
      <c r="F9" s="21">
        <f t="shared" si="0"/>
        <v>0.61396283646927918</v>
      </c>
      <c r="G9" s="21">
        <v>0.33541418646927923</v>
      </c>
      <c r="H9" s="21">
        <v>0.1669052</v>
      </c>
      <c r="I9" s="21">
        <v>0.11164345000000001</v>
      </c>
      <c r="J9" s="22">
        <f t="shared" si="1"/>
        <v>0.10721355835165303</v>
      </c>
      <c r="K9" s="22">
        <f t="shared" si="2"/>
        <v>0.16056401614760937</v>
      </c>
      <c r="L9" s="23">
        <f t="shared" si="3"/>
        <v>0.19625031691846592</v>
      </c>
      <c r="M9" s="4"/>
    </row>
    <row r="10" spans="1:13" ht="25.5">
      <c r="A10" s="17"/>
      <c r="B10" s="19">
        <v>3000532</v>
      </c>
      <c r="C10" s="19" t="s">
        <v>1334</v>
      </c>
      <c r="D10" s="20">
        <v>3.018348</v>
      </c>
      <c r="E10" s="21">
        <v>3.3683480000000001</v>
      </c>
      <c r="F10" s="21">
        <f t="shared" si="0"/>
        <v>1.581799857858911</v>
      </c>
      <c r="G10" s="21">
        <v>1.1149602578589111</v>
      </c>
      <c r="H10" s="21">
        <v>0.23666521000000001</v>
      </c>
      <c r="I10" s="21">
        <v>0.23017439000000001</v>
      </c>
      <c r="J10" s="22">
        <f t="shared" si="1"/>
        <v>0.33101100535304279</v>
      </c>
      <c r="K10" s="22">
        <f t="shared" si="2"/>
        <v>0.40127251336824787</v>
      </c>
      <c r="L10" s="23">
        <f t="shared" si="3"/>
        <v>0.46960701740405414</v>
      </c>
      <c r="M10" s="4"/>
    </row>
    <row r="11" spans="1:13" ht="25.5">
      <c r="A11" s="17"/>
      <c r="B11" s="19">
        <v>3000533</v>
      </c>
      <c r="C11" s="19" t="s">
        <v>1335</v>
      </c>
      <c r="D11" s="20">
        <v>3.1973919999999998</v>
      </c>
      <c r="E11" s="21">
        <v>3.1973919999999998</v>
      </c>
      <c r="F11" s="21">
        <f t="shared" si="0"/>
        <v>1.3348854889583543</v>
      </c>
      <c r="G11" s="21">
        <v>0.84730693895835429</v>
      </c>
      <c r="H11" s="21">
        <v>0.41248811000000002</v>
      </c>
      <c r="I11" s="21">
        <v>7.5090439999999994E-2</v>
      </c>
      <c r="J11" s="22">
        <f t="shared" si="1"/>
        <v>0.26499939292972347</v>
      </c>
      <c r="K11" s="22">
        <f t="shared" si="2"/>
        <v>0.39400706856036244</v>
      </c>
      <c r="L11" s="23">
        <f t="shared" si="3"/>
        <v>0.41749197125605947</v>
      </c>
      <c r="M11" s="4"/>
    </row>
    <row r="12" spans="1:13" ht="25.5">
      <c r="A12" s="17"/>
      <c r="B12" s="19">
        <v>3000643</v>
      </c>
      <c r="C12" s="19" t="s">
        <v>1336</v>
      </c>
      <c r="D12" s="20">
        <v>3.5063879999999994</v>
      </c>
      <c r="E12" s="21">
        <v>3.5063879999999985</v>
      </c>
      <c r="F12" s="21">
        <f t="shared" si="0"/>
        <v>1.8891612610928439</v>
      </c>
      <c r="G12" s="21">
        <v>1.4393291910928441</v>
      </c>
      <c r="H12" s="21">
        <v>0.25962613999999995</v>
      </c>
      <c r="I12" s="21">
        <v>0.19020592999999997</v>
      </c>
      <c r="J12" s="22">
        <f t="shared" si="1"/>
        <v>0.41048771302344311</v>
      </c>
      <c r="K12" s="22">
        <f t="shared" si="2"/>
        <v>0.48453146973262651</v>
      </c>
      <c r="L12" s="23">
        <f t="shared" si="3"/>
        <v>0.53877701529118982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0.67990799999999929</v>
      </c>
      <c r="F13" s="45">
        <f t="shared" ca="1" si="4"/>
        <v>8.3165249980837075E-2</v>
      </c>
      <c r="G13" s="45">
        <f t="shared" ca="1" si="4"/>
        <v>4.9005249980836219E-2</v>
      </c>
      <c r="H13" s="45">
        <f t="shared" ca="1" si="4"/>
        <v>2.5140000000000162E-2</v>
      </c>
      <c r="I13" s="45">
        <f t="shared" ca="1" si="4"/>
        <v>9.020000000000139E-3</v>
      </c>
      <c r="J13" s="46">
        <f t="shared" ca="1" si="1"/>
        <v>7.2076295588279993E-2</v>
      </c>
      <c r="K13" s="46">
        <f t="shared" ca="1" si="2"/>
        <v>0.10905188640350821</v>
      </c>
      <c r="L13" s="47">
        <f t="shared" ca="1" si="3"/>
        <v>0.12231838716537621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1349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 ht="25.5">
      <c r="A19" s="17"/>
      <c r="B19" s="19">
        <v>3000531</v>
      </c>
      <c r="C19" s="19" t="s">
        <v>1333</v>
      </c>
      <c r="D19" s="23">
        <v>0.19625031691846592</v>
      </c>
    </row>
    <row r="20" spans="1:4" ht="25.5">
      <c r="A20" s="17"/>
      <c r="B20" s="19">
        <v>3000532</v>
      </c>
      <c r="C20" s="19" t="s">
        <v>1334</v>
      </c>
      <c r="D20" s="23">
        <v>0.46960701740405414</v>
      </c>
    </row>
    <row r="21" spans="1:4" ht="26.25" thickBot="1">
      <c r="A21" s="24"/>
      <c r="B21" s="26">
        <v>3000533</v>
      </c>
      <c r="C21" s="26" t="s">
        <v>1335</v>
      </c>
      <c r="D21" s="30">
        <v>0.41749197125605947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88</v>
      </c>
      <c r="B1" s="49" t="s">
        <v>53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1332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14.881079999999999</v>
      </c>
      <c r="I6" s="14">
        <v>15.560987999999996</v>
      </c>
      <c r="J6" s="14">
        <v>6.4414244188489365</v>
      </c>
      <c r="K6" s="14">
        <v>4.4814172588489365</v>
      </c>
      <c r="L6" s="14">
        <v>1.2151983900000001</v>
      </c>
      <c r="M6" s="14">
        <v>0.74480877000000012</v>
      </c>
      <c r="N6" s="15">
        <v>0.28799053497431765</v>
      </c>
      <c r="O6" s="15">
        <v>0.36608315929868579</v>
      </c>
      <c r="P6" s="16">
        <v>0.4139470076610135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14.881079999999999</v>
      </c>
      <c r="I7" s="37">
        <f>SUM(I8:I17)</f>
        <v>14.881079999999999</v>
      </c>
      <c r="J7" s="37">
        <f>SUM(J8:J17)</f>
        <v>6.3582591688680994</v>
      </c>
      <c r="K7" s="37">
        <f t="shared" ref="K7:M7" si="0">SUM(K8:K17)</f>
        <v>4.4324120088681003</v>
      </c>
      <c r="L7" s="37">
        <f t="shared" si="0"/>
        <v>1.1900583900000001</v>
      </c>
      <c r="M7" s="37">
        <f t="shared" si="0"/>
        <v>0.73578876999999987</v>
      </c>
      <c r="N7" s="39">
        <f>IFERROR(K7/I7,0)</f>
        <v>0.2978555325868889</v>
      </c>
      <c r="O7" s="39">
        <f>IFERROR(SUM(K7,L7)/I7,0)</f>
        <v>0.37782677056155201</v>
      </c>
      <c r="P7" s="40">
        <f>IFERROR(SUM(K7,L7,M7)/I7,0)</f>
        <v>0.42727135186882276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1.6804839999999996</v>
      </c>
      <c r="I8" s="21">
        <v>1.6804839999999994</v>
      </c>
      <c r="J8" s="21">
        <f t="shared" ref="J8:J17" si="1">SUM(K8,L8,M8)</f>
        <v>0.938449724488711</v>
      </c>
      <c r="K8" s="21">
        <v>0.69540143448871095</v>
      </c>
      <c r="L8" s="21">
        <v>0.11437373000000001</v>
      </c>
      <c r="M8" s="21">
        <v>0.12867455999999997</v>
      </c>
      <c r="N8" s="22">
        <f t="shared" ref="N8:N18" si="2">IFERROR(K8/I8,0)</f>
        <v>0.41381020854034384</v>
      </c>
      <c r="O8" s="22">
        <f t="shared" ref="O8:O18" si="3">IFERROR(SUM(K8,L8)/I8,0)</f>
        <v>0.48187020197080799</v>
      </c>
      <c r="P8" s="23">
        <f t="shared" ref="P8:P18" si="4">IFERROR(SUM(K8,L8,M8)/I8,0)</f>
        <v>0.55844014253555008</v>
      </c>
      <c r="Q8" s="70">
        <v>1</v>
      </c>
      <c r="R8" s="21">
        <v>1</v>
      </c>
      <c r="S8" s="23">
        <f>IFERROR(R8/Q8,0)</f>
        <v>1</v>
      </c>
    </row>
    <row r="9" spans="1:19" ht="38.25">
      <c r="A9" s="17"/>
      <c r="B9" s="19">
        <v>5004181</v>
      </c>
      <c r="C9" s="19" t="s">
        <v>1337</v>
      </c>
      <c r="D9" s="68">
        <v>3000531</v>
      </c>
      <c r="E9" s="19" t="s">
        <v>1333</v>
      </c>
      <c r="F9" s="69">
        <v>416</v>
      </c>
      <c r="G9" s="19" t="s">
        <v>663</v>
      </c>
      <c r="H9" s="20">
        <v>1.7243799999999998</v>
      </c>
      <c r="I9" s="21">
        <v>1.8339159999999999</v>
      </c>
      <c r="J9" s="21">
        <f t="shared" si="1"/>
        <v>0.42558025699594915</v>
      </c>
      <c r="K9" s="21">
        <v>0.24387070699594915</v>
      </c>
      <c r="L9" s="21">
        <v>0.1216898</v>
      </c>
      <c r="M9" s="21">
        <v>6.0019750000000004E-2</v>
      </c>
      <c r="N9" s="22">
        <f t="shared" si="2"/>
        <v>0.13297812276895407</v>
      </c>
      <c r="O9" s="22">
        <f t="shared" si="3"/>
        <v>0.19933328843630199</v>
      </c>
      <c r="P9" s="23">
        <f t="shared" si="4"/>
        <v>0.23206093245053164</v>
      </c>
      <c r="Q9" s="70">
        <v>7</v>
      </c>
      <c r="R9" s="21">
        <v>2</v>
      </c>
      <c r="S9" s="23">
        <f t="shared" ref="S9:S17" si="5">IFERROR(R9/Q9,0)</f>
        <v>0.2857142857142857</v>
      </c>
    </row>
    <row r="10" spans="1:19" ht="38.25">
      <c r="A10" s="17"/>
      <c r="B10" s="19">
        <v>5004182</v>
      </c>
      <c r="C10" s="19" t="s">
        <v>1338</v>
      </c>
      <c r="D10" s="68">
        <v>3000531</v>
      </c>
      <c r="E10" s="19" t="s">
        <v>1333</v>
      </c>
      <c r="F10" s="69">
        <v>539</v>
      </c>
      <c r="G10" s="19" t="s">
        <v>1346</v>
      </c>
      <c r="H10" s="20">
        <v>0.74775200000000008</v>
      </c>
      <c r="I10" s="21">
        <v>0.49775199999999992</v>
      </c>
      <c r="J10" s="21">
        <f t="shared" si="1"/>
        <v>0.12696282947333007</v>
      </c>
      <c r="K10" s="21">
        <v>9.1543479473330081E-2</v>
      </c>
      <c r="L10" s="21">
        <v>1.8107499999999999E-2</v>
      </c>
      <c r="M10" s="21">
        <v>1.731185E-2</v>
      </c>
      <c r="N10" s="22">
        <f t="shared" si="2"/>
        <v>0.18391383555129884</v>
      </c>
      <c r="O10" s="22">
        <f t="shared" si="3"/>
        <v>0.22029239354805225</v>
      </c>
      <c r="P10" s="23">
        <f t="shared" si="4"/>
        <v>0.25507246474816797</v>
      </c>
      <c r="Q10" s="70">
        <v>0</v>
      </c>
      <c r="R10" s="21">
        <v>0</v>
      </c>
      <c r="S10" s="23">
        <f t="shared" si="5"/>
        <v>0</v>
      </c>
    </row>
    <row r="11" spans="1:19" ht="25.5">
      <c r="A11" s="17"/>
      <c r="B11" s="19">
        <v>5004183</v>
      </c>
      <c r="C11" s="19" t="s">
        <v>1339</v>
      </c>
      <c r="D11" s="68">
        <v>3000531</v>
      </c>
      <c r="E11" s="19" t="s">
        <v>1333</v>
      </c>
      <c r="F11" s="69">
        <v>120</v>
      </c>
      <c r="G11" s="19" t="s">
        <v>689</v>
      </c>
      <c r="H11" s="20">
        <v>1.0063360000000001</v>
      </c>
      <c r="I11" s="21">
        <v>0.79679999999999995</v>
      </c>
      <c r="J11" s="21">
        <f t="shared" si="1"/>
        <v>6.1419750000000009E-2</v>
      </c>
      <c r="K11" s="21">
        <v>0</v>
      </c>
      <c r="L11" s="21">
        <v>2.7107900000000001E-2</v>
      </c>
      <c r="M11" s="21">
        <v>3.4311850000000005E-2</v>
      </c>
      <c r="N11" s="22">
        <f t="shared" si="2"/>
        <v>0</v>
      </c>
      <c r="O11" s="22">
        <f t="shared" si="3"/>
        <v>3.4020958835341369E-2</v>
      </c>
      <c r="P11" s="23">
        <f t="shared" si="4"/>
        <v>7.7083019578313275E-2</v>
      </c>
      <c r="Q11" s="70">
        <v>0</v>
      </c>
      <c r="R11" s="21">
        <v>0</v>
      </c>
      <c r="S11" s="23">
        <f t="shared" si="5"/>
        <v>0</v>
      </c>
    </row>
    <row r="12" spans="1:19" ht="25.5">
      <c r="A12" s="17"/>
      <c r="B12" s="19">
        <v>5004187</v>
      </c>
      <c r="C12" s="19" t="s">
        <v>1340</v>
      </c>
      <c r="D12" s="68">
        <v>3000533</v>
      </c>
      <c r="E12" s="19" t="s">
        <v>1335</v>
      </c>
      <c r="F12" s="69">
        <v>152</v>
      </c>
      <c r="G12" s="19" t="s">
        <v>1079</v>
      </c>
      <c r="H12" s="20">
        <v>2.9793159999999999</v>
      </c>
      <c r="I12" s="21">
        <v>2.9793159999999999</v>
      </c>
      <c r="J12" s="21">
        <f t="shared" si="1"/>
        <v>1.2542879069623216</v>
      </c>
      <c r="K12" s="21">
        <v>0.7872172569623217</v>
      </c>
      <c r="L12" s="21">
        <v>0.40208416000000002</v>
      </c>
      <c r="M12" s="21">
        <v>6.4986489999999994E-2</v>
      </c>
      <c r="N12" s="22">
        <f t="shared" si="2"/>
        <v>0.26422751294670377</v>
      </c>
      <c r="O12" s="22">
        <f t="shared" si="3"/>
        <v>0.39918606047909044</v>
      </c>
      <c r="P12" s="23">
        <f t="shared" si="4"/>
        <v>0.42099861409878031</v>
      </c>
      <c r="Q12" s="70">
        <v>649998</v>
      </c>
      <c r="R12" s="21">
        <v>623098</v>
      </c>
      <c r="S12" s="23">
        <f t="shared" si="5"/>
        <v>0.95861525727771468</v>
      </c>
    </row>
    <row r="13" spans="1:19" ht="38.25">
      <c r="A13" s="17"/>
      <c r="B13" s="19">
        <v>5004974</v>
      </c>
      <c r="C13" s="19" t="s">
        <v>1341</v>
      </c>
      <c r="D13" s="68">
        <v>3000532</v>
      </c>
      <c r="E13" s="19" t="s">
        <v>1334</v>
      </c>
      <c r="F13" s="69">
        <v>86</v>
      </c>
      <c r="G13" s="19" t="s">
        <v>500</v>
      </c>
      <c r="H13" s="20">
        <v>0.63991600000000004</v>
      </c>
      <c r="I13" s="21">
        <v>0.594916</v>
      </c>
      <c r="J13" s="21">
        <f t="shared" si="1"/>
        <v>0.10743172141771307</v>
      </c>
      <c r="K13" s="21">
        <v>6.8191821417713072E-2</v>
      </c>
      <c r="L13" s="21">
        <v>2.1733950000000002E-2</v>
      </c>
      <c r="M13" s="21">
        <v>1.7505949999999999E-2</v>
      </c>
      <c r="N13" s="22">
        <f t="shared" si="2"/>
        <v>0.11462428547511426</v>
      </c>
      <c r="O13" s="22">
        <f t="shared" si="3"/>
        <v>0.15115709010635631</v>
      </c>
      <c r="P13" s="23">
        <f t="shared" si="4"/>
        <v>0.1805830090596203</v>
      </c>
      <c r="Q13" s="70">
        <v>1040</v>
      </c>
      <c r="R13" s="21">
        <v>1589</v>
      </c>
      <c r="S13" s="23">
        <f t="shared" si="5"/>
        <v>1.5278846153846153</v>
      </c>
    </row>
    <row r="14" spans="1:19" ht="51">
      <c r="A14" s="17"/>
      <c r="B14" s="19">
        <v>5004975</v>
      </c>
      <c r="C14" s="19" t="s">
        <v>1342</v>
      </c>
      <c r="D14" s="68">
        <v>3000532</v>
      </c>
      <c r="E14" s="19" t="s">
        <v>1334</v>
      </c>
      <c r="F14" s="69">
        <v>120</v>
      </c>
      <c r="G14" s="19" t="s">
        <v>689</v>
      </c>
      <c r="H14" s="20">
        <v>2.3784320000000001</v>
      </c>
      <c r="I14" s="21">
        <v>2.7734320000000001</v>
      </c>
      <c r="J14" s="21">
        <f t="shared" si="1"/>
        <v>1.474368136441198</v>
      </c>
      <c r="K14" s="21">
        <v>1.046768436441198</v>
      </c>
      <c r="L14" s="21">
        <v>0.21493126000000001</v>
      </c>
      <c r="M14" s="21">
        <v>0.21266844000000001</v>
      </c>
      <c r="N14" s="22">
        <f t="shared" si="2"/>
        <v>0.37742711429059661</v>
      </c>
      <c r="O14" s="22">
        <f t="shared" si="3"/>
        <v>0.45492360960759015</v>
      </c>
      <c r="P14" s="23">
        <f t="shared" si="4"/>
        <v>0.53160421327842111</v>
      </c>
      <c r="Q14" s="70">
        <v>40</v>
      </c>
      <c r="R14" s="21">
        <v>81</v>
      </c>
      <c r="S14" s="23">
        <f t="shared" si="5"/>
        <v>2.0249999999999999</v>
      </c>
    </row>
    <row r="15" spans="1:19" ht="25.5">
      <c r="A15" s="17"/>
      <c r="B15" s="19">
        <v>5004976</v>
      </c>
      <c r="C15" s="19" t="s">
        <v>1343</v>
      </c>
      <c r="D15" s="68">
        <v>3000533</v>
      </c>
      <c r="E15" s="19" t="s">
        <v>1335</v>
      </c>
      <c r="F15" s="69">
        <v>120</v>
      </c>
      <c r="G15" s="19" t="s">
        <v>689</v>
      </c>
      <c r="H15" s="20">
        <v>0.21807600000000002</v>
      </c>
      <c r="I15" s="21">
        <v>0.21807599999999999</v>
      </c>
      <c r="J15" s="21">
        <f t="shared" si="1"/>
        <v>8.0597581996032591E-2</v>
      </c>
      <c r="K15" s="21">
        <v>6.0089681996032596E-2</v>
      </c>
      <c r="L15" s="21">
        <v>1.040395E-2</v>
      </c>
      <c r="M15" s="21">
        <v>1.010395E-2</v>
      </c>
      <c r="N15" s="22">
        <f t="shared" si="2"/>
        <v>0.27554468165241752</v>
      </c>
      <c r="O15" s="22">
        <f t="shared" si="3"/>
        <v>0.32325259082169788</v>
      </c>
      <c r="P15" s="23">
        <f t="shared" si="4"/>
        <v>0.36958483279238702</v>
      </c>
      <c r="Q15" s="70">
        <v>2</v>
      </c>
      <c r="R15" s="21">
        <v>2</v>
      </c>
      <c r="S15" s="23">
        <f t="shared" si="5"/>
        <v>1</v>
      </c>
    </row>
    <row r="16" spans="1:19" ht="25.5">
      <c r="A16" s="17"/>
      <c r="B16" s="19">
        <v>5004977</v>
      </c>
      <c r="C16" s="19" t="s">
        <v>1344</v>
      </c>
      <c r="D16" s="68">
        <v>3000643</v>
      </c>
      <c r="E16" s="19" t="s">
        <v>1336</v>
      </c>
      <c r="F16" s="69">
        <v>509</v>
      </c>
      <c r="G16" s="19" t="s">
        <v>1347</v>
      </c>
      <c r="H16" s="20">
        <v>2.5599569999999994</v>
      </c>
      <c r="I16" s="21">
        <v>2.7999569999999987</v>
      </c>
      <c r="J16" s="21">
        <f t="shared" si="1"/>
        <v>1.5989480166972421</v>
      </c>
      <c r="K16" s="21">
        <v>1.2731972466972423</v>
      </c>
      <c r="L16" s="21">
        <v>0.16969369999999995</v>
      </c>
      <c r="M16" s="21">
        <v>0.15605706999999996</v>
      </c>
      <c r="N16" s="22">
        <f t="shared" si="2"/>
        <v>0.45472028559625843</v>
      </c>
      <c r="O16" s="22">
        <f t="shared" si="3"/>
        <v>0.51532610918569211</v>
      </c>
      <c r="P16" s="23">
        <f t="shared" si="4"/>
        <v>0.57106163298123602</v>
      </c>
      <c r="Q16" s="70">
        <v>10</v>
      </c>
      <c r="R16" s="21">
        <v>10</v>
      </c>
      <c r="S16" s="23">
        <f t="shared" si="5"/>
        <v>1</v>
      </c>
    </row>
    <row r="17" spans="1:19" ht="25.5">
      <c r="A17" s="17"/>
      <c r="B17" s="19">
        <v>5004978</v>
      </c>
      <c r="C17" s="19" t="s">
        <v>1345</v>
      </c>
      <c r="D17" s="68">
        <v>3000643</v>
      </c>
      <c r="E17" s="19" t="s">
        <v>1336</v>
      </c>
      <c r="F17" s="69">
        <v>152</v>
      </c>
      <c r="G17" s="19" t="s">
        <v>1079</v>
      </c>
      <c r="H17" s="20">
        <v>0.94643100000000002</v>
      </c>
      <c r="I17" s="21">
        <v>0.70643100000000003</v>
      </c>
      <c r="J17" s="21">
        <f t="shared" si="1"/>
        <v>0.29021324439560175</v>
      </c>
      <c r="K17" s="21">
        <v>0.16613194439560175</v>
      </c>
      <c r="L17" s="21">
        <v>8.9932440000000016E-2</v>
      </c>
      <c r="M17" s="21">
        <v>3.4148860000000003E-2</v>
      </c>
      <c r="N17" s="22">
        <f t="shared" si="2"/>
        <v>0.23517080138839</v>
      </c>
      <c r="O17" s="22">
        <f t="shared" si="3"/>
        <v>0.36247614331138034</v>
      </c>
      <c r="P17" s="23">
        <f t="shared" si="4"/>
        <v>0.41081612272904466</v>
      </c>
      <c r="Q17" s="70">
        <v>20</v>
      </c>
      <c r="R17" s="21">
        <v>32</v>
      </c>
      <c r="S17" s="23">
        <f t="shared" si="5"/>
        <v>1.6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0.67990799999999751</v>
      </c>
      <c r="J18" s="44">
        <f t="shared" si="6"/>
        <v>8.3165249980837075E-2</v>
      </c>
      <c r="K18" s="44">
        <f t="shared" si="6"/>
        <v>4.9005249980836219E-2</v>
      </c>
      <c r="L18" s="44">
        <f t="shared" si="6"/>
        <v>2.513999999999994E-2</v>
      </c>
      <c r="M18" s="44">
        <f t="shared" si="6"/>
        <v>9.02000000000025E-3</v>
      </c>
      <c r="N18" s="46">
        <f t="shared" si="2"/>
        <v>7.2076295588280173E-2</v>
      </c>
      <c r="O18" s="46">
        <f t="shared" si="3"/>
        <v>0.10905188640350817</v>
      </c>
      <c r="P18" s="47">
        <f t="shared" si="4"/>
        <v>0.12231838716537637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M15"/>
  <sheetViews>
    <sheetView workbookViewId="0">
      <selection activeCell="A13" sqref="A13:L13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89</v>
      </c>
      <c r="B1" s="50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1350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29.666166</v>
      </c>
      <c r="E6" s="14">
        <v>39.663206000000002</v>
      </c>
      <c r="F6" s="14">
        <v>20.331360948699565</v>
      </c>
      <c r="G6" s="14">
        <v>10.512198878699564</v>
      </c>
      <c r="H6" s="14">
        <v>6.0389569899999991</v>
      </c>
      <c r="I6" s="14">
        <v>3.78020508</v>
      </c>
      <c r="J6" s="15">
        <v>0.26503653987777903</v>
      </c>
      <c r="K6" s="15">
        <v>0.41729243643843522</v>
      </c>
      <c r="L6" s="16">
        <v>0.51260003915718666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8.3776319999999966</v>
      </c>
      <c r="E7" s="38">
        <f ca="1">SUM(E8:OFFSET(E6,MATCH("GOBIERNOS REGIONALES",$A$8:$A$50,0),0))</f>
        <v>9.5613210000000013</v>
      </c>
      <c r="F7" s="38">
        <f ca="1">SUM(F8:OFFSET(F6,MATCH("GOBIERNOS REGIONALES",$A$8:$A$50,0),0))</f>
        <v>5.2599195874258848</v>
      </c>
      <c r="G7" s="38">
        <f ca="1">SUM(G8:OFFSET(G6,MATCH("GOBIERNOS REGIONALES",$A$8:$A$50,0),0))</f>
        <v>2.8260648674258846</v>
      </c>
      <c r="H7" s="38">
        <f ca="1">SUM(H8:OFFSET(H6,MATCH("GOBIERNOS REGIONALES",$A$8:$A$50,0),0))</f>
        <v>0.47523462</v>
      </c>
      <c r="I7" s="38">
        <f ca="1">SUM(I8:OFFSET(I6,MATCH("GOBIERNOS REGIONALES",$A$8:$A$50,0),0))</f>
        <v>1.9586201000000005</v>
      </c>
      <c r="J7" s="39">
        <f ca="1">IFERROR(G7/E7,0)</f>
        <v>0.29557263765392711</v>
      </c>
      <c r="K7" s="39">
        <f ca="1">IFERROR(SUM(G7,H7)/E7,0)</f>
        <v>0.34527650388747372</v>
      </c>
      <c r="L7" s="40">
        <f ca="1">IFERROR(SUM(G7,H7,I7)/E7,0)</f>
        <v>0.55012477746808053</v>
      </c>
      <c r="M7" s="4"/>
    </row>
    <row r="8" spans="1:13">
      <c r="A8" s="17"/>
      <c r="B8" s="18">
        <v>13</v>
      </c>
      <c r="C8" s="19" t="s">
        <v>114</v>
      </c>
      <c r="D8" s="20">
        <v>6.6902399999999975</v>
      </c>
      <c r="E8" s="21">
        <v>6.259888000000001</v>
      </c>
      <c r="F8" s="21">
        <f t="shared" ref="F8:F14" si="0">SUM(G8,H8,I8)</f>
        <v>3.0669286794787713</v>
      </c>
      <c r="G8" s="21">
        <v>2.1105900294787716</v>
      </c>
      <c r="H8" s="21">
        <v>0.22075511000000003</v>
      </c>
      <c r="I8" s="21">
        <v>0.73558353999999981</v>
      </c>
      <c r="J8" s="22">
        <f t="shared" ref="J8:J14" si="1">IFERROR(G8/E8,0)</f>
        <v>0.33716098905903291</v>
      </c>
      <c r="K8" s="22">
        <f t="shared" ref="K8:K14" si="2">IFERROR(SUM(G8,H8)/E8,0)</f>
        <v>0.37242601456747643</v>
      </c>
      <c r="L8" s="23">
        <f t="shared" ref="L8:L14" si="3">IFERROR(SUM(G8,H8,I8)/E8,0)</f>
        <v>0.48993347476484739</v>
      </c>
      <c r="M8" s="4"/>
    </row>
    <row r="9" spans="1:13" ht="25.5">
      <c r="A9" s="17"/>
      <c r="B9" s="18">
        <v>163</v>
      </c>
      <c r="C9" s="19" t="s">
        <v>148</v>
      </c>
      <c r="D9" s="20">
        <v>1.3757679999999999</v>
      </c>
      <c r="E9" s="21">
        <v>2.9893589999999999</v>
      </c>
      <c r="F9" s="21">
        <f t="shared" si="0"/>
        <v>2.0626241803443381</v>
      </c>
      <c r="G9" s="21">
        <v>0.63244531034433749</v>
      </c>
      <c r="H9" s="21">
        <v>0.22909272999999999</v>
      </c>
      <c r="I9" s="21">
        <v>1.2010861400000006</v>
      </c>
      <c r="J9" s="22">
        <f t="shared" si="1"/>
        <v>0.21156552637014742</v>
      </c>
      <c r="K9" s="22">
        <f t="shared" si="2"/>
        <v>0.28820159784901628</v>
      </c>
      <c r="L9" s="23">
        <f t="shared" si="3"/>
        <v>0.68998878366376815</v>
      </c>
      <c r="M9" s="4"/>
    </row>
    <row r="10" spans="1:13" ht="25.5">
      <c r="A10" s="17"/>
      <c r="B10" s="18">
        <v>331</v>
      </c>
      <c r="C10" s="19" t="s">
        <v>159</v>
      </c>
      <c r="D10" s="20">
        <v>0.31162400000000001</v>
      </c>
      <c r="E10" s="21">
        <v>0.31207400000000002</v>
      </c>
      <c r="F10" s="21">
        <f t="shared" si="0"/>
        <v>0.13036672760277548</v>
      </c>
      <c r="G10" s="21">
        <v>8.3029527602775488E-2</v>
      </c>
      <c r="H10" s="21">
        <v>2.5386779999999998E-2</v>
      </c>
      <c r="I10" s="21">
        <v>2.1950419999999998E-2</v>
      </c>
      <c r="J10" s="22">
        <f t="shared" si="1"/>
        <v>0.26605717747321306</v>
      </c>
      <c r="K10" s="22">
        <f t="shared" si="2"/>
        <v>0.34740576787164418</v>
      </c>
      <c r="L10" s="23">
        <f t="shared" si="3"/>
        <v>0.4177429955804568</v>
      </c>
      <c r="M10" s="4"/>
    </row>
    <row r="11" spans="1:13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1.316487</v>
      </c>
      <c r="E11" s="38">
        <f ca="1">SUM(E12:OFFSET(E10,(MATCH("GOBIERNOS LOCALES",$A$8:$A$50,0)-MATCH("GOBIERNOS REGIONALES",$A$8:$A$50,0)),0))</f>
        <v>1.5594579999999998</v>
      </c>
      <c r="F11" s="38">
        <f ca="1">SUM(F12:OFFSET(F10,(MATCH("GOBIERNOS LOCALES",$A$8:$A$50,0)-MATCH("GOBIERNOS REGIONALES",$A$8:$A$50,0)),0))</f>
        <v>1.0910308712760646</v>
      </c>
      <c r="G11" s="38">
        <f ca="1">SUM(G12:OFFSET(G10,(MATCH("GOBIERNOS LOCALES",$A$8:$A$50,0)-MATCH("GOBIERNOS REGIONALES",$A$8:$A$50,0)),0))</f>
        <v>0.72817123127606465</v>
      </c>
      <c r="H11" s="38">
        <f ca="1">SUM(H12:OFFSET(H10,(MATCH("GOBIERNOS LOCALES",$A$8:$A$50,0)-MATCH("GOBIERNOS REGIONALES",$A$8:$A$50,0)),0))</f>
        <v>0.17279870999999999</v>
      </c>
      <c r="I11" s="38">
        <f ca="1">SUM(I12:OFFSET(I10,(MATCH("GOBIERNOS LOCALES",$A$8:$A$50,0)-MATCH("GOBIERNOS REGIONALES",$A$8:$A$50,0)),0))</f>
        <v>0.19006093000000002</v>
      </c>
      <c r="J11" s="39">
        <f t="shared" ca="1" si="1"/>
        <v>0.46693866155809566</v>
      </c>
      <c r="K11" s="39">
        <f t="shared" ca="1" si="2"/>
        <v>0.57774556369973717</v>
      </c>
      <c r="L11" s="40">
        <f t="shared" ca="1" si="3"/>
        <v>0.69962183737943873</v>
      </c>
      <c r="M11" s="4"/>
    </row>
    <row r="12" spans="1:13">
      <c r="A12" s="17"/>
      <c r="B12" s="18">
        <v>454</v>
      </c>
      <c r="C12" s="19" t="s">
        <v>220</v>
      </c>
      <c r="D12" s="20">
        <v>1.296262</v>
      </c>
      <c r="E12" s="21">
        <v>1.5392329999999999</v>
      </c>
      <c r="F12" s="21">
        <f t="shared" si="0"/>
        <v>1.0884038712882582</v>
      </c>
      <c r="G12" s="21">
        <v>0.72684033128825831</v>
      </c>
      <c r="H12" s="21">
        <v>0.17237470999999999</v>
      </c>
      <c r="I12" s="21">
        <v>0.18918883000000003</v>
      </c>
      <c r="J12" s="22">
        <f t="shared" si="1"/>
        <v>0.47220942592074</v>
      </c>
      <c r="K12" s="22">
        <f t="shared" si="2"/>
        <v>0.5841968313362943</v>
      </c>
      <c r="L12" s="23">
        <f t="shared" si="3"/>
        <v>0.707107937062328</v>
      </c>
      <c r="M12" s="4"/>
    </row>
    <row r="13" spans="1:13">
      <c r="A13" s="17"/>
      <c r="B13" s="18">
        <v>455</v>
      </c>
      <c r="C13" s="19" t="s">
        <v>221</v>
      </c>
      <c r="D13" s="20">
        <v>2.0225000000000003E-2</v>
      </c>
      <c r="E13" s="21">
        <v>2.0225000000000003E-2</v>
      </c>
      <c r="F13" s="21">
        <f t="shared" si="0"/>
        <v>2.6269999878063333E-3</v>
      </c>
      <c r="G13" s="21">
        <v>1.3308999878063332E-3</v>
      </c>
      <c r="H13" s="21">
        <v>4.2399999999999995E-4</v>
      </c>
      <c r="I13" s="21">
        <v>8.7210000000000022E-4</v>
      </c>
      <c r="J13" s="22">
        <f t="shared" si="1"/>
        <v>6.580469655408322E-2</v>
      </c>
      <c r="K13" s="22">
        <f t="shared" si="2"/>
        <v>8.6768849829732153E-2</v>
      </c>
      <c r="L13" s="23">
        <f t="shared" si="3"/>
        <v>0.12988875094221672</v>
      </c>
      <c r="M13" s="4"/>
    </row>
    <row r="14" spans="1:13" ht="15.75" thickBot="1">
      <c r="A14" s="41" t="s">
        <v>232</v>
      </c>
      <c r="B14" s="58"/>
      <c r="C14" s="43"/>
      <c r="D14" s="44">
        <v>19.972046999999989</v>
      </c>
      <c r="E14" s="45">
        <v>28.542427000000011</v>
      </c>
      <c r="F14" s="45">
        <f t="shared" si="0"/>
        <v>13.980410489997613</v>
      </c>
      <c r="G14" s="45">
        <v>6.9579627799976151</v>
      </c>
      <c r="H14" s="45">
        <v>5.3909236599999995</v>
      </c>
      <c r="I14" s="45">
        <v>1.6315240499999999</v>
      </c>
      <c r="J14" s="46">
        <f t="shared" si="1"/>
        <v>0.24377614349324997</v>
      </c>
      <c r="K14" s="46">
        <f t="shared" si="2"/>
        <v>0.43265018913765146</v>
      </c>
      <c r="L14" s="47">
        <f t="shared" si="3"/>
        <v>0.48981155281565958</v>
      </c>
      <c r="M14" s="4"/>
    </row>
    <row r="15" spans="1:13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89</v>
      </c>
      <c r="B1" s="51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1351</v>
      </c>
      <c r="N2" s="72" t="s">
        <v>1365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29.666166</v>
      </c>
      <c r="E6" s="14">
        <f ca="1">SUM(E7:OFFSET(E7,50,0))</f>
        <v>39.663206000000002</v>
      </c>
      <c r="F6" s="14">
        <f ca="1">SUM(F7:OFFSET(F7,50,0))</f>
        <v>20.331360948699565</v>
      </c>
      <c r="G6" s="14">
        <f ca="1">SUM(G7:OFFSET(G7,50,0))</f>
        <v>10.512198878699564</v>
      </c>
      <c r="H6" s="14">
        <f ca="1">SUM(H7:OFFSET(H7,50,0))</f>
        <v>6.0389569899999991</v>
      </c>
      <c r="I6" s="14">
        <f ca="1">SUM(I7:OFFSET(I7,50,0))</f>
        <v>3.78020508</v>
      </c>
      <c r="J6" s="15">
        <f ca="1">IFERROR(G6/E6,0)</f>
        <v>0.26503653987777903</v>
      </c>
      <c r="K6" s="15">
        <f ca="1">IFERROR(SUM(G6,H6)/E6,0)</f>
        <v>0.41729243643843522</v>
      </c>
      <c r="L6" s="16">
        <f ca="1">IFERROR(SUM(G6,H6,I6)/E6,0)</f>
        <v>0.51260003915718666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</v>
      </c>
      <c r="E7" s="21">
        <v>2.6689999999999998E-2</v>
      </c>
      <c r="F7" s="21">
        <f t="shared" ref="F7:F25" si="0">SUM(G7,H7,I7)</f>
        <v>2.6690000668168068E-2</v>
      </c>
      <c r="G7" s="21">
        <v>2.6690000668168068E-2</v>
      </c>
      <c r="H7" s="21">
        <v>0</v>
      </c>
      <c r="I7" s="21">
        <v>0</v>
      </c>
      <c r="J7" s="22">
        <f t="shared" ref="J7:J25" si="1">IFERROR(G7/E7,0)</f>
        <v>1.0000000250343974</v>
      </c>
      <c r="K7" s="22">
        <f t="shared" ref="K7:K25" si="2">IFERROR(SUM(G7,H7)/E7,0)</f>
        <v>1.0000000250343974</v>
      </c>
      <c r="L7" s="23">
        <f t="shared" ref="L7:L25" si="3">IFERROR(SUM(G7,H7,I7)/E7,0)</f>
        <v>1.0000000250343974</v>
      </c>
      <c r="M7" s="4"/>
      <c r="N7" t="s">
        <v>249</v>
      </c>
      <c r="O7" s="5">
        <v>2.6690000668168068E-2</v>
      </c>
      <c r="P7" s="71">
        <v>1.0000000250343974</v>
      </c>
    </row>
    <row r="8" spans="1:16">
      <c r="A8" s="17"/>
      <c r="B8" s="55">
        <v>2</v>
      </c>
      <c r="C8" s="19" t="s">
        <v>250</v>
      </c>
      <c r="D8" s="20">
        <v>1.1613609999999996</v>
      </c>
      <c r="E8" s="21">
        <v>2.6675020000000003</v>
      </c>
      <c r="F8" s="21">
        <f t="shared" si="0"/>
        <v>1.5631246239870107</v>
      </c>
      <c r="G8" s="21">
        <v>0.97831608398701064</v>
      </c>
      <c r="H8" s="21">
        <v>0.17822904000000001</v>
      </c>
      <c r="I8" s="21">
        <v>0.40657949999999998</v>
      </c>
      <c r="J8" s="22">
        <f t="shared" si="1"/>
        <v>0.36675364591554593</v>
      </c>
      <c r="K8" s="22">
        <f t="shared" si="2"/>
        <v>0.43356860612925896</v>
      </c>
      <c r="L8" s="23">
        <f t="shared" si="3"/>
        <v>0.58598817319987406</v>
      </c>
      <c r="M8" s="4"/>
      <c r="N8" t="s">
        <v>257</v>
      </c>
      <c r="O8" s="5">
        <v>0.45390080606230904</v>
      </c>
      <c r="P8" s="71">
        <v>0.82675031795370812</v>
      </c>
    </row>
    <row r="9" spans="1:16">
      <c r="A9" s="17"/>
      <c r="B9" s="55">
        <v>3</v>
      </c>
      <c r="C9" s="19" t="s">
        <v>251</v>
      </c>
      <c r="D9" s="20">
        <v>0.19333400000000001</v>
      </c>
      <c r="E9" s="21">
        <v>0.29217699999999996</v>
      </c>
      <c r="F9" s="21">
        <f t="shared" si="0"/>
        <v>0.19470324030930578</v>
      </c>
      <c r="G9" s="21">
        <v>0.14198656030930579</v>
      </c>
      <c r="H9" s="21">
        <v>2.54361E-2</v>
      </c>
      <c r="I9" s="21">
        <v>2.7280580000000002E-2</v>
      </c>
      <c r="J9" s="22">
        <f t="shared" si="1"/>
        <v>0.48596077141358085</v>
      </c>
      <c r="K9" s="22">
        <f t="shared" si="2"/>
        <v>0.57301793197036655</v>
      </c>
      <c r="L9" s="23">
        <f t="shared" si="3"/>
        <v>0.66638797820946138</v>
      </c>
      <c r="M9" s="4"/>
      <c r="N9" t="s">
        <v>265</v>
      </c>
      <c r="O9" s="5">
        <v>1.0884038712882582</v>
      </c>
      <c r="P9" s="71">
        <v>0.707107937062328</v>
      </c>
    </row>
    <row r="10" spans="1:16">
      <c r="A10" s="17"/>
      <c r="B10" s="55">
        <v>5</v>
      </c>
      <c r="C10" s="19" t="s">
        <v>253</v>
      </c>
      <c r="D10" s="20">
        <v>1.5148249999999999</v>
      </c>
      <c r="E10" s="21">
        <v>1.4267369999999999</v>
      </c>
      <c r="F10" s="21">
        <f t="shared" si="0"/>
        <v>0.8274631130427329</v>
      </c>
      <c r="G10" s="21">
        <v>0.55066906304273289</v>
      </c>
      <c r="H10" s="21">
        <v>0.13903741</v>
      </c>
      <c r="I10" s="21">
        <v>0.13775664000000001</v>
      </c>
      <c r="J10" s="22">
        <f t="shared" si="1"/>
        <v>0.38596396045152886</v>
      </c>
      <c r="K10" s="22">
        <f t="shared" si="2"/>
        <v>0.48341528469699246</v>
      </c>
      <c r="L10" s="23">
        <f t="shared" si="3"/>
        <v>0.57996891721651078</v>
      </c>
      <c r="M10" s="4"/>
      <c r="N10" t="s">
        <v>263</v>
      </c>
      <c r="O10" s="5">
        <v>2.1252874292786603</v>
      </c>
      <c r="P10" s="71">
        <v>0.70480503559983254</v>
      </c>
    </row>
    <row r="11" spans="1:16">
      <c r="A11" s="17"/>
      <c r="B11" s="55">
        <v>6</v>
      </c>
      <c r="C11" s="19" t="s">
        <v>254</v>
      </c>
      <c r="D11" s="20">
        <v>1.1081669999999999</v>
      </c>
      <c r="E11" s="21">
        <v>0.61019699999999999</v>
      </c>
      <c r="F11" s="21">
        <f t="shared" si="0"/>
        <v>0.25804094991703991</v>
      </c>
      <c r="G11" s="21">
        <v>0.13986648991703987</v>
      </c>
      <c r="H11" s="21">
        <v>2.32687E-2</v>
      </c>
      <c r="I11" s="21">
        <v>9.490576000000002E-2</v>
      </c>
      <c r="J11" s="22">
        <f t="shared" si="1"/>
        <v>0.22921530246304042</v>
      </c>
      <c r="K11" s="22">
        <f t="shared" si="2"/>
        <v>0.26734839718490894</v>
      </c>
      <c r="L11" s="23">
        <f t="shared" si="3"/>
        <v>0.42288138079512011</v>
      </c>
      <c r="M11" s="4"/>
      <c r="N11" t="s">
        <v>267</v>
      </c>
      <c r="O11" s="5">
        <v>0.19094953069012136</v>
      </c>
      <c r="P11" s="71">
        <v>0.67162911592400265</v>
      </c>
    </row>
    <row r="12" spans="1:16">
      <c r="A12" s="17"/>
      <c r="B12" s="55">
        <v>8</v>
      </c>
      <c r="C12" s="19" t="s">
        <v>256</v>
      </c>
      <c r="D12" s="20">
        <v>17.879000999999999</v>
      </c>
      <c r="E12" s="21">
        <v>24.339021000000002</v>
      </c>
      <c r="F12" s="21">
        <f t="shared" si="0"/>
        <v>12.068382356970526</v>
      </c>
      <c r="G12" s="21">
        <v>5.9313757769705262</v>
      </c>
      <c r="H12" s="21">
        <v>4.9249218599999995</v>
      </c>
      <c r="I12" s="21">
        <v>1.21208472</v>
      </c>
      <c r="J12" s="22">
        <f t="shared" si="1"/>
        <v>0.2436982069644677</v>
      </c>
      <c r="K12" s="22">
        <f t="shared" si="2"/>
        <v>0.44604495953105611</v>
      </c>
      <c r="L12" s="23">
        <f t="shared" si="3"/>
        <v>0.49584502010046028</v>
      </c>
      <c r="M12" s="4"/>
      <c r="N12" t="s">
        <v>270</v>
      </c>
      <c r="O12" s="5">
        <v>0.31067364664333874</v>
      </c>
      <c r="P12" s="71">
        <v>0.66867475510338481</v>
      </c>
    </row>
    <row r="13" spans="1:16">
      <c r="A13" s="17"/>
      <c r="B13" s="55">
        <v>9</v>
      </c>
      <c r="C13" s="19" t="s">
        <v>257</v>
      </c>
      <c r="D13" s="20">
        <v>0.253606</v>
      </c>
      <c r="E13" s="21">
        <v>0.54901800000000012</v>
      </c>
      <c r="F13" s="21">
        <f t="shared" si="0"/>
        <v>0.45390080606230904</v>
      </c>
      <c r="G13" s="21">
        <v>0.40836480606230907</v>
      </c>
      <c r="H13" s="21">
        <v>2.0972000000000001E-2</v>
      </c>
      <c r="I13" s="21">
        <v>2.4563999999999999E-2</v>
      </c>
      <c r="J13" s="22">
        <f t="shared" si="1"/>
        <v>0.74380950362703768</v>
      </c>
      <c r="K13" s="22">
        <f t="shared" si="2"/>
        <v>0.78200861549586531</v>
      </c>
      <c r="L13" s="23">
        <f t="shared" si="3"/>
        <v>0.82675031795370812</v>
      </c>
      <c r="M13" s="4"/>
      <c r="N13" t="s">
        <v>251</v>
      </c>
      <c r="O13" s="5">
        <v>0.19470324030930578</v>
      </c>
      <c r="P13" s="71">
        <v>0.66638797820946138</v>
      </c>
    </row>
    <row r="14" spans="1:16">
      <c r="A14" s="17"/>
      <c r="B14" s="55">
        <v>10</v>
      </c>
      <c r="C14" s="19" t="s">
        <v>258</v>
      </c>
      <c r="D14" s="20">
        <v>1.3612659999999996</v>
      </c>
      <c r="E14" s="21">
        <v>2.0089750000000004</v>
      </c>
      <c r="F14" s="21">
        <f t="shared" si="0"/>
        <v>0.40840063928195314</v>
      </c>
      <c r="G14" s="21">
        <v>0.27050103928195313</v>
      </c>
      <c r="H14" s="21">
        <v>3.5932579999999999E-2</v>
      </c>
      <c r="I14" s="21">
        <v>0.10196701999999999</v>
      </c>
      <c r="J14" s="22">
        <f t="shared" si="1"/>
        <v>0.13464629439487952</v>
      </c>
      <c r="K14" s="22">
        <f t="shared" si="2"/>
        <v>0.15253232085115695</v>
      </c>
      <c r="L14" s="23">
        <f t="shared" si="3"/>
        <v>0.2032880644517493</v>
      </c>
      <c r="M14" s="4"/>
      <c r="N14" t="s">
        <v>269</v>
      </c>
      <c r="O14" s="5">
        <v>0.30785976071625937</v>
      </c>
      <c r="P14" s="71">
        <v>0.61220546208017845</v>
      </c>
    </row>
    <row r="15" spans="1:16">
      <c r="A15" s="17"/>
      <c r="B15" s="55">
        <v>12</v>
      </c>
      <c r="C15" s="19" t="s">
        <v>260</v>
      </c>
      <c r="D15" s="20">
        <v>0.74870099999999995</v>
      </c>
      <c r="E15" s="21">
        <v>0.74847799999999987</v>
      </c>
      <c r="F15" s="21">
        <f t="shared" si="0"/>
        <v>0.29528418087199859</v>
      </c>
      <c r="G15" s="21">
        <v>0.15682184087199857</v>
      </c>
      <c r="H15" s="21">
        <v>0.13036432000000003</v>
      </c>
      <c r="I15" s="21">
        <v>8.0980199999999992E-3</v>
      </c>
      <c r="J15" s="22">
        <f t="shared" si="1"/>
        <v>0.2095209757294117</v>
      </c>
      <c r="K15" s="22">
        <f t="shared" si="2"/>
        <v>0.38369352321911754</v>
      </c>
      <c r="L15" s="23">
        <f t="shared" si="3"/>
        <v>0.39451283921771735</v>
      </c>
      <c r="M15" s="4"/>
      <c r="N15" t="s">
        <v>250</v>
      </c>
      <c r="O15" s="5">
        <v>1.5631246239870107</v>
      </c>
      <c r="P15" s="71">
        <v>0.58598817319987406</v>
      </c>
    </row>
    <row r="16" spans="1:16">
      <c r="A16" s="17"/>
      <c r="B16" s="55">
        <v>13</v>
      </c>
      <c r="C16" s="19" t="s">
        <v>261</v>
      </c>
      <c r="D16" s="20">
        <v>0.16172900000000001</v>
      </c>
      <c r="E16" s="21">
        <v>0.18442900000000001</v>
      </c>
      <c r="F16" s="21">
        <f t="shared" si="0"/>
        <v>7.8172699999999998E-2</v>
      </c>
      <c r="G16" s="21">
        <v>0</v>
      </c>
      <c r="H16" s="21">
        <v>4.44477E-2</v>
      </c>
      <c r="I16" s="21">
        <v>3.3724999999999998E-2</v>
      </c>
      <c r="J16" s="22">
        <f t="shared" si="1"/>
        <v>0</v>
      </c>
      <c r="K16" s="22">
        <f t="shared" si="2"/>
        <v>0.24100168628577934</v>
      </c>
      <c r="L16" s="23">
        <f t="shared" si="3"/>
        <v>0.42386338374116866</v>
      </c>
      <c r="M16" s="4"/>
      <c r="N16" t="s">
        <v>253</v>
      </c>
      <c r="O16" s="5">
        <v>0.8274631130427329</v>
      </c>
      <c r="P16" s="71">
        <v>0.57996891721651078</v>
      </c>
    </row>
    <row r="17" spans="1:16">
      <c r="A17" s="17"/>
      <c r="B17" s="55">
        <v>15</v>
      </c>
      <c r="C17" s="19" t="s">
        <v>263</v>
      </c>
      <c r="D17" s="20">
        <v>1.6934179999999999</v>
      </c>
      <c r="E17" s="21">
        <v>3.0154259999999997</v>
      </c>
      <c r="F17" s="21">
        <f t="shared" si="0"/>
        <v>2.1252874292786603</v>
      </c>
      <c r="G17" s="21">
        <v>0.62673378927865997</v>
      </c>
      <c r="H17" s="21">
        <v>0.17026194</v>
      </c>
      <c r="I17" s="21">
        <v>1.3282917000000003</v>
      </c>
      <c r="J17" s="22">
        <f t="shared" si="1"/>
        <v>0.20784253676882139</v>
      </c>
      <c r="K17" s="22">
        <f t="shared" si="2"/>
        <v>0.26430618071166728</v>
      </c>
      <c r="L17" s="23">
        <f t="shared" si="3"/>
        <v>0.70480503559983254</v>
      </c>
      <c r="M17" s="4"/>
      <c r="N17" t="s">
        <v>256</v>
      </c>
      <c r="O17" s="5">
        <v>12.068382356970526</v>
      </c>
      <c r="P17" s="71">
        <v>0.49584502010046028</v>
      </c>
    </row>
    <row r="18" spans="1:16">
      <c r="A18" s="17"/>
      <c r="B18" s="55">
        <v>16</v>
      </c>
      <c r="C18" s="19" t="s">
        <v>264</v>
      </c>
      <c r="D18" s="20">
        <v>5.3606000000000001E-2</v>
      </c>
      <c r="E18" s="21">
        <v>0.56291999999999998</v>
      </c>
      <c r="F18" s="21">
        <f t="shared" si="0"/>
        <v>3.7299999858438966E-2</v>
      </c>
      <c r="G18" s="21">
        <v>1.0499999858438969E-2</v>
      </c>
      <c r="H18" s="21">
        <v>2E-3</v>
      </c>
      <c r="I18" s="21">
        <v>2.4799999999999999E-2</v>
      </c>
      <c r="J18" s="22">
        <f t="shared" si="1"/>
        <v>1.8652739036522009E-2</v>
      </c>
      <c r="K18" s="22">
        <f t="shared" si="2"/>
        <v>2.2205641758045493E-2</v>
      </c>
      <c r="L18" s="23">
        <f t="shared" si="3"/>
        <v>6.6261635504936703E-2</v>
      </c>
      <c r="M18" s="4"/>
      <c r="N18" t="s">
        <v>268</v>
      </c>
      <c r="O18" s="5">
        <v>6.9097099125637107E-2</v>
      </c>
      <c r="P18" s="71">
        <v>0.48632872645244618</v>
      </c>
    </row>
    <row r="19" spans="1:16">
      <c r="A19" s="17"/>
      <c r="B19" s="55">
        <v>17</v>
      </c>
      <c r="C19" s="19" t="s">
        <v>265</v>
      </c>
      <c r="D19" s="20">
        <v>1.391262</v>
      </c>
      <c r="E19" s="21">
        <v>1.5392329999999999</v>
      </c>
      <c r="F19" s="21">
        <f t="shared" si="0"/>
        <v>1.0884038712882582</v>
      </c>
      <c r="G19" s="21">
        <v>0.72684033128825831</v>
      </c>
      <c r="H19" s="21">
        <v>0.17237470999999999</v>
      </c>
      <c r="I19" s="21">
        <v>0.18918883000000003</v>
      </c>
      <c r="J19" s="22">
        <f t="shared" si="1"/>
        <v>0.47220942592074</v>
      </c>
      <c r="K19" s="22">
        <f t="shared" si="2"/>
        <v>0.5841968313362943</v>
      </c>
      <c r="L19" s="23">
        <f t="shared" si="3"/>
        <v>0.707107937062328</v>
      </c>
      <c r="M19" s="4"/>
      <c r="N19" t="s">
        <v>261</v>
      </c>
      <c r="O19" s="5">
        <v>7.8172699999999998E-2</v>
      </c>
      <c r="P19" s="71">
        <v>0.42386338374116866</v>
      </c>
    </row>
    <row r="20" spans="1:16">
      <c r="A20" s="17"/>
      <c r="B20" s="55">
        <v>18</v>
      </c>
      <c r="C20" s="19" t="s">
        <v>266</v>
      </c>
      <c r="D20" s="20">
        <v>2.0225E-2</v>
      </c>
      <c r="E20" s="21">
        <v>0.12803499999999998</v>
      </c>
      <c r="F20" s="21">
        <f t="shared" si="0"/>
        <v>1.0626999987806335E-2</v>
      </c>
      <c r="G20" s="21">
        <v>1.3308999878063332E-3</v>
      </c>
      <c r="H20" s="21">
        <v>4.2400000000000001E-4</v>
      </c>
      <c r="I20" s="21">
        <v>8.8721000000000008E-3</v>
      </c>
      <c r="J20" s="22">
        <f t="shared" si="1"/>
        <v>1.03948138228323E-2</v>
      </c>
      <c r="K20" s="22">
        <f t="shared" si="2"/>
        <v>1.3706408308715065E-2</v>
      </c>
      <c r="L20" s="23">
        <f t="shared" si="3"/>
        <v>8.3000741889376631E-2</v>
      </c>
      <c r="M20" s="4"/>
      <c r="N20" t="s">
        <v>254</v>
      </c>
      <c r="O20" s="5">
        <v>0.25804094991703991</v>
      </c>
      <c r="P20" s="71">
        <v>0.42288138079512011</v>
      </c>
    </row>
    <row r="21" spans="1:16">
      <c r="A21" s="17"/>
      <c r="B21" s="55">
        <v>19</v>
      </c>
      <c r="C21" s="19" t="s">
        <v>267</v>
      </c>
      <c r="D21" s="20">
        <v>0.38876500000000003</v>
      </c>
      <c r="E21" s="21">
        <v>0.28430800000000001</v>
      </c>
      <c r="F21" s="21">
        <f t="shared" si="0"/>
        <v>0.19094953069012136</v>
      </c>
      <c r="G21" s="21">
        <v>0.11794166069012135</v>
      </c>
      <c r="H21" s="21">
        <v>1.1059329999999999E-2</v>
      </c>
      <c r="I21" s="21">
        <v>6.1948539999999996E-2</v>
      </c>
      <c r="J21" s="22">
        <f t="shared" si="1"/>
        <v>0.41483764329572631</v>
      </c>
      <c r="K21" s="22">
        <f t="shared" si="2"/>
        <v>0.45373675974689898</v>
      </c>
      <c r="L21" s="23">
        <f t="shared" si="3"/>
        <v>0.67162911592400265</v>
      </c>
      <c r="M21" s="4"/>
      <c r="N21" t="s">
        <v>260</v>
      </c>
      <c r="O21" s="5">
        <v>0.29528418087199859</v>
      </c>
      <c r="P21" s="71">
        <v>0.39451283921771735</v>
      </c>
    </row>
    <row r="22" spans="1:16">
      <c r="A22" s="17"/>
      <c r="B22" s="55">
        <v>20</v>
      </c>
      <c r="C22" s="19" t="s">
        <v>268</v>
      </c>
      <c r="D22" s="20">
        <v>0.13639699999999999</v>
      </c>
      <c r="E22" s="21">
        <v>0.14207900000000001</v>
      </c>
      <c r="F22" s="21">
        <f t="shared" si="0"/>
        <v>6.9097099125637107E-2</v>
      </c>
      <c r="G22" s="21">
        <v>4.0659999125637114E-2</v>
      </c>
      <c r="H22" s="21">
        <v>1.4078E-2</v>
      </c>
      <c r="I22" s="21">
        <v>1.43591E-2</v>
      </c>
      <c r="J22" s="22">
        <f t="shared" si="1"/>
        <v>0.28617880985674948</v>
      </c>
      <c r="K22" s="22">
        <f t="shared" si="2"/>
        <v>0.38526452977313402</v>
      </c>
      <c r="L22" s="23">
        <f t="shared" si="3"/>
        <v>0.48632872645244618</v>
      </c>
      <c r="M22" s="4"/>
      <c r="N22" t="s">
        <v>258</v>
      </c>
      <c r="O22" s="5">
        <v>0.40840063928195314</v>
      </c>
      <c r="P22" s="71">
        <v>0.2032880644517493</v>
      </c>
    </row>
    <row r="23" spans="1:16">
      <c r="A23" s="17"/>
      <c r="B23" s="55">
        <v>21</v>
      </c>
      <c r="C23" s="19" t="s">
        <v>269</v>
      </c>
      <c r="D23" s="20">
        <v>0.91679200000000005</v>
      </c>
      <c r="E23" s="21">
        <v>0.50287000000000004</v>
      </c>
      <c r="F23" s="21">
        <f t="shared" si="0"/>
        <v>0.30785976071625937</v>
      </c>
      <c r="G23" s="21">
        <v>0.18643939071625937</v>
      </c>
      <c r="H23" s="21">
        <v>7.0543549999999997E-2</v>
      </c>
      <c r="I23" s="21">
        <v>5.0876820000000003E-2</v>
      </c>
      <c r="J23" s="22">
        <f t="shared" si="1"/>
        <v>0.37075067257195571</v>
      </c>
      <c r="K23" s="22">
        <f t="shared" si="2"/>
        <v>0.51103255456929098</v>
      </c>
      <c r="L23" s="23">
        <f t="shared" si="3"/>
        <v>0.61220546208017845</v>
      </c>
      <c r="M23" s="4"/>
      <c r="N23" t="s">
        <v>273</v>
      </c>
      <c r="O23" s="5">
        <v>1.7000000000000001E-2</v>
      </c>
      <c r="P23" s="71">
        <v>9.9706744868035185E-2</v>
      </c>
    </row>
    <row r="24" spans="1:16">
      <c r="A24" s="17"/>
      <c r="B24" s="55">
        <v>22</v>
      </c>
      <c r="C24" s="19" t="s">
        <v>270</v>
      </c>
      <c r="D24" s="20">
        <v>0.168711</v>
      </c>
      <c r="E24" s="21">
        <v>0.46461100000000005</v>
      </c>
      <c r="F24" s="21">
        <f t="shared" si="0"/>
        <v>0.31067364664333874</v>
      </c>
      <c r="G24" s="21">
        <v>0.19716114664333872</v>
      </c>
      <c r="H24" s="21">
        <v>7.5605749999999999E-2</v>
      </c>
      <c r="I24" s="21">
        <v>3.7906750000000003E-2</v>
      </c>
      <c r="J24" s="22">
        <f t="shared" si="1"/>
        <v>0.42435746601638513</v>
      </c>
      <c r="K24" s="22">
        <f t="shared" si="2"/>
        <v>0.58708660932121437</v>
      </c>
      <c r="L24" s="23">
        <f t="shared" si="3"/>
        <v>0.66867475510338481</v>
      </c>
      <c r="M24" s="4"/>
      <c r="N24" t="s">
        <v>266</v>
      </c>
      <c r="O24" s="5">
        <v>1.0626999987806335E-2</v>
      </c>
      <c r="P24" s="71">
        <v>8.3000741889376631E-2</v>
      </c>
    </row>
    <row r="25" spans="1:16" ht="15.75" thickBot="1">
      <c r="A25" s="24"/>
      <c r="B25" s="56">
        <v>25</v>
      </c>
      <c r="C25" s="26" t="s">
        <v>273</v>
      </c>
      <c r="D25" s="27">
        <v>0.51500000000000001</v>
      </c>
      <c r="E25" s="28">
        <v>0.17050000000000001</v>
      </c>
      <c r="F25" s="28">
        <f t="shared" si="0"/>
        <v>1.7000000000000001E-2</v>
      </c>
      <c r="G25" s="28">
        <v>0</v>
      </c>
      <c r="H25" s="28">
        <v>0</v>
      </c>
      <c r="I25" s="28">
        <v>1.7000000000000001E-2</v>
      </c>
      <c r="J25" s="29">
        <f t="shared" si="1"/>
        <v>0</v>
      </c>
      <c r="K25" s="29">
        <f t="shared" si="2"/>
        <v>0</v>
      </c>
      <c r="L25" s="30">
        <f t="shared" si="3"/>
        <v>9.9706744868035185E-2</v>
      </c>
      <c r="M25" s="4"/>
      <c r="N25" t="s">
        <v>264</v>
      </c>
      <c r="O25" s="5">
        <v>3.7299999858438966E-2</v>
      </c>
      <c r="P25" s="71">
        <v>6.6261635504936703E-2</v>
      </c>
    </row>
    <row r="26" spans="1:16">
      <c r="O26" s="5"/>
      <c r="P26" s="71"/>
    </row>
    <row r="27" spans="1:16">
      <c r="O27" s="5"/>
      <c r="P27" s="71"/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>
      <c r="A1" s="50">
        <v>89</v>
      </c>
      <c r="B1" s="49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1352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29.666166</v>
      </c>
      <c r="E6" s="14">
        <v>39.663206000000002</v>
      </c>
      <c r="F6" s="14">
        <v>20.331360948699565</v>
      </c>
      <c r="G6" s="14">
        <v>10.512198878699564</v>
      </c>
      <c r="H6" s="14">
        <v>6.0389569899999991</v>
      </c>
      <c r="I6" s="14">
        <v>3.78020508</v>
      </c>
      <c r="J6" s="15">
        <v>0.26503653987777903</v>
      </c>
      <c r="K6" s="15">
        <v>0.41729243643843522</v>
      </c>
      <c r="L6" s="16">
        <v>0.51260003915718666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8.4895569999999978</v>
      </c>
      <c r="E7" s="38">
        <f ca="1">SUM(E8:OFFSET(E6,MATCH("PROYECTOS",$A$8:$A$50,0),0))</f>
        <v>9.5890799999999992</v>
      </c>
      <c r="F7" s="38">
        <f ca="1">SUM(F8:OFFSET(F6,MATCH("PROYECTOS",$A$8:$A$50,0),0))</f>
        <v>5.2521174769276859</v>
      </c>
      <c r="G7" s="38">
        <f ca="1">SUM(G8:OFFSET(G6,MATCH("PROYECTOS",$A$8:$A$50,0),0))</f>
        <v>2.7926320569276868</v>
      </c>
      <c r="H7" s="38">
        <f ca="1">SUM(H8:OFFSET(H6,MATCH("PROYECTOS",$A$8:$A$50,0),0))</f>
        <v>0.49263721999999999</v>
      </c>
      <c r="I7" s="38">
        <f ca="1">SUM(I8:OFFSET(I6,MATCH("PROYECTOS",$A$8:$A$50,0),0))</f>
        <v>1.9668481999999998</v>
      </c>
      <c r="J7" s="39">
        <f ca="1">IFERROR(G7/E7,0)</f>
        <v>0.29123044723035862</v>
      </c>
      <c r="K7" s="39">
        <f ca="1">IFERROR(SUM(G7,H7)/E7,0)</f>
        <v>0.34260526316681966</v>
      </c>
      <c r="L7" s="40">
        <f ca="1">IFERROR(SUM(G7,H7,I7)/E7,0)</f>
        <v>0.54771860042127996</v>
      </c>
      <c r="M7" s="4"/>
    </row>
    <row r="8" spans="1:13">
      <c r="A8" s="17"/>
      <c r="B8" s="19">
        <v>3000001</v>
      </c>
      <c r="C8" s="19" t="s">
        <v>275</v>
      </c>
      <c r="D8" s="20">
        <v>1.872058</v>
      </c>
      <c r="E8" s="21">
        <v>2.1706659999999998</v>
      </c>
      <c r="F8" s="21">
        <f t="shared" ref="F8:F10" si="0">SUM(G8,H8,I8)</f>
        <v>1.3722320412189577</v>
      </c>
      <c r="G8" s="21">
        <v>0.84430090121895773</v>
      </c>
      <c r="H8" s="21">
        <v>0.21936942999999998</v>
      </c>
      <c r="I8" s="21">
        <v>0.30856171000000004</v>
      </c>
      <c r="J8" s="22">
        <f t="shared" ref="J8:J11" si="1">IFERROR(G8/E8,0)</f>
        <v>0.38895937984883799</v>
      </c>
      <c r="K8" s="22">
        <f t="shared" ref="K8:K11" si="2">IFERROR(SUM(G8,H8)/E8,0)</f>
        <v>0.49002026623117412</v>
      </c>
      <c r="L8" s="23">
        <f t="shared" ref="L8:L11" si="3">IFERROR(SUM(G8,H8,I8)/E8,0)</f>
        <v>0.63217097481554407</v>
      </c>
      <c r="M8" s="4"/>
    </row>
    <row r="9" spans="1:13" ht="25.5">
      <c r="A9" s="17"/>
      <c r="B9" s="19">
        <v>3000339</v>
      </c>
      <c r="C9" s="19" t="s">
        <v>1354</v>
      </c>
      <c r="D9" s="20">
        <v>5.2745239999999978</v>
      </c>
      <c r="E9" s="21">
        <v>6.5117599999999998</v>
      </c>
      <c r="F9" s="21">
        <f t="shared" si="0"/>
        <v>3.2094351143715523</v>
      </c>
      <c r="G9" s="21">
        <v>1.3023160643715528</v>
      </c>
      <c r="H9" s="21">
        <v>0.26319188999999998</v>
      </c>
      <c r="I9" s="21">
        <v>1.6439271599999998</v>
      </c>
      <c r="J9" s="22">
        <f t="shared" si="1"/>
        <v>0.19999448142615098</v>
      </c>
      <c r="K9" s="22">
        <f t="shared" si="2"/>
        <v>0.24041241605519134</v>
      </c>
      <c r="L9" s="23">
        <f t="shared" si="3"/>
        <v>0.49286753725130417</v>
      </c>
      <c r="M9" s="4"/>
    </row>
    <row r="10" spans="1:13" ht="51">
      <c r="A10" s="17"/>
      <c r="B10" s="19">
        <v>3000566</v>
      </c>
      <c r="C10" s="19" t="s">
        <v>1355</v>
      </c>
      <c r="D10" s="20">
        <v>1.3429749999999998</v>
      </c>
      <c r="E10" s="21">
        <v>0.90665400000000007</v>
      </c>
      <c r="F10" s="21">
        <f t="shared" si="0"/>
        <v>0.6704503213371763</v>
      </c>
      <c r="G10" s="21">
        <v>0.64601509133717627</v>
      </c>
      <c r="H10" s="21">
        <v>1.0075899999999999E-2</v>
      </c>
      <c r="I10" s="21">
        <v>1.435933E-2</v>
      </c>
      <c r="J10" s="22">
        <f t="shared" si="1"/>
        <v>0.71252659927290485</v>
      </c>
      <c r="K10" s="22">
        <f t="shared" si="2"/>
        <v>0.72363987953196729</v>
      </c>
      <c r="L10" s="23">
        <f t="shared" si="3"/>
        <v>0.73947759711772765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21.176609000000003</v>
      </c>
      <c r="E11" s="45">
        <f t="shared" ref="E11:I11" ca="1" si="4">OFFSET(E11,-MATCH("PROYECTOS",$A$8:$A$50,0)-1,0)-(OFFSET(E11,-MATCH("PROYECTOS",$A$8:$A$50,0),0))</f>
        <v>30.074126000000003</v>
      </c>
      <c r="F11" s="45">
        <f t="shared" ca="1" si="4"/>
        <v>15.079243471771878</v>
      </c>
      <c r="G11" s="45">
        <f t="shared" ca="1" si="4"/>
        <v>7.7195668217718776</v>
      </c>
      <c r="H11" s="45">
        <f t="shared" ca="1" si="4"/>
        <v>5.5463197699999993</v>
      </c>
      <c r="I11" s="45">
        <f t="shared" ca="1" si="4"/>
        <v>1.8133568800000002</v>
      </c>
      <c r="J11" s="46">
        <f t="shared" ca="1" si="1"/>
        <v>0.25668466048761907</v>
      </c>
      <c r="K11" s="46">
        <f t="shared" ca="1" si="2"/>
        <v>0.44110630486059266</v>
      </c>
      <c r="L11" s="47">
        <f t="shared" ca="1" si="3"/>
        <v>0.50140255021116409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1366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26.25" thickBot="1">
      <c r="A17" s="73"/>
      <c r="B17" s="74">
        <v>3000339</v>
      </c>
      <c r="C17" s="74" t="s">
        <v>1354</v>
      </c>
      <c r="D17" s="75">
        <v>0.49286753725130417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M25"/>
  <sheetViews>
    <sheetView topLeftCell="A14" workbookViewId="0">
      <selection activeCell="A25" sqref="A25:D25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>
      <c r="A1" s="50">
        <v>17</v>
      </c>
      <c r="B1" s="49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401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265.01292899999993</v>
      </c>
      <c r="E6" s="14">
        <v>314.53931699999998</v>
      </c>
      <c r="F6" s="14">
        <v>157.37849221081169</v>
      </c>
      <c r="G6" s="14">
        <v>109.60845970081166</v>
      </c>
      <c r="H6" s="14">
        <v>23.76579641</v>
      </c>
      <c r="I6" s="14">
        <v>24.004236100000004</v>
      </c>
      <c r="J6" s="15">
        <v>0.3484730009152136</v>
      </c>
      <c r="K6" s="15">
        <v>0.42403047537237348</v>
      </c>
      <c r="L6" s="16">
        <v>0.50034600987835076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260.268012</v>
      </c>
      <c r="E7" s="38">
        <f ca="1">SUM(E8:OFFSET(E6,MATCH("PROYECTOS",$A$8:$A$50,0),0))</f>
        <v>295.55226900000002</v>
      </c>
      <c r="F7" s="38">
        <f ca="1">SUM(F8:OFFSET(F6,MATCH("PROYECTOS",$A$8:$A$50,0),0))</f>
        <v>156.26205681773936</v>
      </c>
      <c r="G7" s="38">
        <f ca="1">SUM(G8:OFFSET(G6,MATCH("PROYECTOS",$A$8:$A$50,0),0))</f>
        <v>108.86868564773937</v>
      </c>
      <c r="H7" s="38">
        <f ca="1">SUM(H8:OFFSET(H6,MATCH("PROYECTOS",$A$8:$A$50,0),0))</f>
        <v>23.579773250000002</v>
      </c>
      <c r="I7" s="38">
        <f ca="1">SUM(I8:OFFSET(I6,MATCH("PROYECTOS",$A$8:$A$50,0),0))</f>
        <v>23.813597919999999</v>
      </c>
      <c r="J7" s="39">
        <f ca="1">IFERROR(G7/E7,0)</f>
        <v>0.36835679190045184</v>
      </c>
      <c r="K7" s="39">
        <f ca="1">IFERROR(SUM(G7,H7)/E7,0)</f>
        <v>0.44813886675909559</v>
      </c>
      <c r="L7" s="40">
        <f ca="1">IFERROR(SUM(G7,H7,I7)/E7,0)</f>
        <v>0.52871208651671486</v>
      </c>
      <c r="M7" s="4"/>
    </row>
    <row r="8" spans="1:13">
      <c r="A8" s="17"/>
      <c r="B8" s="19">
        <v>3000001</v>
      </c>
      <c r="C8" s="19" t="s">
        <v>275</v>
      </c>
      <c r="D8" s="20">
        <v>19.586804999999984</v>
      </c>
      <c r="E8" s="21">
        <v>26.545960999999991</v>
      </c>
      <c r="F8" s="21">
        <f t="shared" ref="F8:F17" si="0">SUM(G8,H8,I8)</f>
        <v>11.720126270563691</v>
      </c>
      <c r="G8" s="21">
        <v>8.3187038805636906</v>
      </c>
      <c r="H8" s="21">
        <v>2.0460219299999993</v>
      </c>
      <c r="I8" s="21">
        <v>1.35540046</v>
      </c>
      <c r="J8" s="22">
        <f t="shared" ref="J8:J18" si="1">IFERROR(G8/E8,0)</f>
        <v>0.31336985240668791</v>
      </c>
      <c r="K8" s="22">
        <f t="shared" ref="K8:K18" si="2">IFERROR(SUM(G8,H8)/E8,0)</f>
        <v>0.3904445505123621</v>
      </c>
      <c r="L8" s="23">
        <f t="shared" ref="L8:L18" si="3">IFERROR(SUM(G8,H8,I8)/E8,0)</f>
        <v>0.4415031827464711</v>
      </c>
      <c r="M8" s="4"/>
    </row>
    <row r="9" spans="1:13" ht="38.25">
      <c r="A9" s="17"/>
      <c r="B9" s="19">
        <v>3043977</v>
      </c>
      <c r="C9" s="19" t="s">
        <v>403</v>
      </c>
      <c r="D9" s="20">
        <v>19.526167999999998</v>
      </c>
      <c r="E9" s="21">
        <v>20.916031</v>
      </c>
      <c r="F9" s="21">
        <f t="shared" si="0"/>
        <v>11.111632895036468</v>
      </c>
      <c r="G9" s="21">
        <v>8.0674722750364687</v>
      </c>
      <c r="H9" s="21">
        <v>0.96960409000000036</v>
      </c>
      <c r="I9" s="21">
        <v>2.0745565299999997</v>
      </c>
      <c r="J9" s="22">
        <f t="shared" si="1"/>
        <v>0.38570760748234062</v>
      </c>
      <c r="K9" s="22">
        <f t="shared" si="2"/>
        <v>0.43206459031526917</v>
      </c>
      <c r="L9" s="23">
        <f t="shared" si="3"/>
        <v>0.53124959008888772</v>
      </c>
      <c r="M9" s="4"/>
    </row>
    <row r="10" spans="1:13" ht="51">
      <c r="A10" s="17"/>
      <c r="B10" s="19">
        <v>3043978</v>
      </c>
      <c r="C10" s="19" t="s">
        <v>404</v>
      </c>
      <c r="D10" s="20">
        <v>4.4870619999999981</v>
      </c>
      <c r="E10" s="21">
        <v>5.0303189999999987</v>
      </c>
      <c r="F10" s="21">
        <f t="shared" si="0"/>
        <v>3.3069610837904424</v>
      </c>
      <c r="G10" s="21">
        <v>2.3609302237904424</v>
      </c>
      <c r="H10" s="21">
        <v>0.49034734000000002</v>
      </c>
      <c r="I10" s="21">
        <v>0.45568352000000012</v>
      </c>
      <c r="J10" s="22">
        <f t="shared" si="1"/>
        <v>0.46934006049923332</v>
      </c>
      <c r="K10" s="22">
        <f t="shared" si="2"/>
        <v>0.56681843910703145</v>
      </c>
      <c r="L10" s="23">
        <f t="shared" si="3"/>
        <v>0.65740583923016482</v>
      </c>
      <c r="M10" s="4"/>
    </row>
    <row r="11" spans="1:13" ht="51">
      <c r="A11" s="17"/>
      <c r="B11" s="19">
        <v>3043979</v>
      </c>
      <c r="C11" s="19" t="s">
        <v>405</v>
      </c>
      <c r="D11" s="20">
        <v>6.5264549999999977</v>
      </c>
      <c r="E11" s="21">
        <v>6.6551779999999985</v>
      </c>
      <c r="F11" s="21">
        <f t="shared" si="0"/>
        <v>4.1103405339552515</v>
      </c>
      <c r="G11" s="21">
        <v>2.9978023039552517</v>
      </c>
      <c r="H11" s="21">
        <v>0.52208248999999995</v>
      </c>
      <c r="I11" s="21">
        <v>0.59045574000000001</v>
      </c>
      <c r="J11" s="22">
        <f t="shared" si="1"/>
        <v>0.45044660021944605</v>
      </c>
      <c r="K11" s="22">
        <f t="shared" si="2"/>
        <v>0.52889416240335752</v>
      </c>
      <c r="L11" s="23">
        <f t="shared" si="3"/>
        <v>0.61761541674095755</v>
      </c>
      <c r="M11" s="4"/>
    </row>
    <row r="12" spans="1:13" ht="63.75">
      <c r="A12" s="17"/>
      <c r="B12" s="19">
        <v>3043980</v>
      </c>
      <c r="C12" s="19" t="s">
        <v>406</v>
      </c>
      <c r="D12" s="20">
        <v>6.5704780000000005</v>
      </c>
      <c r="E12" s="21">
        <v>10.322361000000004</v>
      </c>
      <c r="F12" s="21">
        <f t="shared" si="0"/>
        <v>5.6424163388746793</v>
      </c>
      <c r="G12" s="21">
        <v>3.7883172988746789</v>
      </c>
      <c r="H12" s="21">
        <v>0.94359102000000028</v>
      </c>
      <c r="I12" s="21">
        <v>0.91050801999999986</v>
      </c>
      <c r="J12" s="22">
        <f t="shared" si="1"/>
        <v>0.36700104742264655</v>
      </c>
      <c r="K12" s="22">
        <f t="shared" si="2"/>
        <v>0.45841337256802756</v>
      </c>
      <c r="L12" s="23">
        <f t="shared" si="3"/>
        <v>0.54662071389236211</v>
      </c>
      <c r="M12" s="4"/>
    </row>
    <row r="13" spans="1:13" ht="63.75">
      <c r="A13" s="17"/>
      <c r="B13" s="19">
        <v>3043981</v>
      </c>
      <c r="C13" s="19" t="s">
        <v>407</v>
      </c>
      <c r="D13" s="20">
        <v>51.133941999999998</v>
      </c>
      <c r="E13" s="21">
        <v>63.387790000000052</v>
      </c>
      <c r="F13" s="21">
        <f t="shared" si="0"/>
        <v>32.646768642447313</v>
      </c>
      <c r="G13" s="21">
        <v>22.704064712447313</v>
      </c>
      <c r="H13" s="21">
        <v>5.5679093000000019</v>
      </c>
      <c r="I13" s="21">
        <v>4.3747946299999994</v>
      </c>
      <c r="J13" s="22">
        <f t="shared" si="1"/>
        <v>0.35817725641558562</v>
      </c>
      <c r="K13" s="22">
        <f t="shared" si="2"/>
        <v>0.44601608625962968</v>
      </c>
      <c r="L13" s="23">
        <f t="shared" si="3"/>
        <v>0.51503244777026125</v>
      </c>
      <c r="M13" s="4"/>
    </row>
    <row r="14" spans="1:13">
      <c r="A14" s="17"/>
      <c r="B14" s="19">
        <v>3043982</v>
      </c>
      <c r="C14" s="19" t="s">
        <v>408</v>
      </c>
      <c r="D14" s="20">
        <v>16.600026000000007</v>
      </c>
      <c r="E14" s="21">
        <v>18.384238000000003</v>
      </c>
      <c r="F14" s="21">
        <f t="shared" si="0"/>
        <v>10.875544329491646</v>
      </c>
      <c r="G14" s="21">
        <v>7.1345631494916448</v>
      </c>
      <c r="H14" s="21">
        <v>2.6204492699999999</v>
      </c>
      <c r="I14" s="21">
        <v>1.12053191</v>
      </c>
      <c r="J14" s="22">
        <f t="shared" si="1"/>
        <v>0.38808043876997478</v>
      </c>
      <c r="K14" s="22">
        <f t="shared" si="2"/>
        <v>0.53061826220328756</v>
      </c>
      <c r="L14" s="23">
        <f t="shared" si="3"/>
        <v>0.59156894778514313</v>
      </c>
      <c r="M14" s="4"/>
    </row>
    <row r="15" spans="1:13" ht="25.5">
      <c r="A15" s="17"/>
      <c r="B15" s="19">
        <v>3043983</v>
      </c>
      <c r="C15" s="19" t="s">
        <v>409</v>
      </c>
      <c r="D15" s="20">
        <v>93.418068999999974</v>
      </c>
      <c r="E15" s="21">
        <v>89.391559999999956</v>
      </c>
      <c r="F15" s="21">
        <f t="shared" si="0"/>
        <v>41.855536216387847</v>
      </c>
      <c r="G15" s="21">
        <v>30.418341286387843</v>
      </c>
      <c r="H15" s="21">
        <v>5.60188972</v>
      </c>
      <c r="I15" s="21">
        <v>5.8353052099999996</v>
      </c>
      <c r="J15" s="22">
        <f t="shared" si="1"/>
        <v>0.34028202759173076</v>
      </c>
      <c r="K15" s="22">
        <f t="shared" si="2"/>
        <v>0.4029489026300454</v>
      </c>
      <c r="L15" s="23">
        <f t="shared" si="3"/>
        <v>0.46822693570162405</v>
      </c>
      <c r="M15" s="4"/>
    </row>
    <row r="16" spans="1:13" ht="25.5">
      <c r="A16" s="17"/>
      <c r="B16" s="19">
        <v>3043984</v>
      </c>
      <c r="C16" s="19" t="s">
        <v>410</v>
      </c>
      <c r="D16" s="20">
        <v>35.691112000000025</v>
      </c>
      <c r="E16" s="21">
        <v>46.875035000000025</v>
      </c>
      <c r="F16" s="21">
        <f t="shared" si="0"/>
        <v>30.323755378300788</v>
      </c>
      <c r="G16" s="21">
        <v>19.535147418300788</v>
      </c>
      <c r="H16" s="21">
        <v>4.2494072200000002</v>
      </c>
      <c r="I16" s="21">
        <v>6.5392007400000001</v>
      </c>
      <c r="J16" s="22">
        <f t="shared" si="1"/>
        <v>0.41674950041745629</v>
      </c>
      <c r="K16" s="22">
        <f t="shared" si="2"/>
        <v>0.5074034534225047</v>
      </c>
      <c r="L16" s="23">
        <f t="shared" si="3"/>
        <v>0.64690629838038038</v>
      </c>
      <c r="M16" s="4"/>
    </row>
    <row r="17" spans="1:13" ht="25.5">
      <c r="A17" s="17"/>
      <c r="B17" s="19">
        <v>3044119</v>
      </c>
      <c r="C17" s="19" t="s">
        <v>411</v>
      </c>
      <c r="D17" s="20">
        <v>6.7278949999999984</v>
      </c>
      <c r="E17" s="21">
        <v>8.0437960000000004</v>
      </c>
      <c r="F17" s="21">
        <f t="shared" si="0"/>
        <v>4.6689751288912209</v>
      </c>
      <c r="G17" s="21">
        <v>3.5433430988912207</v>
      </c>
      <c r="H17" s="21">
        <v>0.56847087000000007</v>
      </c>
      <c r="I17" s="21">
        <v>0.55716115999999993</v>
      </c>
      <c r="J17" s="22">
        <f t="shared" si="1"/>
        <v>0.44050633542810141</v>
      </c>
      <c r="K17" s="22">
        <f t="shared" si="2"/>
        <v>0.51117830050528645</v>
      </c>
      <c r="L17" s="23">
        <f t="shared" si="3"/>
        <v>0.58044424906986958</v>
      </c>
      <c r="M17" s="4"/>
    </row>
    <row r="18" spans="1:13" ht="15.75" thickBot="1">
      <c r="A18" s="41" t="s">
        <v>293</v>
      </c>
      <c r="B18" s="43"/>
      <c r="C18" s="43"/>
      <c r="D18" s="44">
        <f ca="1">OFFSET(D18,-MATCH("PROYECTOS",$A$8:$A$50,0)-1,0)-(OFFSET(D18,-MATCH("PROYECTOS",$A$8:$A$50,0),0))</f>
        <v>4.7449169999999299</v>
      </c>
      <c r="E18" s="45">
        <f t="shared" ref="E18:I18" ca="1" si="4">OFFSET(E18,-MATCH("PROYECTOS",$A$8:$A$50,0)-1,0)-(OFFSET(E18,-MATCH("PROYECTOS",$A$8:$A$50,0),0))</f>
        <v>18.987047999999959</v>
      </c>
      <c r="F18" s="45">
        <f t="shared" ca="1" si="4"/>
        <v>1.1164353930723223</v>
      </c>
      <c r="G18" s="45">
        <f t="shared" ca="1" si="4"/>
        <v>0.7397740530722956</v>
      </c>
      <c r="H18" s="45">
        <f t="shared" ca="1" si="4"/>
        <v>0.18602315999999774</v>
      </c>
      <c r="I18" s="45">
        <f t="shared" ca="1" si="4"/>
        <v>0.1906381800000041</v>
      </c>
      <c r="J18" s="46">
        <f t="shared" ca="1" si="1"/>
        <v>3.8962036282433013E-2</v>
      </c>
      <c r="K18" s="46">
        <f t="shared" ca="1" si="2"/>
        <v>4.8759407627362368E-2</v>
      </c>
      <c r="L18" s="47">
        <f t="shared" ca="1" si="3"/>
        <v>5.8799840452939282E-2</v>
      </c>
      <c r="M18" s="4"/>
    </row>
    <row r="19" spans="1:13" ht="15.75" thickBot="1"/>
    <row r="20" spans="1:13" ht="15.75" thickBot="1">
      <c r="A20" s="91" t="s">
        <v>315</v>
      </c>
      <c r="B20" s="92"/>
      <c r="C20" s="92"/>
      <c r="D20" s="93"/>
    </row>
    <row r="21" spans="1:13" ht="15.75" thickBot="1">
      <c r="A21" s="1" t="s">
        <v>423</v>
      </c>
    </row>
    <row r="22" spans="1:13" ht="45" customHeight="1">
      <c r="A22" s="84" t="s">
        <v>317</v>
      </c>
      <c r="B22" s="85"/>
      <c r="C22" s="85"/>
      <c r="D22" s="96" t="s">
        <v>318</v>
      </c>
    </row>
    <row r="23" spans="1:13" ht="15.75" thickBot="1">
      <c r="A23" s="94"/>
      <c r="B23" s="95"/>
      <c r="C23" s="95"/>
      <c r="D23" s="97"/>
    </row>
    <row r="24" spans="1:13">
      <c r="A24" s="17"/>
      <c r="B24" s="19">
        <v>3000001</v>
      </c>
      <c r="C24" s="19" t="s">
        <v>275</v>
      </c>
      <c r="D24" s="23">
        <v>0.4415031827464711</v>
      </c>
    </row>
    <row r="25" spans="1:13" ht="26.25" thickBot="1">
      <c r="A25" s="24"/>
      <c r="B25" s="26">
        <v>3043983</v>
      </c>
      <c r="C25" s="26" t="s">
        <v>409</v>
      </c>
      <c r="D25" s="30">
        <v>0.46822693570162405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89</v>
      </c>
      <c r="B1" s="49" t="s">
        <v>54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1353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29.666166</v>
      </c>
      <c r="I6" s="14">
        <v>39.663206000000002</v>
      </c>
      <c r="J6" s="14">
        <v>20.331360948699565</v>
      </c>
      <c r="K6" s="14">
        <v>10.512198878699564</v>
      </c>
      <c r="L6" s="14">
        <v>6.0389569899999991</v>
      </c>
      <c r="M6" s="14">
        <v>3.78020508</v>
      </c>
      <c r="N6" s="15">
        <v>0.26503653987777903</v>
      </c>
      <c r="O6" s="15">
        <v>0.41729243643843522</v>
      </c>
      <c r="P6" s="16">
        <v>0.51260003915718666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SUM(H8:H16)</f>
        <v>8.4895569999999996</v>
      </c>
      <c r="I7" s="37">
        <f>SUM(I8:I16)</f>
        <v>9.5890799999999992</v>
      </c>
      <c r="J7" s="37">
        <f>SUM(J8:J16)</f>
        <v>5.2521174769276868</v>
      </c>
      <c r="K7" s="37">
        <f t="shared" ref="K7:M7" si="0">SUM(K8:K16)</f>
        <v>2.7926320569276868</v>
      </c>
      <c r="L7" s="37">
        <f t="shared" si="0"/>
        <v>0.49263721999999999</v>
      </c>
      <c r="M7" s="37">
        <f t="shared" si="0"/>
        <v>1.9668482000000003</v>
      </c>
      <c r="N7" s="39">
        <f>IFERROR(K7/I7,0)</f>
        <v>0.29123044723035862</v>
      </c>
      <c r="O7" s="39">
        <f>IFERROR(SUM(K7,L7)/I7,0)</f>
        <v>0.34260526316681966</v>
      </c>
      <c r="P7" s="40">
        <f>IFERROR(SUM(K7,L7,M7)/I7,0)</f>
        <v>0.54771860042127996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1.872058</v>
      </c>
      <c r="I8" s="21">
        <v>2.1706659999999998</v>
      </c>
      <c r="J8" s="21">
        <f t="shared" ref="J8:J16" si="1">SUM(K8,L8,M8)</f>
        <v>1.3722320412189577</v>
      </c>
      <c r="K8" s="21">
        <v>0.84430090121895773</v>
      </c>
      <c r="L8" s="21">
        <v>0.21936942999999998</v>
      </c>
      <c r="M8" s="21">
        <v>0.30856170999999999</v>
      </c>
      <c r="N8" s="22">
        <f t="shared" ref="N8:N17" si="2">IFERROR(K8/I8,0)</f>
        <v>0.38895937984883799</v>
      </c>
      <c r="O8" s="22">
        <f t="shared" ref="O8:O17" si="3">IFERROR(SUM(K8,L8)/I8,0)</f>
        <v>0.49002026623117412</v>
      </c>
      <c r="P8" s="23">
        <f t="shared" ref="P8:P17" si="4">IFERROR(SUM(K8,L8,M8)/I8,0)</f>
        <v>0.63217097481554407</v>
      </c>
      <c r="Q8" s="70">
        <v>15.5</v>
      </c>
      <c r="R8" s="21">
        <v>15.5</v>
      </c>
      <c r="S8" s="23">
        <f>IFERROR(R8/Q8,0)</f>
        <v>1</v>
      </c>
    </row>
    <row r="9" spans="1:19" ht="51">
      <c r="A9" s="17"/>
      <c r="B9" s="19">
        <v>5002982</v>
      </c>
      <c r="C9" s="19" t="s">
        <v>1356</v>
      </c>
      <c r="D9" s="68">
        <v>3000566</v>
      </c>
      <c r="E9" s="19" t="s">
        <v>1355</v>
      </c>
      <c r="F9" s="69">
        <v>14</v>
      </c>
      <c r="G9" s="19" t="s">
        <v>690</v>
      </c>
      <c r="H9" s="20">
        <v>6.143E-3</v>
      </c>
      <c r="I9" s="21">
        <v>6.143E-3</v>
      </c>
      <c r="J9" s="21">
        <f t="shared" si="1"/>
        <v>7.6649999478844923E-4</v>
      </c>
      <c r="K9" s="21">
        <v>2.8463999478844926E-4</v>
      </c>
      <c r="L9" s="21">
        <v>1.505E-4</v>
      </c>
      <c r="M9" s="21">
        <v>3.3136E-4</v>
      </c>
      <c r="N9" s="22">
        <f t="shared" si="2"/>
        <v>4.6335665764032113E-2</v>
      </c>
      <c r="O9" s="22">
        <f t="shared" si="3"/>
        <v>7.0835096009840351E-2</v>
      </c>
      <c r="P9" s="23">
        <f t="shared" si="4"/>
        <v>0.12477616714772086</v>
      </c>
      <c r="Q9" s="70">
        <v>4</v>
      </c>
      <c r="R9" s="21">
        <v>0</v>
      </c>
      <c r="S9" s="23">
        <f t="shared" ref="S9:S16" si="5">IFERROR(R9/Q9,0)</f>
        <v>0</v>
      </c>
    </row>
    <row r="10" spans="1:19" ht="51">
      <c r="A10" s="17"/>
      <c r="B10" s="19">
        <v>5002989</v>
      </c>
      <c r="C10" s="19" t="s">
        <v>1357</v>
      </c>
      <c r="D10" s="68">
        <v>3000339</v>
      </c>
      <c r="E10" s="19" t="s">
        <v>1354</v>
      </c>
      <c r="F10" s="69">
        <v>227</v>
      </c>
      <c r="G10" s="19" t="s">
        <v>774</v>
      </c>
      <c r="H10" s="20">
        <v>0.22260600000000003</v>
      </c>
      <c r="I10" s="21">
        <v>0.19742799999999999</v>
      </c>
      <c r="J10" s="21">
        <f t="shared" si="1"/>
        <v>6.620179028217775E-2</v>
      </c>
      <c r="K10" s="21">
        <v>2.6115290282177739E-2</v>
      </c>
      <c r="L10" s="21">
        <v>1.8707600000000001E-2</v>
      </c>
      <c r="M10" s="21">
        <v>2.1378900000000003E-2</v>
      </c>
      <c r="N10" s="22">
        <f t="shared" si="2"/>
        <v>0.13227754058278329</v>
      </c>
      <c r="O10" s="22">
        <f t="shared" si="3"/>
        <v>0.22703411006634189</v>
      </c>
      <c r="P10" s="23">
        <f t="shared" si="4"/>
        <v>0.33532118180895187</v>
      </c>
      <c r="Q10" s="70">
        <v>5.0999999999999996</v>
      </c>
      <c r="R10" s="21">
        <v>2.8</v>
      </c>
      <c r="S10" s="23">
        <f t="shared" si="5"/>
        <v>0.5490196078431373</v>
      </c>
    </row>
    <row r="11" spans="1:19" ht="25.5">
      <c r="A11" s="17"/>
      <c r="B11" s="19">
        <v>5004175</v>
      </c>
      <c r="C11" s="19" t="s">
        <v>771</v>
      </c>
      <c r="D11" s="68">
        <v>3000339</v>
      </c>
      <c r="E11" s="19" t="s">
        <v>1354</v>
      </c>
      <c r="F11" s="69">
        <v>14</v>
      </c>
      <c r="G11" s="19" t="s">
        <v>690</v>
      </c>
      <c r="H11" s="20">
        <v>0.6</v>
      </c>
      <c r="I11" s="21">
        <v>0.60000000000000009</v>
      </c>
      <c r="J11" s="21">
        <f t="shared" si="1"/>
        <v>9.4289999999999999E-3</v>
      </c>
      <c r="K11" s="21">
        <v>0</v>
      </c>
      <c r="L11" s="21">
        <v>9.4289999999999999E-3</v>
      </c>
      <c r="M11" s="21">
        <v>0</v>
      </c>
      <c r="N11" s="22">
        <f t="shared" si="2"/>
        <v>0</v>
      </c>
      <c r="O11" s="22">
        <f t="shared" si="3"/>
        <v>1.5714999999999996E-2</v>
      </c>
      <c r="P11" s="23">
        <f t="shared" si="4"/>
        <v>1.5714999999999996E-2</v>
      </c>
      <c r="Q11" s="70">
        <v>0</v>
      </c>
      <c r="R11" s="21">
        <v>0</v>
      </c>
      <c r="S11" s="23">
        <f t="shared" si="5"/>
        <v>0</v>
      </c>
    </row>
    <row r="12" spans="1:19" ht="51">
      <c r="A12" s="17"/>
      <c r="B12" s="19">
        <v>5004189</v>
      </c>
      <c r="C12" s="19" t="s">
        <v>1358</v>
      </c>
      <c r="D12" s="68">
        <v>3000566</v>
      </c>
      <c r="E12" s="19" t="s">
        <v>1355</v>
      </c>
      <c r="F12" s="69">
        <v>227</v>
      </c>
      <c r="G12" s="19" t="s">
        <v>774</v>
      </c>
      <c r="H12" s="20">
        <v>6.7039000000000001E-2</v>
      </c>
      <c r="I12" s="21">
        <v>0.14415800000000001</v>
      </c>
      <c r="J12" s="21">
        <f t="shared" si="1"/>
        <v>2.998623021117227E-2</v>
      </c>
      <c r="K12" s="21">
        <v>1.0300750211172272E-2</v>
      </c>
      <c r="L12" s="21">
        <v>8.7822999999999998E-3</v>
      </c>
      <c r="M12" s="21">
        <v>1.090318E-2</v>
      </c>
      <c r="N12" s="22">
        <f t="shared" si="2"/>
        <v>7.1454586017926661E-2</v>
      </c>
      <c r="O12" s="22">
        <f t="shared" si="3"/>
        <v>0.13237593620314009</v>
      </c>
      <c r="P12" s="23">
        <f t="shared" si="4"/>
        <v>0.20800947717901377</v>
      </c>
      <c r="Q12" s="70">
        <v>126</v>
      </c>
      <c r="R12" s="21">
        <v>118</v>
      </c>
      <c r="S12" s="23">
        <f t="shared" si="5"/>
        <v>0.93650793650793651</v>
      </c>
    </row>
    <row r="13" spans="1:19" ht="51">
      <c r="A13" s="17"/>
      <c r="B13" s="19">
        <v>5004212</v>
      </c>
      <c r="C13" s="19" t="s">
        <v>1359</v>
      </c>
      <c r="D13" s="68">
        <v>3000566</v>
      </c>
      <c r="E13" s="19" t="s">
        <v>1355</v>
      </c>
      <c r="F13" s="69">
        <v>535</v>
      </c>
      <c r="G13" s="19" t="s">
        <v>772</v>
      </c>
      <c r="H13" s="20">
        <v>0.78075299999999992</v>
      </c>
      <c r="I13" s="21">
        <v>0.75635299999999994</v>
      </c>
      <c r="J13" s="21">
        <f t="shared" si="1"/>
        <v>0.63969759113121549</v>
      </c>
      <c r="K13" s="21">
        <v>0.63542970113121555</v>
      </c>
      <c r="L13" s="21">
        <v>1.1431E-3</v>
      </c>
      <c r="M13" s="21">
        <v>3.1247899999999997E-3</v>
      </c>
      <c r="N13" s="22">
        <f t="shared" si="2"/>
        <v>0.84012319793960699</v>
      </c>
      <c r="O13" s="22">
        <f t="shared" si="3"/>
        <v>0.84163452928885796</v>
      </c>
      <c r="P13" s="23">
        <f t="shared" si="4"/>
        <v>0.84576592031923659</v>
      </c>
      <c r="Q13" s="70">
        <v>182.00400000000002</v>
      </c>
      <c r="R13" s="21">
        <v>182.00400000000002</v>
      </c>
      <c r="S13" s="23">
        <f t="shared" si="5"/>
        <v>1</v>
      </c>
    </row>
    <row r="14" spans="1:19" ht="51">
      <c r="A14" s="17"/>
      <c r="B14" s="19">
        <v>5005098</v>
      </c>
      <c r="C14" s="19" t="s">
        <v>1360</v>
      </c>
      <c r="D14" s="68">
        <v>3000339</v>
      </c>
      <c r="E14" s="19" t="s">
        <v>1354</v>
      </c>
      <c r="F14" s="69">
        <v>46</v>
      </c>
      <c r="G14" s="19" t="s">
        <v>736</v>
      </c>
      <c r="H14" s="20">
        <v>4.3919180000000004</v>
      </c>
      <c r="I14" s="21">
        <v>4.3834679999999997</v>
      </c>
      <c r="J14" s="21">
        <f t="shared" si="1"/>
        <v>2.0190243237961947</v>
      </c>
      <c r="K14" s="21">
        <v>1.2639007737961947</v>
      </c>
      <c r="L14" s="21">
        <v>0.23162729000000001</v>
      </c>
      <c r="M14" s="21">
        <v>0.52349626000000005</v>
      </c>
      <c r="N14" s="22">
        <f t="shared" si="2"/>
        <v>0.28833352354715369</v>
      </c>
      <c r="O14" s="22">
        <f t="shared" si="3"/>
        <v>0.34117462789649539</v>
      </c>
      <c r="P14" s="23">
        <f t="shared" si="4"/>
        <v>0.46059976342845316</v>
      </c>
      <c r="Q14" s="70">
        <v>7</v>
      </c>
      <c r="R14" s="21">
        <v>7</v>
      </c>
      <c r="S14" s="23">
        <f t="shared" si="5"/>
        <v>1</v>
      </c>
    </row>
    <row r="15" spans="1:19" ht="25.5">
      <c r="A15" s="17"/>
      <c r="B15" s="19">
        <v>5005099</v>
      </c>
      <c r="C15" s="19" t="s">
        <v>1361</v>
      </c>
      <c r="D15" s="68">
        <v>3000339</v>
      </c>
      <c r="E15" s="19" t="s">
        <v>1354</v>
      </c>
      <c r="F15" s="69">
        <v>460</v>
      </c>
      <c r="G15" s="19" t="s">
        <v>1363</v>
      </c>
      <c r="H15" s="20">
        <v>6.0000000000000005E-2</v>
      </c>
      <c r="I15" s="21">
        <v>1.330864</v>
      </c>
      <c r="J15" s="21">
        <f t="shared" si="1"/>
        <v>1.1147800002931805</v>
      </c>
      <c r="K15" s="21">
        <v>1.2300000293180346E-2</v>
      </c>
      <c r="L15" s="21">
        <v>3.4280000000000001E-3</v>
      </c>
      <c r="M15" s="21">
        <v>1.0990520000000001</v>
      </c>
      <c r="N15" s="22">
        <f t="shared" si="2"/>
        <v>9.2421166198652493E-3</v>
      </c>
      <c r="O15" s="22">
        <f t="shared" si="3"/>
        <v>1.1817886946510196E-2</v>
      </c>
      <c r="P15" s="23">
        <f t="shared" si="4"/>
        <v>0.83763630265239752</v>
      </c>
      <c r="Q15" s="70">
        <v>2</v>
      </c>
      <c r="R15" s="21">
        <v>2</v>
      </c>
      <c r="S15" s="23">
        <f t="shared" si="5"/>
        <v>1</v>
      </c>
    </row>
    <row r="16" spans="1:19" ht="63.75">
      <c r="A16" s="17"/>
      <c r="B16" s="19">
        <v>5005100</v>
      </c>
      <c r="C16" s="19" t="s">
        <v>1362</v>
      </c>
      <c r="D16" s="68">
        <v>3000566</v>
      </c>
      <c r="E16" s="19" t="s">
        <v>1355</v>
      </c>
      <c r="F16" s="69">
        <v>419</v>
      </c>
      <c r="G16" s="19" t="s">
        <v>1364</v>
      </c>
      <c r="H16" s="20">
        <v>0.48903999999999997</v>
      </c>
      <c r="I16" s="21">
        <v>0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>H6-H7</f>
        <v>21.176608999999999</v>
      </c>
      <c r="I17" s="44">
        <f t="shared" ref="I17:M17" si="6">I6-I7</f>
        <v>30.074126000000003</v>
      </c>
      <c r="J17" s="44">
        <f t="shared" si="6"/>
        <v>15.079243471771878</v>
      </c>
      <c r="K17" s="44">
        <f t="shared" si="6"/>
        <v>7.7195668217718776</v>
      </c>
      <c r="L17" s="44">
        <f t="shared" si="6"/>
        <v>5.5463197699999993</v>
      </c>
      <c r="M17" s="44">
        <f t="shared" si="6"/>
        <v>1.8133568799999997</v>
      </c>
      <c r="N17" s="46">
        <f t="shared" si="2"/>
        <v>0.25668466048761907</v>
      </c>
      <c r="O17" s="46">
        <f t="shared" si="3"/>
        <v>0.44110630486059266</v>
      </c>
      <c r="P17" s="47">
        <f t="shared" si="4"/>
        <v>0.50140255021116409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M37"/>
  <sheetViews>
    <sheetView topLeftCell="A11" workbookViewId="0">
      <selection activeCell="A35" sqref="A35:L35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90</v>
      </c>
      <c r="B1" s="50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1367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13421.251096999998</v>
      </c>
      <c r="E6" s="14">
        <v>14242.297604000007</v>
      </c>
      <c r="F6" s="14">
        <v>7848.0985728836549</v>
      </c>
      <c r="G6" s="14">
        <v>5578.5330822536534</v>
      </c>
      <c r="H6" s="14">
        <v>1172.2741299900001</v>
      </c>
      <c r="I6" s="14">
        <v>1097.2913606400002</v>
      </c>
      <c r="J6" s="15">
        <v>0.391687720434019</v>
      </c>
      <c r="K6" s="15">
        <v>0.47399706142551479</v>
      </c>
      <c r="L6" s="16">
        <v>0.55104160796917223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5779.9761220000028</v>
      </c>
      <c r="E7" s="38">
        <f ca="1">SUM(E8:OFFSET(E6,MATCH("GOBIERNOS REGIONALES",$A$8:$A$50,0),0))</f>
        <v>3934.1563249999999</v>
      </c>
      <c r="F7" s="38">
        <f ca="1">SUM(F8:OFFSET(F6,MATCH("GOBIERNOS REGIONALES",$A$8:$A$50,0),0))</f>
        <v>1826.0663731032057</v>
      </c>
      <c r="G7" s="38">
        <f ca="1">SUM(G8:OFFSET(G6,MATCH("GOBIERNOS REGIONALES",$A$8:$A$50,0),0))</f>
        <v>1357.9474645232058</v>
      </c>
      <c r="H7" s="38">
        <f ca="1">SUM(H8:OFFSET(H6,MATCH("GOBIERNOS REGIONALES",$A$8:$A$50,0),0))</f>
        <v>200.22115512999994</v>
      </c>
      <c r="I7" s="38">
        <f ca="1">SUM(I8:OFFSET(I6,MATCH("GOBIERNOS REGIONALES",$A$8:$A$50,0),0))</f>
        <v>267.8977534500001</v>
      </c>
      <c r="J7" s="39">
        <f ca="1">IFERROR(G7/E7,0)</f>
        <v>0.34516865938803432</v>
      </c>
      <c r="K7" s="39">
        <f ca="1">IFERROR(SUM(G7,H7)/E7,0)</f>
        <v>0.39606169428287924</v>
      </c>
      <c r="L7" s="40">
        <f ca="1">IFERROR(SUM(G7,H7,I7)/E7,0)</f>
        <v>0.46415704467544411</v>
      </c>
      <c r="M7" s="4"/>
    </row>
    <row r="8" spans="1:13">
      <c r="A8" s="17"/>
      <c r="B8" s="18">
        <v>10</v>
      </c>
      <c r="C8" s="19" t="s">
        <v>110</v>
      </c>
      <c r="D8" s="20">
        <v>5773.3945820000026</v>
      </c>
      <c r="E8" s="21">
        <v>3927.5747849999998</v>
      </c>
      <c r="F8" s="21">
        <f t="shared" ref="F8:F36" si="0">SUM(G8,H8,I8)</f>
        <v>1823.1584879128113</v>
      </c>
      <c r="G8" s="21">
        <v>1355.8579939928113</v>
      </c>
      <c r="H8" s="21">
        <v>199.87240104999995</v>
      </c>
      <c r="I8" s="21">
        <v>267.42809287000011</v>
      </c>
      <c r="J8" s="22">
        <f t="shared" ref="J8:J36" si="1">IFERROR(G8/E8,0)</f>
        <v>0.34521506736702695</v>
      </c>
      <c r="K8" s="22">
        <f t="shared" ref="K8:K36" si="2">IFERROR(SUM(G8,H8)/E8,0)</f>
        <v>0.39610458876158899</v>
      </c>
      <c r="L8" s="23">
        <f t="shared" ref="L8:L36" si="3">IFERROR(SUM(G8,H8,I8)/E8,0)</f>
        <v>0.4641944680151549</v>
      </c>
      <c r="M8" s="4"/>
    </row>
    <row r="9" spans="1:13" ht="38.25">
      <c r="A9" s="17"/>
      <c r="B9" s="18">
        <v>117</v>
      </c>
      <c r="C9" s="19" t="s">
        <v>141</v>
      </c>
      <c r="D9" s="20">
        <v>6.5815400000000004</v>
      </c>
      <c r="E9" s="21">
        <v>6.5815399999999995</v>
      </c>
      <c r="F9" s="21">
        <f t="shared" si="0"/>
        <v>2.9078851903944649</v>
      </c>
      <c r="G9" s="21">
        <v>2.0894705303944647</v>
      </c>
      <c r="H9" s="21">
        <v>0.34875407999999997</v>
      </c>
      <c r="I9" s="21">
        <v>0.46966057999999999</v>
      </c>
      <c r="J9" s="22">
        <f t="shared" si="1"/>
        <v>0.31747441030434592</v>
      </c>
      <c r="K9" s="22">
        <f t="shared" si="2"/>
        <v>0.37046414826840907</v>
      </c>
      <c r="L9" s="23">
        <f t="shared" si="3"/>
        <v>0.44182443476670585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7201.0258269999995</v>
      </c>
      <c r="E10" s="38">
        <f ca="1">SUM(E11:OFFSET(E9,(MATCH("GOBIERNOS LOCALES",$A$8:$A$50,0)-MATCH("GOBIERNOS REGIONALES",$A$8:$A$50,0)),0))</f>
        <v>8729.9262280000003</v>
      </c>
      <c r="F10" s="38">
        <f ca="1">SUM(F11:OFFSET(F9,(MATCH("GOBIERNOS LOCALES",$A$8:$A$50,0)-MATCH("GOBIERNOS REGIONALES",$A$8:$A$50,0)),0))</f>
        <v>5436.0959477010128</v>
      </c>
      <c r="G10" s="38">
        <f ca="1">SUM(G11:OFFSET(G9,(MATCH("GOBIERNOS LOCALES",$A$8:$A$50,0)-MATCH("GOBIERNOS REGIONALES",$A$8:$A$50,0)),0))</f>
        <v>3887.0480215710145</v>
      </c>
      <c r="H10" s="38">
        <f ca="1">SUM(H11:OFFSET(H9,(MATCH("GOBIERNOS LOCALES",$A$8:$A$50,0)-MATCH("GOBIERNOS REGIONALES",$A$8:$A$50,0)),0))</f>
        <v>800.97539300999995</v>
      </c>
      <c r="I10" s="38">
        <f ca="1">SUM(I11:OFFSET(I9,(MATCH("GOBIERNOS LOCALES",$A$8:$A$50,0)-MATCH("GOBIERNOS REGIONALES",$A$8:$A$50,0)),0))</f>
        <v>748.07253312</v>
      </c>
      <c r="J10" s="39">
        <f t="shared" ca="1" si="1"/>
        <v>0.44525554054556143</v>
      </c>
      <c r="K10" s="39">
        <f t="shared" ca="1" si="2"/>
        <v>0.53700607452384241</v>
      </c>
      <c r="L10" s="40">
        <f t="shared" ca="1" si="3"/>
        <v>0.62269666498045628</v>
      </c>
      <c r="M10" s="4"/>
    </row>
    <row r="11" spans="1:13">
      <c r="A11" s="17"/>
      <c r="B11" s="18">
        <v>440</v>
      </c>
      <c r="C11" s="19" t="s">
        <v>206</v>
      </c>
      <c r="D11" s="20">
        <v>185.12701700000002</v>
      </c>
      <c r="E11" s="21">
        <v>243.07285900000014</v>
      </c>
      <c r="F11" s="21">
        <f t="shared" si="0"/>
        <v>152.98106025880742</v>
      </c>
      <c r="G11" s="21">
        <v>111.08018280880742</v>
      </c>
      <c r="H11" s="21">
        <v>22.097230100000004</v>
      </c>
      <c r="I11" s="21">
        <v>19.803647349999991</v>
      </c>
      <c r="J11" s="22">
        <f t="shared" si="1"/>
        <v>0.45698307604473176</v>
      </c>
      <c r="K11" s="22">
        <f t="shared" si="2"/>
        <v>0.54789092232139058</v>
      </c>
      <c r="L11" s="23">
        <f t="shared" si="3"/>
        <v>0.62936298560098536</v>
      </c>
      <c r="M11" s="4"/>
    </row>
    <row r="12" spans="1:13">
      <c r="A12" s="17"/>
      <c r="B12" s="18">
        <v>441</v>
      </c>
      <c r="C12" s="19" t="s">
        <v>207</v>
      </c>
      <c r="D12" s="20">
        <v>402.34895999999986</v>
      </c>
      <c r="E12" s="21">
        <v>483.98083799999978</v>
      </c>
      <c r="F12" s="21">
        <f t="shared" si="0"/>
        <v>302.86098475055377</v>
      </c>
      <c r="G12" s="21">
        <v>218.12270617055373</v>
      </c>
      <c r="H12" s="21">
        <v>44.962607900000002</v>
      </c>
      <c r="I12" s="21">
        <v>39.775670680000019</v>
      </c>
      <c r="J12" s="22">
        <f t="shared" si="1"/>
        <v>0.45068459129895105</v>
      </c>
      <c r="K12" s="22">
        <f t="shared" si="2"/>
        <v>0.54358621956548181</v>
      </c>
      <c r="L12" s="23">
        <f t="shared" si="3"/>
        <v>0.62577061108885035</v>
      </c>
      <c r="M12" s="4"/>
    </row>
    <row r="13" spans="1:13">
      <c r="A13" s="17"/>
      <c r="B13" s="18">
        <v>442</v>
      </c>
      <c r="C13" s="19" t="s">
        <v>208</v>
      </c>
      <c r="D13" s="20">
        <v>235.03285000000005</v>
      </c>
      <c r="E13" s="21">
        <v>307.43257699999998</v>
      </c>
      <c r="F13" s="21">
        <f t="shared" si="0"/>
        <v>190.66335095780522</v>
      </c>
      <c r="G13" s="21">
        <v>133.9534641178052</v>
      </c>
      <c r="H13" s="21">
        <v>30.068274530000011</v>
      </c>
      <c r="I13" s="21">
        <v>26.641612310000014</v>
      </c>
      <c r="J13" s="22">
        <f t="shared" si="1"/>
        <v>0.4357165575130485</v>
      </c>
      <c r="K13" s="22">
        <f t="shared" si="2"/>
        <v>0.53352100889361898</v>
      </c>
      <c r="L13" s="23">
        <f t="shared" si="3"/>
        <v>0.62017939939333511</v>
      </c>
      <c r="M13" s="4"/>
    </row>
    <row r="14" spans="1:13">
      <c r="A14" s="17"/>
      <c r="B14" s="18">
        <v>443</v>
      </c>
      <c r="C14" s="19" t="s">
        <v>209</v>
      </c>
      <c r="D14" s="20">
        <v>303.09903999999995</v>
      </c>
      <c r="E14" s="21">
        <v>362.99161300000009</v>
      </c>
      <c r="F14" s="21">
        <f t="shared" si="0"/>
        <v>227.49810997052415</v>
      </c>
      <c r="G14" s="21">
        <v>160.79791884052415</v>
      </c>
      <c r="H14" s="21">
        <v>34.309429030000011</v>
      </c>
      <c r="I14" s="21">
        <v>32.390762099999989</v>
      </c>
      <c r="J14" s="22">
        <f t="shared" si="1"/>
        <v>0.44297970829569583</v>
      </c>
      <c r="K14" s="22">
        <f t="shared" si="2"/>
        <v>0.53749822553207072</v>
      </c>
      <c r="L14" s="23">
        <f t="shared" si="3"/>
        <v>0.62673103681468278</v>
      </c>
      <c r="M14" s="4"/>
    </row>
    <row r="15" spans="1:13">
      <c r="A15" s="17"/>
      <c r="B15" s="18">
        <v>444</v>
      </c>
      <c r="C15" s="19" t="s">
        <v>210</v>
      </c>
      <c r="D15" s="20">
        <v>340.05399999999992</v>
      </c>
      <c r="E15" s="21">
        <v>422.258602</v>
      </c>
      <c r="F15" s="21">
        <f t="shared" si="0"/>
        <v>262.3869258989871</v>
      </c>
      <c r="G15" s="21">
        <v>184.51457523898716</v>
      </c>
      <c r="H15" s="21">
        <v>39.892167529999973</v>
      </c>
      <c r="I15" s="21">
        <v>37.980183129999986</v>
      </c>
      <c r="J15" s="22">
        <f t="shared" si="1"/>
        <v>0.43697055398053719</v>
      </c>
      <c r="K15" s="22">
        <f t="shared" si="2"/>
        <v>0.53144386332474791</v>
      </c>
      <c r="L15" s="23">
        <f t="shared" si="3"/>
        <v>0.62138917870757104</v>
      </c>
      <c r="M15" s="4"/>
    </row>
    <row r="16" spans="1:13">
      <c r="A16" s="17"/>
      <c r="B16" s="18">
        <v>445</v>
      </c>
      <c r="C16" s="19" t="s">
        <v>211</v>
      </c>
      <c r="D16" s="20">
        <v>549.18522400000052</v>
      </c>
      <c r="E16" s="21">
        <v>688.81925600000068</v>
      </c>
      <c r="F16" s="21">
        <f t="shared" si="0"/>
        <v>434.49624537361052</v>
      </c>
      <c r="G16" s="21">
        <v>310.59516809361048</v>
      </c>
      <c r="H16" s="21">
        <v>64.633768459999985</v>
      </c>
      <c r="I16" s="21">
        <v>59.267308820000018</v>
      </c>
      <c r="J16" s="22">
        <f t="shared" si="1"/>
        <v>0.45090953161972896</v>
      </c>
      <c r="K16" s="22">
        <f t="shared" si="2"/>
        <v>0.54474222850937559</v>
      </c>
      <c r="L16" s="23">
        <f t="shared" si="3"/>
        <v>0.63078411584592819</v>
      </c>
      <c r="M16" s="4"/>
    </row>
    <row r="17" spans="1:13">
      <c r="A17" s="17"/>
      <c r="B17" s="18">
        <v>446</v>
      </c>
      <c r="C17" s="19" t="s">
        <v>212</v>
      </c>
      <c r="D17" s="20">
        <v>414.07071099999985</v>
      </c>
      <c r="E17" s="21">
        <v>533.54928899999993</v>
      </c>
      <c r="F17" s="21">
        <f t="shared" si="0"/>
        <v>326.37661481840343</v>
      </c>
      <c r="G17" s="21">
        <v>232.33667352840348</v>
      </c>
      <c r="H17" s="21">
        <v>49.691189469999991</v>
      </c>
      <c r="I17" s="21">
        <v>44.348751819999976</v>
      </c>
      <c r="J17" s="22">
        <f t="shared" si="1"/>
        <v>0.43545493981232447</v>
      </c>
      <c r="K17" s="22">
        <f t="shared" si="2"/>
        <v>0.52858820883632274</v>
      </c>
      <c r="L17" s="23">
        <f t="shared" si="3"/>
        <v>0.61170846170578153</v>
      </c>
      <c r="M17" s="4"/>
    </row>
    <row r="18" spans="1:13">
      <c r="A18" s="17"/>
      <c r="B18" s="18">
        <v>447</v>
      </c>
      <c r="C18" s="19" t="s">
        <v>213</v>
      </c>
      <c r="D18" s="20">
        <v>251.42984699999985</v>
      </c>
      <c r="E18" s="21">
        <v>295.18301700000012</v>
      </c>
      <c r="F18" s="21">
        <f t="shared" si="0"/>
        <v>183.78778909206474</v>
      </c>
      <c r="G18" s="21">
        <v>130.41785177206475</v>
      </c>
      <c r="H18" s="21">
        <v>27.408449099999999</v>
      </c>
      <c r="I18" s="21">
        <v>25.961488219999996</v>
      </c>
      <c r="J18" s="22">
        <f t="shared" si="1"/>
        <v>0.44182030896467428</v>
      </c>
      <c r="K18" s="22">
        <f t="shared" si="2"/>
        <v>0.53467270060480709</v>
      </c>
      <c r="L18" s="23">
        <f t="shared" si="3"/>
        <v>0.6226231812383185</v>
      </c>
      <c r="M18" s="4"/>
    </row>
    <row r="19" spans="1:13">
      <c r="A19" s="17"/>
      <c r="B19" s="18">
        <v>448</v>
      </c>
      <c r="C19" s="19" t="s">
        <v>214</v>
      </c>
      <c r="D19" s="20">
        <v>274.33573700000017</v>
      </c>
      <c r="E19" s="21">
        <v>327.82181500000024</v>
      </c>
      <c r="F19" s="21">
        <f t="shared" si="0"/>
        <v>207.66447661533147</v>
      </c>
      <c r="G19" s="21">
        <v>148.87723953533148</v>
      </c>
      <c r="H19" s="21">
        <v>31.438915589999983</v>
      </c>
      <c r="I19" s="21">
        <v>27.348321490000004</v>
      </c>
      <c r="J19" s="22">
        <f t="shared" si="1"/>
        <v>0.45414073354249279</v>
      </c>
      <c r="K19" s="22">
        <f t="shared" si="2"/>
        <v>0.55004318466521618</v>
      </c>
      <c r="L19" s="23">
        <f t="shared" si="3"/>
        <v>0.63346753362137087</v>
      </c>
      <c r="M19" s="4"/>
    </row>
    <row r="20" spans="1:13">
      <c r="A20" s="17"/>
      <c r="B20" s="18">
        <v>449</v>
      </c>
      <c r="C20" s="19" t="s">
        <v>215</v>
      </c>
      <c r="D20" s="20">
        <v>228.50690699999998</v>
      </c>
      <c r="E20" s="21">
        <v>252.56868699999998</v>
      </c>
      <c r="F20" s="21">
        <f t="shared" si="0"/>
        <v>160.33914288019372</v>
      </c>
      <c r="G20" s="21">
        <v>121.98309479019372</v>
      </c>
      <c r="H20" s="21">
        <v>16.759701150000001</v>
      </c>
      <c r="I20" s="21">
        <v>21.596346940000004</v>
      </c>
      <c r="J20" s="22">
        <f t="shared" si="1"/>
        <v>0.48296998428072646</v>
      </c>
      <c r="K20" s="22">
        <f t="shared" si="2"/>
        <v>0.54932698739568508</v>
      </c>
      <c r="L20" s="23">
        <f t="shared" si="3"/>
        <v>0.6348338140594354</v>
      </c>
      <c r="M20" s="4"/>
    </row>
    <row r="21" spans="1:13">
      <c r="A21" s="17"/>
      <c r="B21" s="18">
        <v>450</v>
      </c>
      <c r="C21" s="19" t="s">
        <v>216</v>
      </c>
      <c r="D21" s="20">
        <v>384.2449180000001</v>
      </c>
      <c r="E21" s="21">
        <v>452.56241</v>
      </c>
      <c r="F21" s="21">
        <f t="shared" si="0"/>
        <v>287.84759900941685</v>
      </c>
      <c r="G21" s="21">
        <v>206.67287683941686</v>
      </c>
      <c r="H21" s="21">
        <v>42.757122699999989</v>
      </c>
      <c r="I21" s="21">
        <v>38.417599470000006</v>
      </c>
      <c r="J21" s="22">
        <f t="shared" si="1"/>
        <v>0.45667265392063133</v>
      </c>
      <c r="K21" s="22">
        <f t="shared" si="2"/>
        <v>0.55115050218027795</v>
      </c>
      <c r="L21" s="23">
        <f t="shared" si="3"/>
        <v>0.63603956636481773</v>
      </c>
      <c r="M21" s="4"/>
    </row>
    <row r="22" spans="1:13">
      <c r="A22" s="17"/>
      <c r="B22" s="18">
        <v>451</v>
      </c>
      <c r="C22" s="19" t="s">
        <v>217</v>
      </c>
      <c r="D22" s="20">
        <v>484.11913699999957</v>
      </c>
      <c r="E22" s="21">
        <v>591.6755019999996</v>
      </c>
      <c r="F22" s="21">
        <f t="shared" si="0"/>
        <v>349.80321732398806</v>
      </c>
      <c r="G22" s="21">
        <v>252.12668210398806</v>
      </c>
      <c r="H22" s="21">
        <v>50.701734380000026</v>
      </c>
      <c r="I22" s="21">
        <v>46.97480084</v>
      </c>
      <c r="J22" s="22">
        <f t="shared" si="1"/>
        <v>0.42612324027569459</v>
      </c>
      <c r="K22" s="22">
        <f t="shared" si="2"/>
        <v>0.51181503283532648</v>
      </c>
      <c r="L22" s="23">
        <f t="shared" si="3"/>
        <v>0.59120787685407383</v>
      </c>
      <c r="M22" s="4"/>
    </row>
    <row r="23" spans="1:13">
      <c r="A23" s="17"/>
      <c r="B23" s="18">
        <v>452</v>
      </c>
      <c r="C23" s="19" t="s">
        <v>218</v>
      </c>
      <c r="D23" s="20">
        <v>281.42828300000002</v>
      </c>
      <c r="E23" s="21">
        <v>361.36365800000021</v>
      </c>
      <c r="F23" s="21">
        <f t="shared" si="0"/>
        <v>217.98960252006174</v>
      </c>
      <c r="G23" s="21">
        <v>155.41132897006173</v>
      </c>
      <c r="H23" s="21">
        <v>32.849587519999993</v>
      </c>
      <c r="I23" s="21">
        <v>29.728686029999992</v>
      </c>
      <c r="J23" s="22">
        <f t="shared" si="1"/>
        <v>0.43006906070798528</v>
      </c>
      <c r="K23" s="22">
        <f t="shared" si="2"/>
        <v>0.52097357418841939</v>
      </c>
      <c r="L23" s="23">
        <f t="shared" si="3"/>
        <v>0.60324163123249541</v>
      </c>
      <c r="M23" s="4"/>
    </row>
    <row r="24" spans="1:13">
      <c r="A24" s="17"/>
      <c r="B24" s="18">
        <v>453</v>
      </c>
      <c r="C24" s="19" t="s">
        <v>219</v>
      </c>
      <c r="D24" s="20">
        <v>456.65190399999955</v>
      </c>
      <c r="E24" s="21">
        <v>490.46087599999981</v>
      </c>
      <c r="F24" s="21">
        <f t="shared" si="0"/>
        <v>323.0876565940311</v>
      </c>
      <c r="G24" s="21">
        <v>229.84794148403111</v>
      </c>
      <c r="H24" s="21">
        <v>44.752664459999991</v>
      </c>
      <c r="I24" s="21">
        <v>48.48705065</v>
      </c>
      <c r="J24" s="22">
        <f t="shared" si="1"/>
        <v>0.46863664918306591</v>
      </c>
      <c r="K24" s="22">
        <f t="shared" si="2"/>
        <v>0.55988279469620972</v>
      </c>
      <c r="L24" s="23">
        <f t="shared" si="3"/>
        <v>0.65874297503401924</v>
      </c>
      <c r="M24" s="4"/>
    </row>
    <row r="25" spans="1:13">
      <c r="A25" s="17"/>
      <c r="B25" s="18">
        <v>454</v>
      </c>
      <c r="C25" s="19" t="s">
        <v>220</v>
      </c>
      <c r="D25" s="20">
        <v>74.156517999999991</v>
      </c>
      <c r="E25" s="21">
        <v>87.962698999999972</v>
      </c>
      <c r="F25" s="21">
        <f t="shared" si="0"/>
        <v>41.942196361536141</v>
      </c>
      <c r="G25" s="21">
        <v>29.524693201536138</v>
      </c>
      <c r="H25" s="21">
        <v>6.1355850499999995</v>
      </c>
      <c r="I25" s="21">
        <v>6.2819181100000012</v>
      </c>
      <c r="J25" s="22">
        <f t="shared" si="1"/>
        <v>0.33565015099793777</v>
      </c>
      <c r="K25" s="22">
        <f t="shared" si="2"/>
        <v>0.40540227456567873</v>
      </c>
      <c r="L25" s="23">
        <f t="shared" si="3"/>
        <v>0.47681797896556305</v>
      </c>
      <c r="M25" s="4"/>
    </row>
    <row r="26" spans="1:13">
      <c r="A26" s="17"/>
      <c r="B26" s="18">
        <v>455</v>
      </c>
      <c r="C26" s="19" t="s">
        <v>221</v>
      </c>
      <c r="D26" s="20">
        <v>91.437480999999991</v>
      </c>
      <c r="E26" s="21">
        <v>111.44352299999993</v>
      </c>
      <c r="F26" s="21">
        <f t="shared" si="0"/>
        <v>63.93053556670263</v>
      </c>
      <c r="G26" s="21">
        <v>44.262300156702622</v>
      </c>
      <c r="H26" s="21">
        <v>10.197759750000007</v>
      </c>
      <c r="I26" s="21">
        <v>9.4704756600000053</v>
      </c>
      <c r="J26" s="22">
        <f t="shared" si="1"/>
        <v>0.39717247772849618</v>
      </c>
      <c r="K26" s="22">
        <f t="shared" si="2"/>
        <v>0.48867855610327987</v>
      </c>
      <c r="L26" s="23">
        <f t="shared" si="3"/>
        <v>0.573658601646169</v>
      </c>
      <c r="M26" s="4"/>
    </row>
    <row r="27" spans="1:13">
      <c r="A27" s="17"/>
      <c r="B27" s="18">
        <v>456</v>
      </c>
      <c r="C27" s="19" t="s">
        <v>222</v>
      </c>
      <c r="D27" s="20">
        <v>125.24497000000005</v>
      </c>
      <c r="E27" s="21">
        <v>151.09605200000007</v>
      </c>
      <c r="F27" s="21">
        <f t="shared" si="0"/>
        <v>93.44990387284885</v>
      </c>
      <c r="G27" s="21">
        <v>67.392427812848837</v>
      </c>
      <c r="H27" s="21">
        <v>13.306427650000007</v>
      </c>
      <c r="I27" s="21">
        <v>12.75104841000001</v>
      </c>
      <c r="J27" s="22">
        <f t="shared" si="1"/>
        <v>0.44602375059309163</v>
      </c>
      <c r="K27" s="22">
        <f t="shared" si="2"/>
        <v>0.53408976869130109</v>
      </c>
      <c r="L27" s="23">
        <f t="shared" si="3"/>
        <v>0.61848011669324632</v>
      </c>
      <c r="M27" s="4"/>
    </row>
    <row r="28" spans="1:13">
      <c r="A28" s="17"/>
      <c r="B28" s="18">
        <v>457</v>
      </c>
      <c r="C28" s="19" t="s">
        <v>223</v>
      </c>
      <c r="D28" s="20">
        <v>461.50356499999998</v>
      </c>
      <c r="E28" s="21">
        <v>595.30339999999956</v>
      </c>
      <c r="F28" s="21">
        <f t="shared" si="0"/>
        <v>353.35345018745534</v>
      </c>
      <c r="G28" s="21">
        <v>248.97332076745533</v>
      </c>
      <c r="H28" s="21">
        <v>53.593396569999982</v>
      </c>
      <c r="I28" s="21">
        <v>50.786732849999993</v>
      </c>
      <c r="J28" s="22">
        <f t="shared" si="1"/>
        <v>0.4182292941170091</v>
      </c>
      <c r="K28" s="22">
        <f t="shared" si="2"/>
        <v>0.50825632330918247</v>
      </c>
      <c r="L28" s="23">
        <f t="shared" si="3"/>
        <v>0.59356867470848584</v>
      </c>
      <c r="M28" s="4"/>
    </row>
    <row r="29" spans="1:13">
      <c r="A29" s="17"/>
      <c r="B29" s="18">
        <v>458</v>
      </c>
      <c r="C29" s="19" t="s">
        <v>224</v>
      </c>
      <c r="D29" s="20">
        <v>496.22700199999974</v>
      </c>
      <c r="E29" s="21">
        <v>612.39388200000053</v>
      </c>
      <c r="F29" s="21">
        <f t="shared" si="0"/>
        <v>382.63966170735995</v>
      </c>
      <c r="G29" s="21">
        <v>277.62693224735995</v>
      </c>
      <c r="H29" s="21">
        <v>54.398514069999983</v>
      </c>
      <c r="I29" s="21">
        <v>50.614215390000005</v>
      </c>
      <c r="J29" s="22">
        <f t="shared" si="1"/>
        <v>0.45334700493849756</v>
      </c>
      <c r="K29" s="22">
        <f t="shared" si="2"/>
        <v>0.54217629547997281</v>
      </c>
      <c r="L29" s="23">
        <f t="shared" si="3"/>
        <v>0.62482606857159884</v>
      </c>
      <c r="M29" s="4"/>
    </row>
    <row r="30" spans="1:13">
      <c r="A30" s="17"/>
      <c r="B30" s="18">
        <v>459</v>
      </c>
      <c r="C30" s="19" t="s">
        <v>225</v>
      </c>
      <c r="D30" s="20">
        <v>285.42157300000019</v>
      </c>
      <c r="E30" s="21">
        <v>358.25760200000002</v>
      </c>
      <c r="F30" s="21">
        <f t="shared" si="0"/>
        <v>222.18539552214784</v>
      </c>
      <c r="G30" s="21">
        <v>154.83742776214785</v>
      </c>
      <c r="H30" s="21">
        <v>34.98424052</v>
      </c>
      <c r="I30" s="21">
        <v>32.363727239999982</v>
      </c>
      <c r="J30" s="22">
        <f t="shared" si="1"/>
        <v>0.43219579123445329</v>
      </c>
      <c r="K30" s="22">
        <f t="shared" si="2"/>
        <v>0.52984686779137169</v>
      </c>
      <c r="L30" s="23">
        <f t="shared" si="3"/>
        <v>0.6201833381393197</v>
      </c>
      <c r="M30" s="4"/>
    </row>
    <row r="31" spans="1:13">
      <c r="A31" s="17"/>
      <c r="B31" s="18">
        <v>460</v>
      </c>
      <c r="C31" s="19" t="s">
        <v>226</v>
      </c>
      <c r="D31" s="20">
        <v>98.122090999999998</v>
      </c>
      <c r="E31" s="21">
        <v>115.045519</v>
      </c>
      <c r="F31" s="21">
        <f t="shared" si="0"/>
        <v>75.535545193725056</v>
      </c>
      <c r="G31" s="21">
        <v>54.159400583725073</v>
      </c>
      <c r="H31" s="21">
        <v>12.050625709999998</v>
      </c>
      <c r="I31" s="21">
        <v>9.3255188999999987</v>
      </c>
      <c r="J31" s="22">
        <f t="shared" si="1"/>
        <v>0.47076497246037957</v>
      </c>
      <c r="K31" s="22">
        <f t="shared" si="2"/>
        <v>0.57551156159089578</v>
      </c>
      <c r="L31" s="23">
        <f t="shared" si="3"/>
        <v>0.6565709455726394</v>
      </c>
      <c r="M31" s="4"/>
    </row>
    <row r="32" spans="1:13">
      <c r="A32" s="17"/>
      <c r="B32" s="18">
        <v>461</v>
      </c>
      <c r="C32" s="19" t="s">
        <v>227</v>
      </c>
      <c r="D32" s="20">
        <v>102.56382099999999</v>
      </c>
      <c r="E32" s="21">
        <v>115.60954899999997</v>
      </c>
      <c r="F32" s="21">
        <f t="shared" si="0"/>
        <v>72.804832350465759</v>
      </c>
      <c r="G32" s="21">
        <v>52.065445610465758</v>
      </c>
      <c r="H32" s="21">
        <v>11.031571400000002</v>
      </c>
      <c r="I32" s="21">
        <v>9.7078153399999998</v>
      </c>
      <c r="J32" s="22">
        <f t="shared" si="1"/>
        <v>0.45035592700448795</v>
      </c>
      <c r="K32" s="22">
        <f t="shared" si="2"/>
        <v>0.54577686321106378</v>
      </c>
      <c r="L32" s="23">
        <f t="shared" si="3"/>
        <v>0.629747568260696</v>
      </c>
      <c r="M32" s="4"/>
    </row>
    <row r="33" spans="1:13">
      <c r="A33" s="17"/>
      <c r="B33" s="18">
        <v>462</v>
      </c>
      <c r="C33" s="19" t="s">
        <v>228</v>
      </c>
      <c r="D33" s="20">
        <v>193.65775799999997</v>
      </c>
      <c r="E33" s="21">
        <v>213.06052200000011</v>
      </c>
      <c r="F33" s="21">
        <f t="shared" si="0"/>
        <v>141.57654946490152</v>
      </c>
      <c r="G33" s="21">
        <v>99.536340034901514</v>
      </c>
      <c r="H33" s="21">
        <v>21.84381526000001</v>
      </c>
      <c r="I33" s="21">
        <v>20.196394170000001</v>
      </c>
      <c r="J33" s="22">
        <f t="shared" si="1"/>
        <v>0.46717401750710752</v>
      </c>
      <c r="K33" s="22">
        <f t="shared" si="2"/>
        <v>0.56969800953975636</v>
      </c>
      <c r="L33" s="23">
        <f t="shared" si="3"/>
        <v>0.66448982728438755</v>
      </c>
      <c r="M33" s="4"/>
    </row>
    <row r="34" spans="1:13">
      <c r="A34" s="17"/>
      <c r="B34" s="18">
        <v>463</v>
      </c>
      <c r="C34" s="19" t="s">
        <v>229</v>
      </c>
      <c r="D34" s="20">
        <v>308.70943399999999</v>
      </c>
      <c r="E34" s="21">
        <v>353.89263799999981</v>
      </c>
      <c r="F34" s="21">
        <f t="shared" si="0"/>
        <v>230.52924900357462</v>
      </c>
      <c r="G34" s="21">
        <v>167.99589833357459</v>
      </c>
      <c r="H34" s="21">
        <v>32.21806990000001</v>
      </c>
      <c r="I34" s="21">
        <v>30.315280770000008</v>
      </c>
      <c r="J34" s="22">
        <f t="shared" si="1"/>
        <v>0.47470865537919066</v>
      </c>
      <c r="K34" s="22">
        <f t="shared" si="2"/>
        <v>0.56574776283866834</v>
      </c>
      <c r="L34" s="23">
        <f t="shared" si="3"/>
        <v>0.6514101290899833</v>
      </c>
      <c r="M34" s="4"/>
    </row>
    <row r="35" spans="1:13">
      <c r="A35" s="17"/>
      <c r="B35" s="18">
        <v>464</v>
      </c>
      <c r="C35" s="19" t="s">
        <v>230</v>
      </c>
      <c r="D35" s="20">
        <v>174.34707900000004</v>
      </c>
      <c r="E35" s="21">
        <v>202.119843</v>
      </c>
      <c r="F35" s="21">
        <f t="shared" si="0"/>
        <v>130.36585240651738</v>
      </c>
      <c r="G35" s="21">
        <v>93.936130766517365</v>
      </c>
      <c r="H35" s="21">
        <v>18.892545209999994</v>
      </c>
      <c r="I35" s="21">
        <v>17.537176430000006</v>
      </c>
      <c r="J35" s="22">
        <f t="shared" si="1"/>
        <v>0.46475461969618376</v>
      </c>
      <c r="K35" s="22">
        <f t="shared" si="2"/>
        <v>0.55822661596129064</v>
      </c>
      <c r="L35" s="23">
        <f t="shared" si="3"/>
        <v>0.64499284420341341</v>
      </c>
      <c r="M35" s="4"/>
    </row>
    <row r="36" spans="1:13" ht="15.75" thickBot="1">
      <c r="A36" s="41" t="s">
        <v>232</v>
      </c>
      <c r="B36" s="58"/>
      <c r="C36" s="43"/>
      <c r="D36" s="44">
        <v>440.24914799999851</v>
      </c>
      <c r="E36" s="45">
        <v>1578.2150509999969</v>
      </c>
      <c r="F36" s="45">
        <f t="shared" si="0"/>
        <v>585.93625207943364</v>
      </c>
      <c r="G36" s="45">
        <v>333.53759615943346</v>
      </c>
      <c r="H36" s="45">
        <v>171.07758185000017</v>
      </c>
      <c r="I36" s="45">
        <v>81.321074070000037</v>
      </c>
      <c r="J36" s="46">
        <f t="shared" si="1"/>
        <v>0.21133849658073886</v>
      </c>
      <c r="K36" s="46">
        <f t="shared" si="2"/>
        <v>0.31973790751120812</v>
      </c>
      <c r="L36" s="47">
        <f t="shared" si="3"/>
        <v>0.37126515281182348</v>
      </c>
      <c r="M36" s="4"/>
    </row>
    <row r="37" spans="1:13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90</v>
      </c>
      <c r="B1" s="51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1368</v>
      </c>
      <c r="N2" s="72" t="s">
        <v>1425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13421.251096999998</v>
      </c>
      <c r="E6" s="14">
        <f ca="1">SUM(E7:OFFSET(E7,50,0))</f>
        <v>14242.297604000007</v>
      </c>
      <c r="F6" s="14">
        <f ca="1">SUM(F7:OFFSET(F7,50,0))</f>
        <v>7848.0985728836549</v>
      </c>
      <c r="G6" s="14">
        <f ca="1">SUM(G7:OFFSET(G7,50,0))</f>
        <v>5578.5330822536534</v>
      </c>
      <c r="H6" s="14">
        <f ca="1">SUM(H7:OFFSET(H7,50,0))</f>
        <v>1172.2741299900001</v>
      </c>
      <c r="I6" s="14">
        <f ca="1">SUM(I7:OFFSET(I7,50,0))</f>
        <v>1097.2913606400002</v>
      </c>
      <c r="J6" s="15">
        <f ca="1">IFERROR(G6/E6,0)</f>
        <v>0.391687720434019</v>
      </c>
      <c r="K6" s="15">
        <f ca="1">IFERROR(SUM(G6,H6)/E6,0)</f>
        <v>0.47399706142551479</v>
      </c>
      <c r="L6" s="16">
        <f ca="1">IFERROR(SUM(G6,H6,I6)/E6,0)</f>
        <v>0.55104160796917223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262.21892499999984</v>
      </c>
      <c r="E7" s="21">
        <v>378.0911780000003</v>
      </c>
      <c r="F7" s="21">
        <f t="shared" ref="F7:F31" si="0">SUM(G7,H7,I7)</f>
        <v>212.48468860308742</v>
      </c>
      <c r="G7" s="21">
        <v>155.41475144308743</v>
      </c>
      <c r="H7" s="21">
        <v>27.758285270000002</v>
      </c>
      <c r="I7" s="21">
        <v>29.311651890000022</v>
      </c>
      <c r="J7" s="22">
        <f t="shared" ref="J7:J31" si="1">IFERROR(G7/E7,0)</f>
        <v>0.41105098581032562</v>
      </c>
      <c r="K7" s="22">
        <f t="shared" ref="K7:K31" si="2">IFERROR(SUM(G7,H7)/E7,0)</f>
        <v>0.48446789391390471</v>
      </c>
      <c r="L7" s="23">
        <f t="shared" ref="L7:L31" si="3">IFERROR(SUM(G7,H7,I7)/E7,0)</f>
        <v>0.56199324651549332</v>
      </c>
      <c r="M7" s="4"/>
      <c r="N7" t="s">
        <v>271</v>
      </c>
      <c r="O7" s="5">
        <v>79.078389808428454</v>
      </c>
      <c r="P7" s="71">
        <v>0.66327118091135517</v>
      </c>
    </row>
    <row r="8" spans="1:16">
      <c r="A8" s="17"/>
      <c r="B8" s="55">
        <v>2</v>
      </c>
      <c r="C8" s="19" t="s">
        <v>250</v>
      </c>
      <c r="D8" s="20">
        <v>518.40876000000037</v>
      </c>
      <c r="E8" s="21">
        <v>537.45510500000034</v>
      </c>
      <c r="F8" s="21">
        <f t="shared" si="0"/>
        <v>329.09650860523345</v>
      </c>
      <c r="G8" s="21">
        <v>240.03816143523338</v>
      </c>
      <c r="H8" s="21">
        <v>48.870010430000029</v>
      </c>
      <c r="I8" s="21">
        <v>40.188336740000047</v>
      </c>
      <c r="J8" s="22">
        <f t="shared" si="1"/>
        <v>0.44661993011534096</v>
      </c>
      <c r="K8" s="22">
        <f t="shared" si="2"/>
        <v>0.53754847461209476</v>
      </c>
      <c r="L8" s="23">
        <f t="shared" si="3"/>
        <v>0.6123237188438897</v>
      </c>
      <c r="M8" s="4"/>
      <c r="N8" t="s">
        <v>273</v>
      </c>
      <c r="O8" s="5">
        <v>158.22716708646374</v>
      </c>
      <c r="P8" s="71">
        <v>0.65667640359059032</v>
      </c>
    </row>
    <row r="9" spans="1:16">
      <c r="A9" s="17"/>
      <c r="B9" s="55">
        <v>3</v>
      </c>
      <c r="C9" s="19" t="s">
        <v>251</v>
      </c>
      <c r="D9" s="20">
        <v>374.96662499999996</v>
      </c>
      <c r="E9" s="21">
        <v>456.90934399999963</v>
      </c>
      <c r="F9" s="21">
        <f t="shared" si="0"/>
        <v>229.64622373476681</v>
      </c>
      <c r="G9" s="21">
        <v>152.50571002476681</v>
      </c>
      <c r="H9" s="21">
        <v>42.953047839999989</v>
      </c>
      <c r="I9" s="21">
        <v>34.187465870000011</v>
      </c>
      <c r="J9" s="22">
        <f t="shared" si="1"/>
        <v>0.33377673717429368</v>
      </c>
      <c r="K9" s="22">
        <f t="shared" si="2"/>
        <v>0.42778454945488475</v>
      </c>
      <c r="L9" s="23">
        <f t="shared" si="3"/>
        <v>0.50260785153644616</v>
      </c>
      <c r="M9" s="4"/>
      <c r="N9" t="s">
        <v>255</v>
      </c>
      <c r="O9" s="5">
        <v>138.39563855772437</v>
      </c>
      <c r="P9" s="71">
        <v>0.65141728207052629</v>
      </c>
    </row>
    <row r="10" spans="1:16">
      <c r="A10" s="17"/>
      <c r="B10" s="55">
        <v>4</v>
      </c>
      <c r="C10" s="19" t="s">
        <v>252</v>
      </c>
      <c r="D10" s="20">
        <v>401.71434599999998</v>
      </c>
      <c r="E10" s="21">
        <v>435.34600599999993</v>
      </c>
      <c r="F10" s="21">
        <f t="shared" si="0"/>
        <v>260.78207585308928</v>
      </c>
      <c r="G10" s="21">
        <v>186.82401976308927</v>
      </c>
      <c r="H10" s="21">
        <v>39.198851760000032</v>
      </c>
      <c r="I10" s="21">
        <v>34.75920433000001</v>
      </c>
      <c r="J10" s="22">
        <f t="shared" si="1"/>
        <v>0.42913916100815058</v>
      </c>
      <c r="K10" s="22">
        <f t="shared" si="2"/>
        <v>0.51917984409644347</v>
      </c>
      <c r="L10" s="23">
        <f t="shared" si="3"/>
        <v>0.59902255277171268</v>
      </c>
      <c r="M10" s="4"/>
      <c r="N10" t="s">
        <v>264</v>
      </c>
      <c r="O10" s="5">
        <v>353.8361163738773</v>
      </c>
      <c r="P10" s="71">
        <v>0.63271601980154135</v>
      </c>
    </row>
    <row r="11" spans="1:16">
      <c r="A11" s="17"/>
      <c r="B11" s="55">
        <v>5</v>
      </c>
      <c r="C11" s="19" t="s">
        <v>253</v>
      </c>
      <c r="D11" s="20">
        <v>619.67478799999935</v>
      </c>
      <c r="E11" s="21">
        <v>558.34985400000028</v>
      </c>
      <c r="F11" s="21">
        <f t="shared" si="0"/>
        <v>327.34259660712075</v>
      </c>
      <c r="G11" s="21">
        <v>234.41431024712074</v>
      </c>
      <c r="H11" s="21">
        <v>49.477149199999971</v>
      </c>
      <c r="I11" s="21">
        <v>43.451137160000009</v>
      </c>
      <c r="J11" s="22">
        <f t="shared" si="1"/>
        <v>0.41983410323793263</v>
      </c>
      <c r="K11" s="22">
        <f t="shared" si="2"/>
        <v>0.5084472708523724</v>
      </c>
      <c r="L11" s="23">
        <f t="shared" si="3"/>
        <v>0.58626790042488408</v>
      </c>
      <c r="M11" s="4"/>
      <c r="N11" t="s">
        <v>272</v>
      </c>
      <c r="O11" s="5">
        <v>78.798324194730043</v>
      </c>
      <c r="P11" s="71">
        <v>0.62696001132761059</v>
      </c>
    </row>
    <row r="12" spans="1:16">
      <c r="A12" s="17"/>
      <c r="B12" s="55">
        <v>6</v>
      </c>
      <c r="C12" s="19" t="s">
        <v>254</v>
      </c>
      <c r="D12" s="20">
        <v>808.92843000000119</v>
      </c>
      <c r="E12" s="21">
        <v>879.43232799999998</v>
      </c>
      <c r="F12" s="21">
        <f t="shared" si="0"/>
        <v>524.87061743565232</v>
      </c>
      <c r="G12" s="21">
        <v>372.22006318565218</v>
      </c>
      <c r="H12" s="21">
        <v>82.928442930000131</v>
      </c>
      <c r="I12" s="21">
        <v>69.722111319999982</v>
      </c>
      <c r="J12" s="22">
        <f t="shared" si="1"/>
        <v>0.4232503756510213</v>
      </c>
      <c r="K12" s="22">
        <f t="shared" si="2"/>
        <v>0.5175480723465653</v>
      </c>
      <c r="L12" s="23">
        <f t="shared" si="3"/>
        <v>0.59682888691311831</v>
      </c>
      <c r="M12" s="4"/>
      <c r="N12" t="s">
        <v>257</v>
      </c>
      <c r="O12" s="5">
        <v>222.51143730421492</v>
      </c>
      <c r="P12" s="71">
        <v>0.62319015222247498</v>
      </c>
    </row>
    <row r="13" spans="1:16">
      <c r="A13" s="17"/>
      <c r="B13" s="55">
        <v>7</v>
      </c>
      <c r="C13" s="19" t="s">
        <v>255</v>
      </c>
      <c r="D13" s="20">
        <v>215.04554400000004</v>
      </c>
      <c r="E13" s="21">
        <v>212.45312700000005</v>
      </c>
      <c r="F13" s="21">
        <f t="shared" si="0"/>
        <v>138.39563855772437</v>
      </c>
      <c r="G13" s="21">
        <v>99.845898197724367</v>
      </c>
      <c r="H13" s="21">
        <v>19.142372090000006</v>
      </c>
      <c r="I13" s="21">
        <v>19.407368269999999</v>
      </c>
      <c r="J13" s="22">
        <f t="shared" si="1"/>
        <v>0.46996671504733534</v>
      </c>
      <c r="K13" s="22">
        <f t="shared" si="2"/>
        <v>0.56006834056965582</v>
      </c>
      <c r="L13" s="23">
        <f t="shared" si="3"/>
        <v>0.65141728207052629</v>
      </c>
      <c r="M13" s="4"/>
      <c r="N13" t="s">
        <v>267</v>
      </c>
      <c r="O13" s="5">
        <v>101.18050433234195</v>
      </c>
      <c r="P13" s="71">
        <v>0.62227910667009945</v>
      </c>
    </row>
    <row r="14" spans="1:16">
      <c r="A14" s="17"/>
      <c r="B14" s="55">
        <v>8</v>
      </c>
      <c r="C14" s="19" t="s">
        <v>256</v>
      </c>
      <c r="D14" s="20">
        <v>761.81571199999939</v>
      </c>
      <c r="E14" s="21">
        <v>733.71023399999899</v>
      </c>
      <c r="F14" s="21">
        <f t="shared" si="0"/>
        <v>422.05637792039215</v>
      </c>
      <c r="G14" s="21">
        <v>292.90194185039218</v>
      </c>
      <c r="H14" s="21">
        <v>78.115705579999997</v>
      </c>
      <c r="I14" s="21">
        <v>51.038730489999999</v>
      </c>
      <c r="J14" s="22">
        <f t="shared" si="1"/>
        <v>0.39920656449558611</v>
      </c>
      <c r="K14" s="22">
        <f t="shared" si="2"/>
        <v>0.50567326205564778</v>
      </c>
      <c r="L14" s="23">
        <f t="shared" si="3"/>
        <v>0.57523577887069888</v>
      </c>
      <c r="M14" s="4"/>
      <c r="N14" t="s">
        <v>259</v>
      </c>
      <c r="O14" s="5">
        <v>173.78653091940413</v>
      </c>
      <c r="P14" s="71">
        <v>0.62085016858515307</v>
      </c>
    </row>
    <row r="15" spans="1:16">
      <c r="A15" s="17"/>
      <c r="B15" s="55">
        <v>9</v>
      </c>
      <c r="C15" s="19" t="s">
        <v>257</v>
      </c>
      <c r="D15" s="20">
        <v>374.71506199999982</v>
      </c>
      <c r="E15" s="21">
        <v>357.05223599999977</v>
      </c>
      <c r="F15" s="21">
        <f t="shared" si="0"/>
        <v>222.51143730421492</v>
      </c>
      <c r="G15" s="21">
        <v>156.43663609421492</v>
      </c>
      <c r="H15" s="21">
        <v>35.320775570000009</v>
      </c>
      <c r="I15" s="21">
        <v>30.754025639999988</v>
      </c>
      <c r="J15" s="22">
        <f t="shared" si="1"/>
        <v>0.43813375277172334</v>
      </c>
      <c r="K15" s="22">
        <f t="shared" si="2"/>
        <v>0.53705702507970032</v>
      </c>
      <c r="L15" s="23">
        <f t="shared" si="3"/>
        <v>0.62319015222247498</v>
      </c>
      <c r="M15" s="4"/>
      <c r="N15" t="s">
        <v>250</v>
      </c>
      <c r="O15" s="5">
        <v>329.09650860523345</v>
      </c>
      <c r="P15" s="71">
        <v>0.6123237188438897</v>
      </c>
    </row>
    <row r="16" spans="1:16">
      <c r="A16" s="17"/>
      <c r="B16" s="55">
        <v>10</v>
      </c>
      <c r="C16" s="19" t="s">
        <v>258</v>
      </c>
      <c r="D16" s="20">
        <v>450.65688300000028</v>
      </c>
      <c r="E16" s="21">
        <v>487.74621600000063</v>
      </c>
      <c r="F16" s="21">
        <f t="shared" si="0"/>
        <v>273.0696936326799</v>
      </c>
      <c r="G16" s="21">
        <v>192.86149960267986</v>
      </c>
      <c r="H16" s="21">
        <v>43.878206499999983</v>
      </c>
      <c r="I16" s="21">
        <v>36.329987530000054</v>
      </c>
      <c r="J16" s="22">
        <f t="shared" si="1"/>
        <v>0.39541362552094017</v>
      </c>
      <c r="K16" s="22">
        <f t="shared" si="2"/>
        <v>0.48537476732096169</v>
      </c>
      <c r="L16" s="23">
        <f t="shared" si="3"/>
        <v>0.5598601991669363</v>
      </c>
      <c r="M16" s="4"/>
      <c r="N16" t="s">
        <v>270</v>
      </c>
      <c r="O16" s="5">
        <v>264.36074345151906</v>
      </c>
      <c r="P16" s="71">
        <v>0.60471634198935886</v>
      </c>
    </row>
    <row r="17" spans="1:16">
      <c r="A17" s="17"/>
      <c r="B17" s="55">
        <v>11</v>
      </c>
      <c r="C17" s="19" t="s">
        <v>259</v>
      </c>
      <c r="D17" s="20">
        <v>306.76891600000005</v>
      </c>
      <c r="E17" s="21">
        <v>279.91702299999992</v>
      </c>
      <c r="F17" s="21">
        <f t="shared" si="0"/>
        <v>173.78653091940413</v>
      </c>
      <c r="G17" s="21">
        <v>133.28594471940414</v>
      </c>
      <c r="H17" s="21">
        <v>18.393016069999998</v>
      </c>
      <c r="I17" s="21">
        <v>22.10757013000001</v>
      </c>
      <c r="J17" s="22">
        <f t="shared" si="1"/>
        <v>0.47616234014965281</v>
      </c>
      <c r="K17" s="22">
        <f t="shared" si="2"/>
        <v>0.54187115582964807</v>
      </c>
      <c r="L17" s="23">
        <f t="shared" si="3"/>
        <v>0.62085016858515307</v>
      </c>
      <c r="M17" s="4"/>
      <c r="N17" t="s">
        <v>252</v>
      </c>
      <c r="O17" s="5">
        <v>260.78207585308928</v>
      </c>
      <c r="P17" s="71">
        <v>0.59902255277171268</v>
      </c>
    </row>
    <row r="18" spans="1:16">
      <c r="A18" s="17"/>
      <c r="B18" s="55">
        <v>12</v>
      </c>
      <c r="C18" s="19" t="s">
        <v>260</v>
      </c>
      <c r="D18" s="20">
        <v>606.0219069999996</v>
      </c>
      <c r="E18" s="21">
        <v>579.92911399999946</v>
      </c>
      <c r="F18" s="21">
        <f t="shared" si="0"/>
        <v>341.38435921463395</v>
      </c>
      <c r="G18" s="21">
        <v>246.25735239463393</v>
      </c>
      <c r="H18" s="21">
        <v>53.892550059999998</v>
      </c>
      <c r="I18" s="21">
        <v>41.234456760000015</v>
      </c>
      <c r="J18" s="22">
        <f t="shared" si="1"/>
        <v>0.42463353959952105</v>
      </c>
      <c r="K18" s="22">
        <f t="shared" si="2"/>
        <v>0.51756308695106179</v>
      </c>
      <c r="L18" s="23">
        <f t="shared" si="3"/>
        <v>0.58866566787787489</v>
      </c>
      <c r="M18" s="4"/>
      <c r="N18" t="s">
        <v>254</v>
      </c>
      <c r="O18" s="5">
        <v>524.87061743565232</v>
      </c>
      <c r="P18" s="71">
        <v>0.59682888691311831</v>
      </c>
    </row>
    <row r="19" spans="1:16">
      <c r="A19" s="17"/>
      <c r="B19" s="55">
        <v>13</v>
      </c>
      <c r="C19" s="19" t="s">
        <v>261</v>
      </c>
      <c r="D19" s="20">
        <v>740.18278199999975</v>
      </c>
      <c r="E19" s="21">
        <v>738.93490200000031</v>
      </c>
      <c r="F19" s="21">
        <f t="shared" si="0"/>
        <v>426.89698662612415</v>
      </c>
      <c r="G19" s="21">
        <v>306.35291061612412</v>
      </c>
      <c r="H19" s="21">
        <v>65.94759612</v>
      </c>
      <c r="I19" s="21">
        <v>54.596479889999991</v>
      </c>
      <c r="J19" s="22">
        <f t="shared" si="1"/>
        <v>0.41458714399191282</v>
      </c>
      <c r="K19" s="22">
        <f t="shared" si="2"/>
        <v>0.50383397201628455</v>
      </c>
      <c r="L19" s="23">
        <f t="shared" si="3"/>
        <v>0.57771934370765987</v>
      </c>
      <c r="M19" s="4"/>
      <c r="N19" t="s">
        <v>269</v>
      </c>
      <c r="O19" s="5">
        <v>428.63258120460034</v>
      </c>
      <c r="P19" s="71">
        <v>0.59545992982383866</v>
      </c>
    </row>
    <row r="20" spans="1:16">
      <c r="A20" s="17"/>
      <c r="B20" s="55">
        <v>14</v>
      </c>
      <c r="C20" s="19" t="s">
        <v>262</v>
      </c>
      <c r="D20" s="20">
        <v>402.55985600000008</v>
      </c>
      <c r="E20" s="21">
        <v>418.97533399999969</v>
      </c>
      <c r="F20" s="21">
        <f t="shared" si="0"/>
        <v>245.48330242677324</v>
      </c>
      <c r="G20" s="21">
        <v>174.68947654677322</v>
      </c>
      <c r="H20" s="21">
        <v>37.771658880000011</v>
      </c>
      <c r="I20" s="21">
        <v>33.022166999999996</v>
      </c>
      <c r="J20" s="22">
        <f t="shared" si="1"/>
        <v>0.41694453675588777</v>
      </c>
      <c r="K20" s="22">
        <f t="shared" si="2"/>
        <v>0.50709700114893497</v>
      </c>
      <c r="L20" s="23">
        <f t="shared" si="3"/>
        <v>0.58591349539152926</v>
      </c>
      <c r="M20" s="4"/>
      <c r="N20" t="s">
        <v>260</v>
      </c>
      <c r="O20" s="5">
        <v>341.38435921463395</v>
      </c>
      <c r="P20" s="71">
        <v>0.58866566787787489</v>
      </c>
    </row>
    <row r="21" spans="1:16">
      <c r="A21" s="17"/>
      <c r="B21" s="55">
        <v>15</v>
      </c>
      <c r="C21" s="19" t="s">
        <v>263</v>
      </c>
      <c r="D21" s="20">
        <v>3243.8559770000002</v>
      </c>
      <c r="E21" s="21">
        <v>3851.4851190000054</v>
      </c>
      <c r="F21" s="21">
        <f t="shared" si="0"/>
        <v>1696.8201582322502</v>
      </c>
      <c r="G21" s="21">
        <v>1187.7808586322499</v>
      </c>
      <c r="H21" s="21">
        <v>226.27158310999994</v>
      </c>
      <c r="I21" s="21">
        <v>282.76771649000028</v>
      </c>
      <c r="J21" s="22">
        <f t="shared" si="1"/>
        <v>0.30839554663543495</v>
      </c>
      <c r="K21" s="22">
        <f t="shared" si="2"/>
        <v>0.3671447241913251</v>
      </c>
      <c r="L21" s="23">
        <f t="shared" si="3"/>
        <v>0.44056256373977898</v>
      </c>
      <c r="M21" s="4"/>
      <c r="N21" t="s">
        <v>268</v>
      </c>
      <c r="O21" s="5">
        <v>430.54238445020633</v>
      </c>
      <c r="P21" s="71">
        <v>0.58665996885057203</v>
      </c>
    </row>
    <row r="22" spans="1:16">
      <c r="A22" s="17"/>
      <c r="B22" s="55">
        <v>16</v>
      </c>
      <c r="C22" s="19" t="s">
        <v>264</v>
      </c>
      <c r="D22" s="20">
        <v>558.02713599999936</v>
      </c>
      <c r="E22" s="21">
        <v>559.23369300000036</v>
      </c>
      <c r="F22" s="21">
        <f t="shared" si="0"/>
        <v>353.8361163738773</v>
      </c>
      <c r="G22" s="21">
        <v>254.86748770387732</v>
      </c>
      <c r="H22" s="21">
        <v>48.546075209999977</v>
      </c>
      <c r="I22" s="21">
        <v>50.422553460000032</v>
      </c>
      <c r="J22" s="22">
        <f t="shared" si="1"/>
        <v>0.4557441565021676</v>
      </c>
      <c r="K22" s="22">
        <f t="shared" si="2"/>
        <v>0.54255236533803963</v>
      </c>
      <c r="L22" s="23">
        <f t="shared" si="3"/>
        <v>0.63271601980154135</v>
      </c>
      <c r="M22" s="4"/>
      <c r="N22" t="s">
        <v>253</v>
      </c>
      <c r="O22" s="5">
        <v>327.34259660712075</v>
      </c>
      <c r="P22" s="71">
        <v>0.58626790042488408</v>
      </c>
    </row>
    <row r="23" spans="1:16">
      <c r="A23" s="17"/>
      <c r="B23" s="55">
        <v>17</v>
      </c>
      <c r="C23" s="19" t="s">
        <v>265</v>
      </c>
      <c r="D23" s="20">
        <v>131.29379000000006</v>
      </c>
      <c r="E23" s="21">
        <v>119.186584</v>
      </c>
      <c r="F23" s="21">
        <f t="shared" si="0"/>
        <v>61.264660144411252</v>
      </c>
      <c r="G23" s="21">
        <v>41.864292434411254</v>
      </c>
      <c r="H23" s="21">
        <v>6.4023534499999997</v>
      </c>
      <c r="I23" s="21">
        <v>12.998014260000001</v>
      </c>
      <c r="J23" s="22">
        <f t="shared" si="1"/>
        <v>0.35125004031000046</v>
      </c>
      <c r="K23" s="22">
        <f t="shared" si="2"/>
        <v>0.40496710505950279</v>
      </c>
      <c r="L23" s="23">
        <f t="shared" si="3"/>
        <v>0.51402312314288034</v>
      </c>
      <c r="M23" s="4"/>
      <c r="N23" t="s">
        <v>262</v>
      </c>
      <c r="O23" s="5">
        <v>245.48330242677324</v>
      </c>
      <c r="P23" s="71">
        <v>0.58591349539152926</v>
      </c>
    </row>
    <row r="24" spans="1:16">
      <c r="A24" s="17"/>
      <c r="B24" s="55">
        <v>18</v>
      </c>
      <c r="C24" s="19" t="s">
        <v>266</v>
      </c>
      <c r="D24" s="20">
        <v>142.504492</v>
      </c>
      <c r="E24" s="21">
        <v>118.74726099999995</v>
      </c>
      <c r="F24" s="21">
        <f t="shared" si="0"/>
        <v>67.550506163928716</v>
      </c>
      <c r="G24" s="21">
        <v>46.90197836392872</v>
      </c>
      <c r="H24" s="21">
        <v>10.518711930000004</v>
      </c>
      <c r="I24" s="21">
        <v>10.12981587</v>
      </c>
      <c r="J24" s="22">
        <f t="shared" si="1"/>
        <v>0.39497313848720045</v>
      </c>
      <c r="K24" s="22">
        <f t="shared" si="2"/>
        <v>0.4835538084026102</v>
      </c>
      <c r="L24" s="23">
        <f t="shared" si="3"/>
        <v>0.5688594885900462</v>
      </c>
      <c r="M24" s="4"/>
      <c r="N24" t="s">
        <v>261</v>
      </c>
      <c r="O24" s="5">
        <v>426.89698662612415</v>
      </c>
      <c r="P24" s="71">
        <v>0.57771934370765987</v>
      </c>
    </row>
    <row r="25" spans="1:16">
      <c r="A25" s="17"/>
      <c r="B25" s="55">
        <v>19</v>
      </c>
      <c r="C25" s="19" t="s">
        <v>267</v>
      </c>
      <c r="D25" s="20">
        <v>170.08870400000009</v>
      </c>
      <c r="E25" s="21">
        <v>162.5966600000001</v>
      </c>
      <c r="F25" s="21">
        <f t="shared" si="0"/>
        <v>101.18050433234195</v>
      </c>
      <c r="G25" s="21">
        <v>74.819773792341948</v>
      </c>
      <c r="H25" s="21">
        <v>13.575523630000001</v>
      </c>
      <c r="I25" s="21">
        <v>12.785206909999998</v>
      </c>
      <c r="J25" s="22">
        <f t="shared" si="1"/>
        <v>0.46015566243698919</v>
      </c>
      <c r="K25" s="22">
        <f t="shared" si="2"/>
        <v>0.54364768269127972</v>
      </c>
      <c r="L25" s="23">
        <f t="shared" si="3"/>
        <v>0.62227910667009945</v>
      </c>
      <c r="M25" s="4"/>
      <c r="N25" t="s">
        <v>256</v>
      </c>
      <c r="O25" s="5">
        <v>422.05637792039215</v>
      </c>
      <c r="P25" s="71">
        <v>0.57523577887069888</v>
      </c>
    </row>
    <row r="26" spans="1:16">
      <c r="A26" s="17"/>
      <c r="B26" s="55">
        <v>20</v>
      </c>
      <c r="C26" s="19" t="s">
        <v>268</v>
      </c>
      <c r="D26" s="20">
        <v>693.03915700000005</v>
      </c>
      <c r="E26" s="21">
        <v>733.88744300000064</v>
      </c>
      <c r="F26" s="21">
        <f t="shared" si="0"/>
        <v>430.54238445020633</v>
      </c>
      <c r="G26" s="21">
        <v>308.74671899020632</v>
      </c>
      <c r="H26" s="21">
        <v>61.431565339999992</v>
      </c>
      <c r="I26" s="21">
        <v>60.364100120000003</v>
      </c>
      <c r="J26" s="22">
        <f t="shared" si="1"/>
        <v>0.42070037024765672</v>
      </c>
      <c r="K26" s="22">
        <f t="shared" si="2"/>
        <v>0.50440743721814307</v>
      </c>
      <c r="L26" s="23">
        <f t="shared" si="3"/>
        <v>0.58665996885057203</v>
      </c>
      <c r="M26" s="4"/>
      <c r="N26" t="s">
        <v>266</v>
      </c>
      <c r="O26" s="5">
        <v>67.550506163928716</v>
      </c>
      <c r="P26" s="71">
        <v>0.5688594885900462</v>
      </c>
    </row>
    <row r="27" spans="1:16">
      <c r="A27" s="17"/>
      <c r="B27" s="55">
        <v>21</v>
      </c>
      <c r="C27" s="19" t="s">
        <v>269</v>
      </c>
      <c r="D27" s="20">
        <v>696.87587700000006</v>
      </c>
      <c r="E27" s="21">
        <v>719.83446700000002</v>
      </c>
      <c r="F27" s="21">
        <f t="shared" si="0"/>
        <v>428.63258120460034</v>
      </c>
      <c r="G27" s="21">
        <v>312.94738456460038</v>
      </c>
      <c r="H27" s="21">
        <v>62.229967709999976</v>
      </c>
      <c r="I27" s="21">
        <v>53.455228929999969</v>
      </c>
      <c r="J27" s="22">
        <f t="shared" si="1"/>
        <v>0.43474909706511783</v>
      </c>
      <c r="K27" s="22">
        <f t="shared" si="2"/>
        <v>0.52119948331760046</v>
      </c>
      <c r="L27" s="23">
        <f t="shared" si="3"/>
        <v>0.59545992982383866</v>
      </c>
      <c r="M27" s="4"/>
      <c r="N27" t="s">
        <v>249</v>
      </c>
      <c r="O27" s="5">
        <v>212.48468860308742</v>
      </c>
      <c r="P27" s="71">
        <v>0.56199324651549332</v>
      </c>
    </row>
    <row r="28" spans="1:16">
      <c r="A28" s="17"/>
      <c r="B28" s="55">
        <v>22</v>
      </c>
      <c r="C28" s="19" t="s">
        <v>270</v>
      </c>
      <c r="D28" s="20">
        <v>426.91322000000002</v>
      </c>
      <c r="E28" s="21">
        <v>437.16487400000011</v>
      </c>
      <c r="F28" s="21">
        <f t="shared" si="0"/>
        <v>264.36074345151906</v>
      </c>
      <c r="G28" s="21">
        <v>179.35595567151904</v>
      </c>
      <c r="H28" s="21">
        <v>49.38293829000002</v>
      </c>
      <c r="I28" s="21">
        <v>35.621849489999981</v>
      </c>
      <c r="J28" s="22">
        <f t="shared" si="1"/>
        <v>0.410270738429728</v>
      </c>
      <c r="K28" s="22">
        <f t="shared" si="2"/>
        <v>0.52323255495938814</v>
      </c>
      <c r="L28" s="23">
        <f t="shared" si="3"/>
        <v>0.60471634198935886</v>
      </c>
      <c r="M28" s="4"/>
      <c r="N28" t="s">
        <v>258</v>
      </c>
      <c r="O28" s="5">
        <v>273.0696936326799</v>
      </c>
      <c r="P28" s="71">
        <v>0.5598601991669363</v>
      </c>
    </row>
    <row r="29" spans="1:16">
      <c r="A29" s="17"/>
      <c r="B29" s="55">
        <v>23</v>
      </c>
      <c r="C29" s="19" t="s">
        <v>271</v>
      </c>
      <c r="D29" s="20">
        <v>138.03742900000003</v>
      </c>
      <c r="E29" s="21">
        <v>119.22482399999997</v>
      </c>
      <c r="F29" s="21">
        <f t="shared" si="0"/>
        <v>79.078389808428454</v>
      </c>
      <c r="G29" s="21">
        <v>57.376947398428456</v>
      </c>
      <c r="H29" s="21">
        <v>12.244046640000001</v>
      </c>
      <c r="I29" s="21">
        <v>9.4573957699999998</v>
      </c>
      <c r="J29" s="22">
        <f t="shared" si="1"/>
        <v>0.48125000711620652</v>
      </c>
      <c r="K29" s="22">
        <f t="shared" si="2"/>
        <v>0.58394713200355375</v>
      </c>
      <c r="L29" s="23">
        <f t="shared" si="3"/>
        <v>0.66327118091135517</v>
      </c>
      <c r="M29" s="4"/>
      <c r="N29" t="s">
        <v>265</v>
      </c>
      <c r="O29" s="5">
        <v>61.264660144411252</v>
      </c>
      <c r="P29" s="71">
        <v>0.51402312314288034</v>
      </c>
    </row>
    <row r="30" spans="1:16">
      <c r="A30" s="17"/>
      <c r="B30" s="55">
        <v>24</v>
      </c>
      <c r="C30" s="19" t="s">
        <v>272</v>
      </c>
      <c r="D30" s="20">
        <v>140.66393500000004</v>
      </c>
      <c r="E30" s="21">
        <v>125.68317399999999</v>
      </c>
      <c r="F30" s="21">
        <f t="shared" si="0"/>
        <v>78.798324194730043</v>
      </c>
      <c r="G30" s="21">
        <v>56.968297404730038</v>
      </c>
      <c r="H30" s="21">
        <v>11.110533520000002</v>
      </c>
      <c r="I30" s="21">
        <v>10.719493269999999</v>
      </c>
      <c r="J30" s="22">
        <f t="shared" si="1"/>
        <v>0.45326908600136118</v>
      </c>
      <c r="K30" s="22">
        <f t="shared" si="2"/>
        <v>0.54167020737978855</v>
      </c>
      <c r="L30" s="23">
        <f t="shared" si="3"/>
        <v>0.62696001132761059</v>
      </c>
      <c r="M30" s="4"/>
      <c r="N30" t="s">
        <v>251</v>
      </c>
      <c r="O30" s="5">
        <v>229.64622373476681</v>
      </c>
      <c r="P30" s="71">
        <v>0.50260785153644616</v>
      </c>
    </row>
    <row r="31" spans="1:16" ht="15.75" thickBot="1">
      <c r="A31" s="24"/>
      <c r="B31" s="56">
        <v>25</v>
      </c>
      <c r="C31" s="26" t="s">
        <v>273</v>
      </c>
      <c r="D31" s="27">
        <v>236.27284399999999</v>
      </c>
      <c r="E31" s="28">
        <v>240.951504</v>
      </c>
      <c r="F31" s="28">
        <f t="shared" si="0"/>
        <v>158.22716708646374</v>
      </c>
      <c r="G31" s="28">
        <v>112.85471117646375</v>
      </c>
      <c r="H31" s="28">
        <v>26.913162860000011</v>
      </c>
      <c r="I31" s="28">
        <v>18.459293049999999</v>
      </c>
      <c r="J31" s="29">
        <f t="shared" si="1"/>
        <v>0.46837105933343232</v>
      </c>
      <c r="K31" s="29">
        <f t="shared" si="2"/>
        <v>0.58006641052742192</v>
      </c>
      <c r="L31" s="30">
        <f t="shared" si="3"/>
        <v>0.65667640359059032</v>
      </c>
      <c r="M31" s="4"/>
      <c r="N31" t="s">
        <v>263</v>
      </c>
      <c r="O31" s="5">
        <v>1696.8201582322502</v>
      </c>
      <c r="P31" s="71">
        <v>0.44056256373977898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M21"/>
  <sheetViews>
    <sheetView topLeftCell="A11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>
      <c r="A1" s="50">
        <v>90</v>
      </c>
      <c r="B1" s="49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1369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13421.251096999998</v>
      </c>
      <c r="E6" s="14">
        <v>14242.297604000007</v>
      </c>
      <c r="F6" s="14">
        <v>7848.0985728836549</v>
      </c>
      <c r="G6" s="14">
        <v>5578.5330822536534</v>
      </c>
      <c r="H6" s="14">
        <v>1172.2741299900001</v>
      </c>
      <c r="I6" s="14">
        <v>1097.2913606400002</v>
      </c>
      <c r="J6" s="15">
        <v>0.391687720434019</v>
      </c>
      <c r="K6" s="15">
        <v>0.47399706142551479</v>
      </c>
      <c r="L6" s="16">
        <v>0.55104160796917223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12313.563360999995</v>
      </c>
      <c r="E7" s="38">
        <f ca="1">SUM(E8:OFFSET(E6,MATCH("PROYECTOS",$A$8:$A$50,0),0))</f>
        <v>11924.883238999995</v>
      </c>
      <c r="F7" s="38">
        <f ca="1">SUM(F8:OFFSET(F6,MATCH("PROYECTOS",$A$8:$A$50,0),0))</f>
        <v>6988.1831320482042</v>
      </c>
      <c r="G7" s="38">
        <f ca="1">SUM(G8:OFFSET(G6,MATCH("PROYECTOS",$A$8:$A$50,0),0))</f>
        <v>5051.9439144882053</v>
      </c>
      <c r="H7" s="38">
        <f ca="1">SUM(H8:OFFSET(H6,MATCH("PROYECTOS",$A$8:$A$50,0),0))</f>
        <v>961.29715488999909</v>
      </c>
      <c r="I7" s="38">
        <f ca="1">SUM(I8:OFFSET(I6,MATCH("PROYECTOS",$A$8:$A$50,0),0))</f>
        <v>974.9420626699997</v>
      </c>
      <c r="J7" s="39">
        <f ca="1">IFERROR(G7/E7,0)</f>
        <v>0.42364724360285261</v>
      </c>
      <c r="K7" s="39">
        <f ca="1">IFERROR(SUM(G7,H7)/E7,0)</f>
        <v>0.5042599536498662</v>
      </c>
      <c r="L7" s="40">
        <f ca="1">IFERROR(SUM(G7,H7,I7)/E7,0)</f>
        <v>0.58601690196794098</v>
      </c>
      <c r="M7" s="4"/>
    </row>
    <row r="8" spans="1:13">
      <c r="A8" s="17"/>
      <c r="B8" s="19">
        <v>3000001</v>
      </c>
      <c r="C8" s="19" t="s">
        <v>275</v>
      </c>
      <c r="D8" s="20">
        <v>1613.5185700000009</v>
      </c>
      <c r="E8" s="21">
        <v>146.37161099999994</v>
      </c>
      <c r="F8" s="21">
        <f t="shared" ref="F8:F12" si="0">SUM(G8,H8,I8)</f>
        <v>59.658314951250048</v>
      </c>
      <c r="G8" s="21">
        <v>40.340102661250057</v>
      </c>
      <c r="H8" s="21">
        <v>9.2325256200000023</v>
      </c>
      <c r="I8" s="21">
        <v>10.085686669999991</v>
      </c>
      <c r="J8" s="22">
        <f t="shared" ref="J8:J13" si="1">IFERROR(G8/E8,0)</f>
        <v>0.27560059212062693</v>
      </c>
      <c r="K8" s="22">
        <f t="shared" ref="K8:K13" si="2">IFERROR(SUM(G8,H8)/E8,0)</f>
        <v>0.33867652301271783</v>
      </c>
      <c r="L8" s="23">
        <f t="shared" ref="L8:L13" si="3">IFERROR(SUM(G8,H8,I8)/E8,0)</f>
        <v>0.40758118697791795</v>
      </c>
      <c r="M8" s="4"/>
    </row>
    <row r="9" spans="1:13" ht="38.25">
      <c r="A9" s="17"/>
      <c r="B9" s="19">
        <v>3000385</v>
      </c>
      <c r="C9" s="19" t="s">
        <v>1371</v>
      </c>
      <c r="D9" s="20">
        <v>9640.9719149999946</v>
      </c>
      <c r="E9" s="21">
        <v>10523.757985999995</v>
      </c>
      <c r="F9" s="21">
        <f t="shared" si="0"/>
        <v>6377.7361231657251</v>
      </c>
      <c r="G9" s="21">
        <v>4663.3492403657265</v>
      </c>
      <c r="H9" s="21">
        <v>890.76125747999902</v>
      </c>
      <c r="I9" s="21">
        <v>823.62562531999959</v>
      </c>
      <c r="J9" s="22">
        <f t="shared" si="1"/>
        <v>0.44312585357526185</v>
      </c>
      <c r="K9" s="22">
        <f t="shared" si="2"/>
        <v>0.52776874052353639</v>
      </c>
      <c r="L9" s="23">
        <f t="shared" si="3"/>
        <v>0.60603219226916649</v>
      </c>
      <c r="M9" s="4"/>
    </row>
    <row r="10" spans="1:13" ht="25.5">
      <c r="A10" s="17"/>
      <c r="B10" s="19">
        <v>3000386</v>
      </c>
      <c r="C10" s="19" t="s">
        <v>1372</v>
      </c>
      <c r="D10" s="20">
        <v>410.16485699999993</v>
      </c>
      <c r="E10" s="21">
        <v>627.04398600000036</v>
      </c>
      <c r="F10" s="21">
        <f t="shared" si="0"/>
        <v>324.98463925335977</v>
      </c>
      <c r="G10" s="21">
        <v>217.47714095335971</v>
      </c>
      <c r="H10" s="21">
        <v>40.039366729999962</v>
      </c>
      <c r="I10" s="21">
        <v>67.468131570000082</v>
      </c>
      <c r="J10" s="22">
        <f t="shared" si="1"/>
        <v>0.34682916319902252</v>
      </c>
      <c r="K10" s="22">
        <f t="shared" si="2"/>
        <v>0.4106833227539472</v>
      </c>
      <c r="L10" s="23">
        <f t="shared" si="3"/>
        <v>0.51828045003107581</v>
      </c>
      <c r="M10" s="4"/>
    </row>
    <row r="11" spans="1:13" ht="51">
      <c r="A11" s="17"/>
      <c r="B11" s="19">
        <v>3000387</v>
      </c>
      <c r="C11" s="19" t="s">
        <v>1373</v>
      </c>
      <c r="D11" s="20">
        <v>576.34948299999928</v>
      </c>
      <c r="E11" s="21">
        <v>492.63777399999935</v>
      </c>
      <c r="F11" s="21">
        <f t="shared" si="0"/>
        <v>176.97843581393613</v>
      </c>
      <c r="G11" s="21">
        <v>120.83694788393612</v>
      </c>
      <c r="H11" s="21">
        <v>19.16524441</v>
      </c>
      <c r="I11" s="21">
        <v>36.976243520000011</v>
      </c>
      <c r="J11" s="22">
        <f t="shared" si="1"/>
        <v>0.24528559168898867</v>
      </c>
      <c r="K11" s="22">
        <f t="shared" si="2"/>
        <v>0.28418891056035073</v>
      </c>
      <c r="L11" s="23">
        <f t="shared" si="3"/>
        <v>0.35924658066097942</v>
      </c>
      <c r="M11" s="4"/>
    </row>
    <row r="12" spans="1:13" ht="25.5">
      <c r="A12" s="17"/>
      <c r="B12" s="19">
        <v>3000388</v>
      </c>
      <c r="C12" s="19" t="s">
        <v>1374</v>
      </c>
      <c r="D12" s="20">
        <v>72.558536000000004</v>
      </c>
      <c r="E12" s="21">
        <v>135.07188200000002</v>
      </c>
      <c r="F12" s="21">
        <f t="shared" si="0"/>
        <v>48.825618863933343</v>
      </c>
      <c r="G12" s="21">
        <v>9.9404826239333488</v>
      </c>
      <c r="H12" s="21">
        <v>2.09876065</v>
      </c>
      <c r="I12" s="21">
        <v>36.786375589999999</v>
      </c>
      <c r="J12" s="22">
        <f t="shared" si="1"/>
        <v>7.3594018804989683E-2</v>
      </c>
      <c r="K12" s="22">
        <f t="shared" si="2"/>
        <v>8.9132120584011307E-2</v>
      </c>
      <c r="L12" s="23">
        <f t="shared" si="3"/>
        <v>0.36147877812151413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1107.6877360000035</v>
      </c>
      <c r="E13" s="45">
        <f t="shared" ref="E13:I13" ca="1" si="4">OFFSET(E13,-MATCH("PROYECTOS",$A$8:$A$50,0)-1,0)-(OFFSET(E13,-MATCH("PROYECTOS",$A$8:$A$50,0),0))</f>
        <v>2317.4143650000115</v>
      </c>
      <c r="F13" s="45">
        <f t="shared" ca="1" si="4"/>
        <v>859.91544083545068</v>
      </c>
      <c r="G13" s="45">
        <f t="shared" ca="1" si="4"/>
        <v>526.58916776544811</v>
      </c>
      <c r="H13" s="45">
        <f t="shared" ca="1" si="4"/>
        <v>210.97697510000103</v>
      </c>
      <c r="I13" s="45">
        <f t="shared" ca="1" si="4"/>
        <v>122.34929797000052</v>
      </c>
      <c r="J13" s="46">
        <f t="shared" ca="1" si="1"/>
        <v>0.22723133839098539</v>
      </c>
      <c r="K13" s="46">
        <f t="shared" ca="1" si="2"/>
        <v>0.31827115340481871</v>
      </c>
      <c r="L13" s="47">
        <f t="shared" ca="1" si="3"/>
        <v>0.37106676036136738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1426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>
      <c r="A19" s="17"/>
      <c r="B19" s="19">
        <v>3000001</v>
      </c>
      <c r="C19" s="19" t="s">
        <v>275</v>
      </c>
      <c r="D19" s="23">
        <v>0.40758118697791795</v>
      </c>
    </row>
    <row r="20" spans="1:4" ht="51">
      <c r="A20" s="17"/>
      <c r="B20" s="19">
        <v>3000387</v>
      </c>
      <c r="C20" s="19" t="s">
        <v>1373</v>
      </c>
      <c r="D20" s="23">
        <v>0.35924658066097942</v>
      </c>
    </row>
    <row r="21" spans="1:4" ht="26.25" thickBot="1">
      <c r="A21" s="24"/>
      <c r="B21" s="26">
        <v>3000388</v>
      </c>
      <c r="C21" s="26" t="s">
        <v>1374</v>
      </c>
      <c r="D21" s="30">
        <v>0.36147877812151413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S54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90</v>
      </c>
      <c r="B1" s="49" t="s">
        <v>55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1370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13421.251096999998</v>
      </c>
      <c r="I6" s="14">
        <v>14242.297604000007</v>
      </c>
      <c r="J6" s="14">
        <v>7848.0985728836549</v>
      </c>
      <c r="K6" s="14">
        <v>5578.5330822536534</v>
      </c>
      <c r="L6" s="14">
        <v>1172.2741299900001</v>
      </c>
      <c r="M6" s="14">
        <v>1097.2913606400002</v>
      </c>
      <c r="N6" s="15">
        <v>0.391687720434019</v>
      </c>
      <c r="O6" s="15">
        <v>0.47399706142551479</v>
      </c>
      <c r="P6" s="16">
        <v>0.55104160796917223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SUM(H8:H53)</f>
        <v>12313.563360999999</v>
      </c>
      <c r="I7" s="37">
        <f t="shared" ref="I7:J7" si="0">SUM(I8:I53)</f>
        <v>11924.883238999995</v>
      </c>
      <c r="J7" s="37">
        <f t="shared" si="0"/>
        <v>6988.183132048207</v>
      </c>
      <c r="K7" s="37">
        <f t="shared" ref="K7" si="1">SUM(K8:K53)</f>
        <v>5051.9439144882053</v>
      </c>
      <c r="L7" s="37">
        <f t="shared" ref="L7" si="2">SUM(L8:L53)</f>
        <v>961.29715489000034</v>
      </c>
      <c r="M7" s="37">
        <f t="shared" ref="M7" si="3">SUM(M8:M53)</f>
        <v>974.94206267000038</v>
      </c>
      <c r="N7" s="39">
        <f>IFERROR(K7/I7,0)</f>
        <v>0.42364724360285261</v>
      </c>
      <c r="O7" s="39">
        <f>IFERROR(SUM(K7,L7)/I7,0)</f>
        <v>0.50425995364986631</v>
      </c>
      <c r="P7" s="40">
        <f>IFERROR(SUM(K7,L7,M7)/I7,0)</f>
        <v>0.58601690196794121</v>
      </c>
      <c r="Q7" s="64"/>
      <c r="R7" s="38"/>
      <c r="S7" s="40"/>
    </row>
    <row r="8" spans="1:19" ht="25.5">
      <c r="A8" s="17"/>
      <c r="B8" s="19">
        <v>5000244</v>
      </c>
      <c r="C8" s="19" t="s">
        <v>1375</v>
      </c>
      <c r="D8" s="68">
        <v>3000388</v>
      </c>
      <c r="E8" s="19" t="s">
        <v>1374</v>
      </c>
      <c r="F8" s="69">
        <v>199</v>
      </c>
      <c r="G8" s="19" t="s">
        <v>1420</v>
      </c>
      <c r="H8" s="20">
        <v>49.400841999999997</v>
      </c>
      <c r="I8" s="21">
        <v>116.18015600000001</v>
      </c>
      <c r="J8" s="21">
        <f t="shared" ref="J8:J53" si="4">SUM(K8,L8,M8)</f>
        <v>42.073408933714028</v>
      </c>
      <c r="K8" s="21">
        <v>8.0172808137140237</v>
      </c>
      <c r="L8" s="21">
        <v>0.87365614999999996</v>
      </c>
      <c r="M8" s="21">
        <v>33.182471970000002</v>
      </c>
      <c r="N8" s="22">
        <f t="shared" ref="N8:N54" si="5">IFERROR(K8/I8,0)</f>
        <v>6.9007316651511663E-2</v>
      </c>
      <c r="O8" s="22">
        <f t="shared" ref="O8:O54" si="6">IFERROR(SUM(K8,L8)/I8,0)</f>
        <v>7.652715635632322E-2</v>
      </c>
      <c r="P8" s="23">
        <f t="shared" ref="P8:P54" si="7">IFERROR(SUM(K8,L8,M8)/I8,0)</f>
        <v>0.36213937373017491</v>
      </c>
      <c r="Q8" s="70">
        <v>0</v>
      </c>
      <c r="R8" s="21">
        <v>0</v>
      </c>
      <c r="S8" s="23">
        <f>IFERROR(R8/Q8,0)</f>
        <v>0</v>
      </c>
    </row>
    <row r="9" spans="1:19" ht="25.5">
      <c r="A9" s="17"/>
      <c r="B9" s="19">
        <v>5000252</v>
      </c>
      <c r="C9" s="19" t="s">
        <v>1376</v>
      </c>
      <c r="D9" s="68">
        <v>3000388</v>
      </c>
      <c r="E9" s="19" t="s">
        <v>1374</v>
      </c>
      <c r="F9" s="69">
        <v>60</v>
      </c>
      <c r="G9" s="19" t="s">
        <v>309</v>
      </c>
      <c r="H9" s="20">
        <v>7.5492599999999994</v>
      </c>
      <c r="I9" s="21">
        <v>0.39544100000000004</v>
      </c>
      <c r="J9" s="21">
        <f t="shared" si="4"/>
        <v>0.25487640272382495</v>
      </c>
      <c r="K9" s="21">
        <v>0.20094480272382498</v>
      </c>
      <c r="L9" s="21">
        <v>2.86158E-2</v>
      </c>
      <c r="M9" s="21">
        <v>2.5315799999999999E-2</v>
      </c>
      <c r="N9" s="22">
        <f t="shared" si="5"/>
        <v>0.50815368847394415</v>
      </c>
      <c r="O9" s="22">
        <f t="shared" si="6"/>
        <v>0.58051796026164448</v>
      </c>
      <c r="P9" s="23">
        <f t="shared" si="7"/>
        <v>0.64453711861902263</v>
      </c>
      <c r="Q9" s="70">
        <v>0</v>
      </c>
      <c r="R9" s="21">
        <v>0</v>
      </c>
      <c r="S9" s="23">
        <f t="shared" ref="S9:S53" si="8">IFERROR(R9/Q9,0)</f>
        <v>0</v>
      </c>
    </row>
    <row r="10" spans="1:19" ht="25.5">
      <c r="A10" s="17"/>
      <c r="B10" s="19">
        <v>5000253</v>
      </c>
      <c r="C10" s="19" t="s">
        <v>1377</v>
      </c>
      <c r="D10" s="68">
        <v>3000388</v>
      </c>
      <c r="E10" s="19" t="s">
        <v>1374</v>
      </c>
      <c r="F10" s="69">
        <v>60</v>
      </c>
      <c r="G10" s="19" t="s">
        <v>309</v>
      </c>
      <c r="H10" s="20">
        <v>11.459898000000001</v>
      </c>
      <c r="I10" s="21">
        <v>16.057093999999999</v>
      </c>
      <c r="J10" s="21">
        <f t="shared" si="4"/>
        <v>5.5299502679256634</v>
      </c>
      <c r="K10" s="21">
        <v>0.90366134792566299</v>
      </c>
      <c r="L10" s="21">
        <v>1.1455448000000001</v>
      </c>
      <c r="M10" s="21">
        <v>3.4807441199999998</v>
      </c>
      <c r="N10" s="22">
        <f t="shared" si="5"/>
        <v>5.6278013190036939E-2</v>
      </c>
      <c r="O10" s="22">
        <f t="shared" si="6"/>
        <v>0.12761998826971202</v>
      </c>
      <c r="P10" s="23">
        <f t="shared" si="7"/>
        <v>0.34439296848643119</v>
      </c>
      <c r="Q10" s="70">
        <v>0</v>
      </c>
      <c r="R10" s="21">
        <v>0</v>
      </c>
      <c r="S10" s="23">
        <f t="shared" si="8"/>
        <v>0</v>
      </c>
    </row>
    <row r="11" spans="1:19">
      <c r="A11" s="17"/>
      <c r="B11" s="19">
        <v>5000276</v>
      </c>
      <c r="C11" s="19" t="s">
        <v>512</v>
      </c>
      <c r="D11" s="68">
        <v>3000001</v>
      </c>
      <c r="E11" s="19" t="s">
        <v>275</v>
      </c>
      <c r="F11" s="69">
        <v>1</v>
      </c>
      <c r="G11" s="19" t="s">
        <v>531</v>
      </c>
      <c r="H11" s="20">
        <v>1508.145679</v>
      </c>
      <c r="I11" s="21">
        <v>133.84762300000006</v>
      </c>
      <c r="J11" s="21">
        <f t="shared" si="4"/>
        <v>54.465599186515377</v>
      </c>
      <c r="K11" s="21">
        <v>36.388017736515394</v>
      </c>
      <c r="L11" s="21">
        <v>8.171641119999995</v>
      </c>
      <c r="M11" s="21">
        <v>9.9059403299999893</v>
      </c>
      <c r="N11" s="22">
        <f t="shared" si="5"/>
        <v>0.27186151625954075</v>
      </c>
      <c r="O11" s="22">
        <f t="shared" si="6"/>
        <v>0.33291333725452393</v>
      </c>
      <c r="P11" s="23">
        <f t="shared" si="7"/>
        <v>0.40692242391570416</v>
      </c>
      <c r="Q11" s="70">
        <v>11590.335000000001</v>
      </c>
      <c r="R11" s="21">
        <v>6899.8070000000007</v>
      </c>
      <c r="S11" s="23">
        <f t="shared" si="8"/>
        <v>0.5953069518698122</v>
      </c>
    </row>
    <row r="12" spans="1:19" ht="38.25">
      <c r="A12" s="17"/>
      <c r="B12" s="19">
        <v>5003106</v>
      </c>
      <c r="C12" s="19" t="s">
        <v>1378</v>
      </c>
      <c r="D12" s="68">
        <v>3000001</v>
      </c>
      <c r="E12" s="19" t="s">
        <v>275</v>
      </c>
      <c r="F12" s="69">
        <v>236</v>
      </c>
      <c r="G12" s="19" t="s">
        <v>1421</v>
      </c>
      <c r="H12" s="20">
        <v>12</v>
      </c>
      <c r="I12" s="21">
        <v>11.921025999999999</v>
      </c>
      <c r="J12" s="21">
        <f t="shared" si="4"/>
        <v>4.6235422238146446</v>
      </c>
      <c r="K12" s="21">
        <v>3.3829113838146441</v>
      </c>
      <c r="L12" s="21">
        <v>1.0608845</v>
      </c>
      <c r="M12" s="21">
        <v>0.17974634</v>
      </c>
      <c r="N12" s="22">
        <f t="shared" si="5"/>
        <v>0.28377686482813175</v>
      </c>
      <c r="O12" s="22">
        <f t="shared" si="6"/>
        <v>0.37276958240126684</v>
      </c>
      <c r="P12" s="23">
        <f t="shared" si="7"/>
        <v>0.3878476755117089</v>
      </c>
      <c r="Q12" s="70">
        <v>214</v>
      </c>
      <c r="R12" s="21">
        <v>214</v>
      </c>
      <c r="S12" s="23">
        <f t="shared" si="8"/>
        <v>1</v>
      </c>
    </row>
    <row r="13" spans="1:19" ht="51">
      <c r="A13" s="17"/>
      <c r="B13" s="19">
        <v>5003107</v>
      </c>
      <c r="C13" s="19" t="s">
        <v>1379</v>
      </c>
      <c r="D13" s="68">
        <v>3000385</v>
      </c>
      <c r="E13" s="19" t="s">
        <v>1371</v>
      </c>
      <c r="F13" s="69">
        <v>236</v>
      </c>
      <c r="G13" s="19" t="s">
        <v>1421</v>
      </c>
      <c r="H13" s="20">
        <v>1315.1668350000002</v>
      </c>
      <c r="I13" s="21">
        <v>1578.9235279999984</v>
      </c>
      <c r="J13" s="21">
        <f t="shared" si="4"/>
        <v>1018.3181418920208</v>
      </c>
      <c r="K13" s="21">
        <v>743.99137796202081</v>
      </c>
      <c r="L13" s="21">
        <v>147.14285760999999</v>
      </c>
      <c r="M13" s="21">
        <v>127.18390632000003</v>
      </c>
      <c r="N13" s="22">
        <f t="shared" si="5"/>
        <v>0.47120165401830755</v>
      </c>
      <c r="O13" s="22">
        <f t="shared" si="6"/>
        <v>0.56439353760267841</v>
      </c>
      <c r="P13" s="23">
        <f t="shared" si="7"/>
        <v>0.6449445611732133</v>
      </c>
      <c r="Q13" s="70">
        <v>27187.426999999996</v>
      </c>
      <c r="R13" s="21">
        <v>25348.182000000001</v>
      </c>
      <c r="S13" s="23">
        <f t="shared" si="8"/>
        <v>0.93234942754972749</v>
      </c>
    </row>
    <row r="14" spans="1:19" ht="38.25">
      <c r="A14" s="17"/>
      <c r="B14" s="19">
        <v>5003108</v>
      </c>
      <c r="C14" s="19" t="s">
        <v>1380</v>
      </c>
      <c r="D14" s="68">
        <v>3000385</v>
      </c>
      <c r="E14" s="19" t="s">
        <v>1371</v>
      </c>
      <c r="F14" s="69">
        <v>236</v>
      </c>
      <c r="G14" s="19" t="s">
        <v>1421</v>
      </c>
      <c r="H14" s="20">
        <v>3583.4690359999981</v>
      </c>
      <c r="I14" s="21">
        <v>4342.4920209999937</v>
      </c>
      <c r="J14" s="21">
        <f t="shared" si="4"/>
        <v>2574.3308654473803</v>
      </c>
      <c r="K14" s="21">
        <v>1865.6478605373802</v>
      </c>
      <c r="L14" s="21">
        <v>371.02946414000013</v>
      </c>
      <c r="M14" s="21">
        <v>337.65354076999961</v>
      </c>
      <c r="N14" s="22">
        <f t="shared" si="5"/>
        <v>0.42962608831869697</v>
      </c>
      <c r="O14" s="22">
        <f t="shared" si="6"/>
        <v>0.51506768783015888</v>
      </c>
      <c r="P14" s="23">
        <f t="shared" si="7"/>
        <v>0.59282339564427355</v>
      </c>
      <c r="Q14" s="70">
        <v>30567.141000000003</v>
      </c>
      <c r="R14" s="21">
        <v>27840.469999999987</v>
      </c>
      <c r="S14" s="23">
        <f t="shared" si="8"/>
        <v>0.91079731663487873</v>
      </c>
    </row>
    <row r="15" spans="1:19" ht="38.25">
      <c r="A15" s="17"/>
      <c r="B15" s="19">
        <v>5003109</v>
      </c>
      <c r="C15" s="19" t="s">
        <v>1381</v>
      </c>
      <c r="D15" s="68">
        <v>3000385</v>
      </c>
      <c r="E15" s="19" t="s">
        <v>1371</v>
      </c>
      <c r="F15" s="69">
        <v>236</v>
      </c>
      <c r="G15" s="19" t="s">
        <v>1421</v>
      </c>
      <c r="H15" s="20">
        <v>4101.7654270000021</v>
      </c>
      <c r="I15" s="21">
        <v>3547.4477440000023</v>
      </c>
      <c r="J15" s="21">
        <f t="shared" si="4"/>
        <v>2206.0719529891526</v>
      </c>
      <c r="K15" s="21">
        <v>1553.7973075591515</v>
      </c>
      <c r="L15" s="21">
        <v>331.14082273000042</v>
      </c>
      <c r="M15" s="21">
        <v>321.13382270000039</v>
      </c>
      <c r="N15" s="22">
        <f t="shared" si="5"/>
        <v>0.43800428355489551</v>
      </c>
      <c r="O15" s="22">
        <f t="shared" si="6"/>
        <v>0.53135049937726464</v>
      </c>
      <c r="P15" s="23">
        <f t="shared" si="7"/>
        <v>0.62187581387785229</v>
      </c>
      <c r="Q15" s="70">
        <v>14385.506000000001</v>
      </c>
      <c r="R15" s="21">
        <v>11793.968000000003</v>
      </c>
      <c r="S15" s="23">
        <f t="shared" si="8"/>
        <v>0.81985075811723285</v>
      </c>
    </row>
    <row r="16" spans="1:19" ht="51">
      <c r="A16" s="17"/>
      <c r="B16" s="19">
        <v>5003110</v>
      </c>
      <c r="C16" s="19" t="s">
        <v>1382</v>
      </c>
      <c r="D16" s="68">
        <v>3000385</v>
      </c>
      <c r="E16" s="19" t="s">
        <v>1371</v>
      </c>
      <c r="F16" s="69">
        <v>536</v>
      </c>
      <c r="G16" s="19" t="s">
        <v>1164</v>
      </c>
      <c r="H16" s="20">
        <v>137.57120300000005</v>
      </c>
      <c r="I16" s="21">
        <v>228.81608099999997</v>
      </c>
      <c r="J16" s="21">
        <f t="shared" si="4"/>
        <v>60.689602303933675</v>
      </c>
      <c r="K16" s="21">
        <v>35.97699817393368</v>
      </c>
      <c r="L16" s="21">
        <v>20.124793029999999</v>
      </c>
      <c r="M16" s="21">
        <v>4.587811099999997</v>
      </c>
      <c r="N16" s="22">
        <f t="shared" si="5"/>
        <v>0.15723107404297204</v>
      </c>
      <c r="O16" s="22">
        <f t="shared" si="6"/>
        <v>0.24518290392332034</v>
      </c>
      <c r="P16" s="23">
        <f t="shared" si="7"/>
        <v>0.26523311665290555</v>
      </c>
      <c r="Q16" s="70">
        <v>43486.996999999996</v>
      </c>
      <c r="R16" s="21">
        <v>41402.703999999991</v>
      </c>
      <c r="S16" s="23">
        <f t="shared" si="8"/>
        <v>0.95207089144371115</v>
      </c>
    </row>
    <row r="17" spans="1:19" ht="51">
      <c r="A17" s="17"/>
      <c r="B17" s="19">
        <v>5003111</v>
      </c>
      <c r="C17" s="19" t="s">
        <v>1383</v>
      </c>
      <c r="D17" s="68">
        <v>3000385</v>
      </c>
      <c r="E17" s="19" t="s">
        <v>1371</v>
      </c>
      <c r="F17" s="69">
        <v>536</v>
      </c>
      <c r="G17" s="19" t="s">
        <v>1164</v>
      </c>
      <c r="H17" s="20">
        <v>76.208746999999988</v>
      </c>
      <c r="I17" s="21">
        <v>104.48156900000006</v>
      </c>
      <c r="J17" s="21">
        <f t="shared" si="4"/>
        <v>47.623228413687414</v>
      </c>
      <c r="K17" s="21">
        <v>31.086169503687415</v>
      </c>
      <c r="L17" s="21">
        <v>6.3217448799999989</v>
      </c>
      <c r="M17" s="21">
        <v>10.215314030000004</v>
      </c>
      <c r="N17" s="22">
        <f t="shared" si="5"/>
        <v>0.29752778218412279</v>
      </c>
      <c r="O17" s="22">
        <f t="shared" si="6"/>
        <v>0.35803362010851303</v>
      </c>
      <c r="P17" s="23">
        <f t="shared" si="7"/>
        <v>0.45580506561580619</v>
      </c>
      <c r="Q17" s="70">
        <v>190932.49</v>
      </c>
      <c r="R17" s="21">
        <v>188385.54799999998</v>
      </c>
      <c r="S17" s="23">
        <f t="shared" si="8"/>
        <v>0.9866605102148932</v>
      </c>
    </row>
    <row r="18" spans="1:19" ht="51">
      <c r="A18" s="17"/>
      <c r="B18" s="19">
        <v>5003112</v>
      </c>
      <c r="C18" s="19" t="s">
        <v>1384</v>
      </c>
      <c r="D18" s="68">
        <v>3000385</v>
      </c>
      <c r="E18" s="19" t="s">
        <v>1371</v>
      </c>
      <c r="F18" s="69">
        <v>536</v>
      </c>
      <c r="G18" s="19" t="s">
        <v>1164</v>
      </c>
      <c r="H18" s="20">
        <v>352.851091</v>
      </c>
      <c r="I18" s="21">
        <v>601.97070199999973</v>
      </c>
      <c r="J18" s="21">
        <f t="shared" si="4"/>
        <v>432.99921891826665</v>
      </c>
      <c r="K18" s="21">
        <v>398.14957630826666</v>
      </c>
      <c r="L18" s="21">
        <v>14.510585430000008</v>
      </c>
      <c r="M18" s="21">
        <v>20.339057180000012</v>
      </c>
      <c r="N18" s="22">
        <f t="shared" si="5"/>
        <v>0.6614102230979787</v>
      </c>
      <c r="O18" s="22">
        <f t="shared" si="6"/>
        <v>0.68551535874958058</v>
      </c>
      <c r="P18" s="23">
        <f t="shared" si="7"/>
        <v>0.71930281237884375</v>
      </c>
      <c r="Q18" s="70">
        <v>136940.90400000001</v>
      </c>
      <c r="R18" s="21">
        <v>136415.19700000001</v>
      </c>
      <c r="S18" s="23">
        <f t="shared" si="8"/>
        <v>0.99616106667442483</v>
      </c>
    </row>
    <row r="19" spans="1:19" ht="25.5">
      <c r="A19" s="17"/>
      <c r="B19" s="19">
        <v>5003115</v>
      </c>
      <c r="C19" s="19" t="s">
        <v>1385</v>
      </c>
      <c r="D19" s="68">
        <v>3000386</v>
      </c>
      <c r="E19" s="19" t="s">
        <v>1372</v>
      </c>
      <c r="F19" s="69">
        <v>240</v>
      </c>
      <c r="G19" s="19" t="s">
        <v>1080</v>
      </c>
      <c r="H19" s="20">
        <v>19.947982999999997</v>
      </c>
      <c r="I19" s="21">
        <v>13.294567000000004</v>
      </c>
      <c r="J19" s="21">
        <f t="shared" si="4"/>
        <v>4.9659048134408534</v>
      </c>
      <c r="K19" s="21">
        <v>3.5120948134408536</v>
      </c>
      <c r="L19" s="21">
        <v>0.59970967000000008</v>
      </c>
      <c r="M19" s="21">
        <v>0.85410032999999952</v>
      </c>
      <c r="N19" s="22">
        <f t="shared" si="5"/>
        <v>0.26417519377959825</v>
      </c>
      <c r="O19" s="22">
        <f t="shared" si="6"/>
        <v>0.3092845734231775</v>
      </c>
      <c r="P19" s="23">
        <f t="shared" si="7"/>
        <v>0.37352888690852826</v>
      </c>
      <c r="Q19" s="70">
        <v>9099</v>
      </c>
      <c r="R19" s="21">
        <v>6606</v>
      </c>
      <c r="S19" s="23">
        <f t="shared" si="8"/>
        <v>0.72601384767556876</v>
      </c>
    </row>
    <row r="20" spans="1:19" ht="25.5">
      <c r="A20" s="17"/>
      <c r="B20" s="19">
        <v>5003116</v>
      </c>
      <c r="C20" s="19" t="s">
        <v>1386</v>
      </c>
      <c r="D20" s="68">
        <v>3000386</v>
      </c>
      <c r="E20" s="19" t="s">
        <v>1372</v>
      </c>
      <c r="F20" s="69">
        <v>240</v>
      </c>
      <c r="G20" s="19" t="s">
        <v>1080</v>
      </c>
      <c r="H20" s="20">
        <v>45.562504000000004</v>
      </c>
      <c r="I20" s="21">
        <v>15.367401999999998</v>
      </c>
      <c r="J20" s="21">
        <f t="shared" si="4"/>
        <v>8.8210587093531778</v>
      </c>
      <c r="K20" s="21">
        <v>6.9333199193531776</v>
      </c>
      <c r="L20" s="21">
        <v>0.91153880999999992</v>
      </c>
      <c r="M20" s="21">
        <v>0.97619997999999986</v>
      </c>
      <c r="N20" s="22">
        <f t="shared" si="5"/>
        <v>0.45117059600270615</v>
      </c>
      <c r="O20" s="22">
        <f t="shared" si="6"/>
        <v>0.51048698598196218</v>
      </c>
      <c r="P20" s="23">
        <f t="shared" si="7"/>
        <v>0.574011059862505</v>
      </c>
      <c r="Q20" s="70">
        <v>17173</v>
      </c>
      <c r="R20" s="21">
        <v>13956.344000000001</v>
      </c>
      <c r="S20" s="23">
        <f t="shared" si="8"/>
        <v>0.81269108484248531</v>
      </c>
    </row>
    <row r="21" spans="1:19" ht="25.5">
      <c r="A21" s="17"/>
      <c r="B21" s="19">
        <v>5003117</v>
      </c>
      <c r="C21" s="19" t="s">
        <v>1387</v>
      </c>
      <c r="D21" s="68">
        <v>3000386</v>
      </c>
      <c r="E21" s="19" t="s">
        <v>1372</v>
      </c>
      <c r="F21" s="69">
        <v>240</v>
      </c>
      <c r="G21" s="19" t="s">
        <v>1080</v>
      </c>
      <c r="H21" s="20">
        <v>28.557143000000003</v>
      </c>
      <c r="I21" s="21">
        <v>26.980656000000003</v>
      </c>
      <c r="J21" s="21">
        <f t="shared" si="4"/>
        <v>12.737908602335818</v>
      </c>
      <c r="K21" s="21">
        <v>5.2686481723358156</v>
      </c>
      <c r="L21" s="21">
        <v>1.0227605500000001</v>
      </c>
      <c r="M21" s="21">
        <v>6.4464998800000011</v>
      </c>
      <c r="N21" s="22">
        <f t="shared" si="5"/>
        <v>0.19527502119799514</v>
      </c>
      <c r="O21" s="22">
        <f t="shared" si="6"/>
        <v>0.23318219995599124</v>
      </c>
      <c r="P21" s="23">
        <f t="shared" si="7"/>
        <v>0.47211263515371221</v>
      </c>
      <c r="Q21" s="70">
        <v>17970</v>
      </c>
      <c r="R21" s="21">
        <v>11473</v>
      </c>
      <c r="S21" s="23">
        <f t="shared" si="8"/>
        <v>0.63845297718419591</v>
      </c>
    </row>
    <row r="22" spans="1:19" ht="38.25">
      <c r="A22" s="17"/>
      <c r="B22" s="19">
        <v>5003118</v>
      </c>
      <c r="C22" s="19" t="s">
        <v>1388</v>
      </c>
      <c r="D22" s="68">
        <v>3000386</v>
      </c>
      <c r="E22" s="19" t="s">
        <v>1372</v>
      </c>
      <c r="F22" s="69">
        <v>240</v>
      </c>
      <c r="G22" s="19" t="s">
        <v>1080</v>
      </c>
      <c r="H22" s="20">
        <v>32.475549999999998</v>
      </c>
      <c r="I22" s="21">
        <v>10.207297999999998</v>
      </c>
      <c r="J22" s="21">
        <f t="shared" si="4"/>
        <v>5.7917491566180299</v>
      </c>
      <c r="K22" s="21">
        <v>4.3103465766180307</v>
      </c>
      <c r="L22" s="21">
        <v>0.110262</v>
      </c>
      <c r="M22" s="21">
        <v>1.3711405800000001</v>
      </c>
      <c r="N22" s="22">
        <f t="shared" si="5"/>
        <v>0.42228085989240555</v>
      </c>
      <c r="O22" s="22">
        <f t="shared" si="6"/>
        <v>0.43308313097335172</v>
      </c>
      <c r="P22" s="23">
        <f t="shared" si="7"/>
        <v>0.56741256663791251</v>
      </c>
      <c r="Q22" s="70">
        <v>0</v>
      </c>
      <c r="R22" s="21">
        <v>0</v>
      </c>
      <c r="S22" s="23">
        <f t="shared" si="8"/>
        <v>0</v>
      </c>
    </row>
    <row r="23" spans="1:19" ht="38.25">
      <c r="A23" s="17"/>
      <c r="B23" s="19">
        <v>5003119</v>
      </c>
      <c r="C23" s="19" t="s">
        <v>1389</v>
      </c>
      <c r="D23" s="68">
        <v>3000386</v>
      </c>
      <c r="E23" s="19" t="s">
        <v>1372</v>
      </c>
      <c r="F23" s="69">
        <v>240</v>
      </c>
      <c r="G23" s="19" t="s">
        <v>1080</v>
      </c>
      <c r="H23" s="20">
        <v>49.607332000000007</v>
      </c>
      <c r="I23" s="21">
        <v>29.124120999999992</v>
      </c>
      <c r="J23" s="21">
        <f t="shared" si="4"/>
        <v>17.351476415972353</v>
      </c>
      <c r="K23" s="21">
        <v>10.438006235972352</v>
      </c>
      <c r="L23" s="21">
        <v>0.24775652999999997</v>
      </c>
      <c r="M23" s="21">
        <v>6.6657136499999998</v>
      </c>
      <c r="N23" s="22">
        <f t="shared" si="5"/>
        <v>0.35839729672776582</v>
      </c>
      <c r="O23" s="22">
        <f t="shared" si="6"/>
        <v>0.36690421544301222</v>
      </c>
      <c r="P23" s="23">
        <f t="shared" si="7"/>
        <v>0.59577682759841433</v>
      </c>
      <c r="Q23" s="70">
        <v>11597</v>
      </c>
      <c r="R23" s="21">
        <v>11820</v>
      </c>
      <c r="S23" s="23">
        <f t="shared" si="8"/>
        <v>1.0192291109769769</v>
      </c>
    </row>
    <row r="24" spans="1:19" ht="38.25">
      <c r="A24" s="17"/>
      <c r="B24" s="19">
        <v>5003120</v>
      </c>
      <c r="C24" s="19" t="s">
        <v>1390</v>
      </c>
      <c r="D24" s="68">
        <v>3000386</v>
      </c>
      <c r="E24" s="19" t="s">
        <v>1372</v>
      </c>
      <c r="F24" s="69">
        <v>240</v>
      </c>
      <c r="G24" s="19" t="s">
        <v>1080</v>
      </c>
      <c r="H24" s="20">
        <v>26.517161999999999</v>
      </c>
      <c r="I24" s="21">
        <v>31.616808000000006</v>
      </c>
      <c r="J24" s="21">
        <f t="shared" si="4"/>
        <v>17.696215236557379</v>
      </c>
      <c r="K24" s="21">
        <v>9.3139956565573812</v>
      </c>
      <c r="L24" s="21">
        <v>2.6273965400000003</v>
      </c>
      <c r="M24" s="21">
        <v>5.7548230399999998</v>
      </c>
      <c r="N24" s="22">
        <f t="shared" si="5"/>
        <v>0.29459000594106083</v>
      </c>
      <c r="O24" s="22">
        <f t="shared" si="6"/>
        <v>0.37769126461334673</v>
      </c>
      <c r="P24" s="23">
        <f t="shared" si="7"/>
        <v>0.5597091027202169</v>
      </c>
      <c r="Q24" s="70">
        <v>0</v>
      </c>
      <c r="R24" s="21">
        <v>0</v>
      </c>
      <c r="S24" s="23">
        <f t="shared" si="8"/>
        <v>0</v>
      </c>
    </row>
    <row r="25" spans="1:19" ht="38.25">
      <c r="A25" s="17"/>
      <c r="B25" s="19">
        <v>5003123</v>
      </c>
      <c r="C25" s="19" t="s">
        <v>1391</v>
      </c>
      <c r="D25" s="68">
        <v>3000386</v>
      </c>
      <c r="E25" s="19" t="s">
        <v>1372</v>
      </c>
      <c r="F25" s="69">
        <v>236</v>
      </c>
      <c r="G25" s="19" t="s">
        <v>1421</v>
      </c>
      <c r="H25" s="20">
        <v>24.827437999999997</v>
      </c>
      <c r="I25" s="21">
        <v>34.290302000000018</v>
      </c>
      <c r="J25" s="21">
        <f t="shared" si="4"/>
        <v>15.455339255651475</v>
      </c>
      <c r="K25" s="21">
        <v>10.019926785651478</v>
      </c>
      <c r="L25" s="21">
        <v>2.5744125099999988</v>
      </c>
      <c r="M25" s="21">
        <v>2.8609999599999987</v>
      </c>
      <c r="N25" s="22">
        <f t="shared" si="5"/>
        <v>0.29220876461372292</v>
      </c>
      <c r="O25" s="22">
        <f t="shared" si="6"/>
        <v>0.36728575022907262</v>
      </c>
      <c r="P25" s="23">
        <f t="shared" si="7"/>
        <v>0.45072041814188357</v>
      </c>
      <c r="Q25" s="70">
        <v>3607.8490000000002</v>
      </c>
      <c r="R25" s="21">
        <v>2877.4639999999999</v>
      </c>
      <c r="S25" s="23">
        <f t="shared" si="8"/>
        <v>0.79755666049216578</v>
      </c>
    </row>
    <row r="26" spans="1:19" ht="38.25">
      <c r="A26" s="17"/>
      <c r="B26" s="19">
        <v>5003124</v>
      </c>
      <c r="C26" s="19" t="s">
        <v>1392</v>
      </c>
      <c r="D26" s="68">
        <v>3000386</v>
      </c>
      <c r="E26" s="19" t="s">
        <v>1372</v>
      </c>
      <c r="F26" s="69">
        <v>236</v>
      </c>
      <c r="G26" s="19" t="s">
        <v>1421</v>
      </c>
      <c r="H26" s="20">
        <v>93.441494000000034</v>
      </c>
      <c r="I26" s="21">
        <v>95.224046999999985</v>
      </c>
      <c r="J26" s="21">
        <f t="shared" si="4"/>
        <v>47.956167042677443</v>
      </c>
      <c r="K26" s="21">
        <v>32.241592042677439</v>
      </c>
      <c r="L26" s="21">
        <v>7.6200397900000016</v>
      </c>
      <c r="M26" s="21">
        <v>8.0945352100000036</v>
      </c>
      <c r="N26" s="22">
        <f t="shared" si="5"/>
        <v>0.33858666018130318</v>
      </c>
      <c r="O26" s="22">
        <f t="shared" si="6"/>
        <v>0.41860888177413258</v>
      </c>
      <c r="P26" s="23">
        <f t="shared" si="7"/>
        <v>0.50361404029254764</v>
      </c>
      <c r="Q26" s="70">
        <v>7513.2029999999995</v>
      </c>
      <c r="R26" s="21">
        <v>6572.6260000000011</v>
      </c>
      <c r="S26" s="23">
        <f t="shared" si="8"/>
        <v>0.87481011760230643</v>
      </c>
    </row>
    <row r="27" spans="1:19" ht="38.25">
      <c r="A27" s="17"/>
      <c r="B27" s="19">
        <v>5003125</v>
      </c>
      <c r="C27" s="19" t="s">
        <v>1393</v>
      </c>
      <c r="D27" s="68">
        <v>3000386</v>
      </c>
      <c r="E27" s="19" t="s">
        <v>1372</v>
      </c>
      <c r="F27" s="69">
        <v>236</v>
      </c>
      <c r="G27" s="19" t="s">
        <v>1421</v>
      </c>
      <c r="H27" s="20">
        <v>7.4284630000000016</v>
      </c>
      <c r="I27" s="21">
        <v>11.457278000000001</v>
      </c>
      <c r="J27" s="21">
        <f t="shared" si="4"/>
        <v>4.6270619883371138</v>
      </c>
      <c r="K27" s="21">
        <v>2.8832424483371142</v>
      </c>
      <c r="L27" s="21">
        <v>0.79705120999999968</v>
      </c>
      <c r="M27" s="21">
        <v>0.94676833000000005</v>
      </c>
      <c r="N27" s="22">
        <f t="shared" si="5"/>
        <v>0.2516516094256519</v>
      </c>
      <c r="O27" s="22">
        <f t="shared" si="6"/>
        <v>0.3212188495676821</v>
      </c>
      <c r="P27" s="23">
        <f t="shared" si="7"/>
        <v>0.4038535146251242</v>
      </c>
      <c r="Q27" s="70">
        <v>1926</v>
      </c>
      <c r="R27" s="21">
        <v>1541.9740000000002</v>
      </c>
      <c r="S27" s="23">
        <f t="shared" si="8"/>
        <v>0.80060955347871243</v>
      </c>
    </row>
    <row r="28" spans="1:19" ht="38.25">
      <c r="A28" s="17"/>
      <c r="B28" s="19">
        <v>5003126</v>
      </c>
      <c r="C28" s="19" t="s">
        <v>1394</v>
      </c>
      <c r="D28" s="68">
        <v>3000386</v>
      </c>
      <c r="E28" s="19" t="s">
        <v>1372</v>
      </c>
      <c r="F28" s="69">
        <v>236</v>
      </c>
      <c r="G28" s="19" t="s">
        <v>1421</v>
      </c>
      <c r="H28" s="20">
        <v>17.035064000000006</v>
      </c>
      <c r="I28" s="21">
        <v>29.39577000000001</v>
      </c>
      <c r="J28" s="21">
        <f t="shared" si="4"/>
        <v>13.56290875198451</v>
      </c>
      <c r="K28" s="21">
        <v>8.4825431819845107</v>
      </c>
      <c r="L28" s="21">
        <v>2.3799487799999999</v>
      </c>
      <c r="M28" s="21">
        <v>2.7004167900000007</v>
      </c>
      <c r="N28" s="22">
        <f t="shared" si="5"/>
        <v>0.28856339473279685</v>
      </c>
      <c r="O28" s="22">
        <f t="shared" si="6"/>
        <v>0.3695256821639476</v>
      </c>
      <c r="P28" s="23">
        <f t="shared" si="7"/>
        <v>0.46138981057425971</v>
      </c>
      <c r="Q28" s="70">
        <v>3063.5</v>
      </c>
      <c r="R28" s="21">
        <v>2344.1129999999998</v>
      </c>
      <c r="S28" s="23">
        <f t="shared" si="8"/>
        <v>0.76517480006528471</v>
      </c>
    </row>
    <row r="29" spans="1:19" ht="25.5">
      <c r="A29" s="17"/>
      <c r="B29" s="19">
        <v>5003127</v>
      </c>
      <c r="C29" s="19" t="s">
        <v>1395</v>
      </c>
      <c r="D29" s="68">
        <v>3000386</v>
      </c>
      <c r="E29" s="19" t="s">
        <v>1372</v>
      </c>
      <c r="F29" s="69">
        <v>240</v>
      </c>
      <c r="G29" s="19" t="s">
        <v>1080</v>
      </c>
      <c r="H29" s="20">
        <v>42.542811000000036</v>
      </c>
      <c r="I29" s="21">
        <v>46.542821999999994</v>
      </c>
      <c r="J29" s="21">
        <f t="shared" si="4"/>
        <v>18.034121450053561</v>
      </c>
      <c r="K29" s="21">
        <v>8.7550198000535602</v>
      </c>
      <c r="L29" s="21">
        <v>2.5188409299999988</v>
      </c>
      <c r="M29" s="21">
        <v>6.7602607200000016</v>
      </c>
      <c r="N29" s="22">
        <f t="shared" si="5"/>
        <v>0.1881067675710244</v>
      </c>
      <c r="O29" s="22">
        <f t="shared" si="6"/>
        <v>0.24222555155881095</v>
      </c>
      <c r="P29" s="23">
        <f t="shared" si="7"/>
        <v>0.38747374299851356</v>
      </c>
      <c r="Q29" s="70">
        <v>2606</v>
      </c>
      <c r="R29" s="21">
        <v>2428.5</v>
      </c>
      <c r="S29" s="23">
        <f t="shared" si="8"/>
        <v>0.9318879508825787</v>
      </c>
    </row>
    <row r="30" spans="1:19" ht="25.5">
      <c r="A30" s="17"/>
      <c r="B30" s="19">
        <v>5003128</v>
      </c>
      <c r="C30" s="19" t="s">
        <v>1396</v>
      </c>
      <c r="D30" s="68">
        <v>3000386</v>
      </c>
      <c r="E30" s="19" t="s">
        <v>1372</v>
      </c>
      <c r="F30" s="69">
        <v>200</v>
      </c>
      <c r="G30" s="19" t="s">
        <v>1422</v>
      </c>
      <c r="H30" s="20">
        <v>5.5700569999999985</v>
      </c>
      <c r="I30" s="21">
        <v>4.5085239999999995</v>
      </c>
      <c r="J30" s="21">
        <f t="shared" si="4"/>
        <v>1.6753746357396431</v>
      </c>
      <c r="K30" s="21">
        <v>1.404577475739643</v>
      </c>
      <c r="L30" s="21">
        <v>0.15055309</v>
      </c>
      <c r="M30" s="21">
        <v>0.12024406999999999</v>
      </c>
      <c r="N30" s="22">
        <f t="shared" si="5"/>
        <v>0.31153820535049676</v>
      </c>
      <c r="O30" s="22">
        <f t="shared" si="6"/>
        <v>0.34493119383187121</v>
      </c>
      <c r="P30" s="23">
        <f t="shared" si="7"/>
        <v>0.37160157864073545</v>
      </c>
      <c r="Q30" s="70">
        <v>0</v>
      </c>
      <c r="R30" s="21">
        <v>0</v>
      </c>
      <c r="S30" s="23">
        <f t="shared" si="8"/>
        <v>0</v>
      </c>
    </row>
    <row r="31" spans="1:19" ht="51">
      <c r="A31" s="17"/>
      <c r="B31" s="19">
        <v>5003129</v>
      </c>
      <c r="C31" s="19" t="s">
        <v>1397</v>
      </c>
      <c r="D31" s="68">
        <v>3000387</v>
      </c>
      <c r="E31" s="19" t="s">
        <v>1373</v>
      </c>
      <c r="F31" s="69">
        <v>408</v>
      </c>
      <c r="G31" s="19" t="s">
        <v>857</v>
      </c>
      <c r="H31" s="20">
        <v>28.012432</v>
      </c>
      <c r="I31" s="21">
        <v>29.114861000000005</v>
      </c>
      <c r="J31" s="21">
        <f t="shared" si="4"/>
        <v>15.323768446244058</v>
      </c>
      <c r="K31" s="21">
        <v>7.7916980562440585</v>
      </c>
      <c r="L31" s="21">
        <v>0.65590811000000016</v>
      </c>
      <c r="M31" s="21">
        <v>6.8761622799999991</v>
      </c>
      <c r="N31" s="22">
        <f t="shared" si="5"/>
        <v>0.26761927718782713</v>
      </c>
      <c r="O31" s="22">
        <f t="shared" si="6"/>
        <v>0.29014756986969842</v>
      </c>
      <c r="P31" s="23">
        <f t="shared" si="7"/>
        <v>0.52632119542813738</v>
      </c>
      <c r="Q31" s="70">
        <v>748305.49399999995</v>
      </c>
      <c r="R31" s="21">
        <v>694770.75600000005</v>
      </c>
      <c r="S31" s="23">
        <f t="shared" si="8"/>
        <v>0.92845871314690642</v>
      </c>
    </row>
    <row r="32" spans="1:19" ht="51">
      <c r="A32" s="17"/>
      <c r="B32" s="19">
        <v>5003130</v>
      </c>
      <c r="C32" s="19" t="s">
        <v>1398</v>
      </c>
      <c r="D32" s="68">
        <v>3000387</v>
      </c>
      <c r="E32" s="19" t="s">
        <v>1373</v>
      </c>
      <c r="F32" s="69">
        <v>408</v>
      </c>
      <c r="G32" s="19" t="s">
        <v>857</v>
      </c>
      <c r="H32" s="20">
        <v>125.43673299999998</v>
      </c>
      <c r="I32" s="21">
        <v>96.357149999999976</v>
      </c>
      <c r="J32" s="21">
        <f t="shared" si="4"/>
        <v>39.902577059011939</v>
      </c>
      <c r="K32" s="21">
        <v>29.258443349011941</v>
      </c>
      <c r="L32" s="21">
        <v>6.1853785599999975</v>
      </c>
      <c r="M32" s="21">
        <v>4.45875515</v>
      </c>
      <c r="N32" s="22">
        <f t="shared" si="5"/>
        <v>0.30364579430807104</v>
      </c>
      <c r="O32" s="22">
        <f t="shared" si="6"/>
        <v>0.36783800588759574</v>
      </c>
      <c r="P32" s="23">
        <f t="shared" si="7"/>
        <v>0.41411122121204236</v>
      </c>
      <c r="Q32" s="70">
        <v>6855060.1729999995</v>
      </c>
      <c r="R32" s="21">
        <v>4989805.1790000005</v>
      </c>
      <c r="S32" s="23">
        <f t="shared" si="8"/>
        <v>0.72790100350297837</v>
      </c>
    </row>
    <row r="33" spans="1:19" ht="51">
      <c r="A33" s="17"/>
      <c r="B33" s="19">
        <v>5003131</v>
      </c>
      <c r="C33" s="19" t="s">
        <v>1399</v>
      </c>
      <c r="D33" s="68">
        <v>3000387</v>
      </c>
      <c r="E33" s="19" t="s">
        <v>1373</v>
      </c>
      <c r="F33" s="69">
        <v>408</v>
      </c>
      <c r="G33" s="19" t="s">
        <v>857</v>
      </c>
      <c r="H33" s="20">
        <v>44.604265000000012</v>
      </c>
      <c r="I33" s="21">
        <v>95.43880699999994</v>
      </c>
      <c r="J33" s="21">
        <f t="shared" si="4"/>
        <v>17.704044856844273</v>
      </c>
      <c r="K33" s="21">
        <v>17.093846476844273</v>
      </c>
      <c r="L33" s="21">
        <v>0.21209747000000001</v>
      </c>
      <c r="M33" s="21">
        <v>0.39810090999999997</v>
      </c>
      <c r="N33" s="22">
        <f t="shared" si="5"/>
        <v>0.17910792280591148</v>
      </c>
      <c r="O33" s="22">
        <f t="shared" si="6"/>
        <v>0.18133026271843783</v>
      </c>
      <c r="P33" s="23">
        <f t="shared" si="7"/>
        <v>0.18550153143515599</v>
      </c>
      <c r="Q33" s="70">
        <v>4436213.8080000002</v>
      </c>
      <c r="R33" s="21">
        <v>3154737.7179999999</v>
      </c>
      <c r="S33" s="23">
        <f t="shared" si="8"/>
        <v>0.71113292878511314</v>
      </c>
    </row>
    <row r="34" spans="1:19" ht="51">
      <c r="A34" s="17"/>
      <c r="B34" s="19">
        <v>5003132</v>
      </c>
      <c r="C34" s="19" t="s">
        <v>1400</v>
      </c>
      <c r="D34" s="68">
        <v>3000387</v>
      </c>
      <c r="E34" s="19" t="s">
        <v>1373</v>
      </c>
      <c r="F34" s="69">
        <v>408</v>
      </c>
      <c r="G34" s="19" t="s">
        <v>857</v>
      </c>
      <c r="H34" s="20">
        <v>6.3511749999999996</v>
      </c>
      <c r="I34" s="21">
        <v>4.9538030000000006</v>
      </c>
      <c r="J34" s="21">
        <f t="shared" si="4"/>
        <v>2.7390908949801296</v>
      </c>
      <c r="K34" s="21">
        <v>2.6746342849801295</v>
      </c>
      <c r="L34" s="21">
        <v>5.2087750000000002E-2</v>
      </c>
      <c r="M34" s="21">
        <v>1.2368860000000001E-2</v>
      </c>
      <c r="N34" s="22">
        <f t="shared" si="5"/>
        <v>0.53991535088902998</v>
      </c>
      <c r="O34" s="22">
        <f t="shared" si="6"/>
        <v>0.55043005040372606</v>
      </c>
      <c r="P34" s="23">
        <f t="shared" si="7"/>
        <v>0.55292689171937792</v>
      </c>
      <c r="Q34" s="70">
        <v>223480.5</v>
      </c>
      <c r="R34" s="21">
        <v>41366.75</v>
      </c>
      <c r="S34" s="23">
        <f t="shared" si="8"/>
        <v>0.1851022796172373</v>
      </c>
    </row>
    <row r="35" spans="1:19" ht="51">
      <c r="A35" s="17"/>
      <c r="B35" s="19">
        <v>5003133</v>
      </c>
      <c r="C35" s="19" t="s">
        <v>1401</v>
      </c>
      <c r="D35" s="68">
        <v>3000387</v>
      </c>
      <c r="E35" s="19" t="s">
        <v>1373</v>
      </c>
      <c r="F35" s="69">
        <v>408</v>
      </c>
      <c r="G35" s="19" t="s">
        <v>857</v>
      </c>
      <c r="H35" s="20">
        <v>19.368161000000001</v>
      </c>
      <c r="I35" s="21">
        <v>10.163186</v>
      </c>
      <c r="J35" s="21">
        <f t="shared" si="4"/>
        <v>5.0939295605544821</v>
      </c>
      <c r="K35" s="21">
        <v>4.9565643805544823</v>
      </c>
      <c r="L35" s="21">
        <v>9.0688810000000009E-2</v>
      </c>
      <c r="M35" s="21">
        <v>4.6676369999999995E-2</v>
      </c>
      <c r="N35" s="22">
        <f t="shared" si="5"/>
        <v>0.48769789124733942</v>
      </c>
      <c r="O35" s="22">
        <f t="shared" si="6"/>
        <v>0.49662115704214033</v>
      </c>
      <c r="P35" s="23">
        <f t="shared" si="7"/>
        <v>0.5012138477594017</v>
      </c>
      <c r="Q35" s="70">
        <v>186988</v>
      </c>
      <c r="R35" s="21">
        <v>131179.25</v>
      </c>
      <c r="S35" s="23">
        <f t="shared" si="8"/>
        <v>0.70153833401073862</v>
      </c>
    </row>
    <row r="36" spans="1:19" ht="51">
      <c r="A36" s="17"/>
      <c r="B36" s="19">
        <v>5003134</v>
      </c>
      <c r="C36" s="19" t="s">
        <v>1402</v>
      </c>
      <c r="D36" s="68">
        <v>3000387</v>
      </c>
      <c r="E36" s="19" t="s">
        <v>1373</v>
      </c>
      <c r="F36" s="69">
        <v>7</v>
      </c>
      <c r="G36" s="19" t="s">
        <v>1082</v>
      </c>
      <c r="H36" s="20">
        <v>58.858763000000017</v>
      </c>
      <c r="I36" s="21">
        <v>33.124731999999995</v>
      </c>
      <c r="J36" s="21">
        <f t="shared" si="4"/>
        <v>4.2604716668286837</v>
      </c>
      <c r="K36" s="21">
        <v>2.6124584668286843</v>
      </c>
      <c r="L36" s="21">
        <v>3.5298260000000005E-2</v>
      </c>
      <c r="M36" s="21">
        <v>1.6127149399999998</v>
      </c>
      <c r="N36" s="22">
        <f t="shared" si="5"/>
        <v>7.8867308777884892E-2</v>
      </c>
      <c r="O36" s="22">
        <f t="shared" si="6"/>
        <v>7.9932925248381914E-2</v>
      </c>
      <c r="P36" s="23">
        <f t="shared" si="7"/>
        <v>0.12861905318445097</v>
      </c>
      <c r="Q36" s="70">
        <v>86083</v>
      </c>
      <c r="R36" s="21">
        <v>23222.058000000001</v>
      </c>
      <c r="S36" s="23">
        <f t="shared" si="8"/>
        <v>0.26976357701288295</v>
      </c>
    </row>
    <row r="37" spans="1:19" ht="51">
      <c r="A37" s="17"/>
      <c r="B37" s="19">
        <v>5003135</v>
      </c>
      <c r="C37" s="19" t="s">
        <v>1403</v>
      </c>
      <c r="D37" s="68">
        <v>3000387</v>
      </c>
      <c r="E37" s="19" t="s">
        <v>1373</v>
      </c>
      <c r="F37" s="69">
        <v>7</v>
      </c>
      <c r="G37" s="19" t="s">
        <v>1082</v>
      </c>
      <c r="H37" s="20">
        <v>10.536574000000003</v>
      </c>
      <c r="I37" s="21">
        <v>28.637019999999993</v>
      </c>
      <c r="J37" s="21">
        <f t="shared" si="4"/>
        <v>20.730395191016118</v>
      </c>
      <c r="K37" s="21">
        <v>6.6780988710161182</v>
      </c>
      <c r="L37" s="21">
        <v>4.3250491899999997</v>
      </c>
      <c r="M37" s="21">
        <v>9.7272471300000003</v>
      </c>
      <c r="N37" s="22">
        <f t="shared" si="5"/>
        <v>0.23319810758996989</v>
      </c>
      <c r="O37" s="22">
        <f t="shared" si="6"/>
        <v>0.38422810966420812</v>
      </c>
      <c r="P37" s="23">
        <f t="shared" si="7"/>
        <v>0.72390196993318867</v>
      </c>
      <c r="Q37" s="70">
        <v>135386.5</v>
      </c>
      <c r="R37" s="21">
        <v>124197.70600000001</v>
      </c>
      <c r="S37" s="23">
        <f t="shared" si="8"/>
        <v>0.9173566492966434</v>
      </c>
    </row>
    <row r="38" spans="1:19" ht="51">
      <c r="A38" s="17"/>
      <c r="B38" s="19">
        <v>5003136</v>
      </c>
      <c r="C38" s="19" t="s">
        <v>1404</v>
      </c>
      <c r="D38" s="68">
        <v>3000387</v>
      </c>
      <c r="E38" s="19" t="s">
        <v>1373</v>
      </c>
      <c r="F38" s="69">
        <v>7</v>
      </c>
      <c r="G38" s="19" t="s">
        <v>1082</v>
      </c>
      <c r="H38" s="20">
        <v>23.754663999999991</v>
      </c>
      <c r="I38" s="21">
        <v>19.955274999999986</v>
      </c>
      <c r="J38" s="21">
        <f t="shared" si="4"/>
        <v>15.071942608760004</v>
      </c>
      <c r="K38" s="21">
        <v>15.248617308760004</v>
      </c>
      <c r="L38" s="21">
        <v>0.33031465000000004</v>
      </c>
      <c r="M38" s="21">
        <v>-0.50698935000000023</v>
      </c>
      <c r="N38" s="22">
        <f t="shared" si="5"/>
        <v>0.76413967278125783</v>
      </c>
      <c r="O38" s="22">
        <f t="shared" si="6"/>
        <v>0.78069242136527883</v>
      </c>
      <c r="P38" s="23">
        <f t="shared" si="7"/>
        <v>0.75528613906648812</v>
      </c>
      <c r="Q38" s="70">
        <v>42113.008000000002</v>
      </c>
      <c r="R38" s="21">
        <v>37587.230000000003</v>
      </c>
      <c r="S38" s="23">
        <f t="shared" si="8"/>
        <v>0.8925325400645806</v>
      </c>
    </row>
    <row r="39" spans="1:19" ht="51">
      <c r="A39" s="17"/>
      <c r="B39" s="19">
        <v>5003137</v>
      </c>
      <c r="C39" s="19" t="s">
        <v>1405</v>
      </c>
      <c r="D39" s="68">
        <v>3000387</v>
      </c>
      <c r="E39" s="19" t="s">
        <v>1373</v>
      </c>
      <c r="F39" s="69">
        <v>7</v>
      </c>
      <c r="G39" s="19" t="s">
        <v>1082</v>
      </c>
      <c r="H39" s="20">
        <v>17.576309999999985</v>
      </c>
      <c r="I39" s="21">
        <v>17.688785999999979</v>
      </c>
      <c r="J39" s="21">
        <f t="shared" si="4"/>
        <v>10.584175665893795</v>
      </c>
      <c r="K39" s="21">
        <v>9.3316961258937958</v>
      </c>
      <c r="L39" s="21">
        <v>0.58549604999999971</v>
      </c>
      <c r="M39" s="21">
        <v>0.66698349000000012</v>
      </c>
      <c r="N39" s="22">
        <f t="shared" si="5"/>
        <v>0.52754870378859275</v>
      </c>
      <c r="O39" s="22">
        <f t="shared" si="6"/>
        <v>0.56064854738441672</v>
      </c>
      <c r="P39" s="23">
        <f t="shared" si="7"/>
        <v>0.59835511978571099</v>
      </c>
      <c r="Q39" s="70">
        <v>113250.53899999999</v>
      </c>
      <c r="R39" s="21">
        <v>51980.875999999997</v>
      </c>
      <c r="S39" s="23">
        <f t="shared" si="8"/>
        <v>0.45899009805154217</v>
      </c>
    </row>
    <row r="40" spans="1:19" ht="51">
      <c r="A40" s="17"/>
      <c r="B40" s="19">
        <v>5003138</v>
      </c>
      <c r="C40" s="19" t="s">
        <v>1406</v>
      </c>
      <c r="D40" s="68">
        <v>3000387</v>
      </c>
      <c r="E40" s="19" t="s">
        <v>1373</v>
      </c>
      <c r="F40" s="69">
        <v>236</v>
      </c>
      <c r="G40" s="19" t="s">
        <v>1421</v>
      </c>
      <c r="H40" s="20">
        <v>57.185882999999997</v>
      </c>
      <c r="I40" s="21">
        <v>35.379975999999999</v>
      </c>
      <c r="J40" s="21">
        <f t="shared" si="4"/>
        <v>20.169860906560295</v>
      </c>
      <c r="K40" s="21">
        <v>14.759357736560293</v>
      </c>
      <c r="L40" s="21">
        <v>5.3414471200000007</v>
      </c>
      <c r="M40" s="21">
        <v>6.9056050000000008E-2</v>
      </c>
      <c r="N40" s="22">
        <f t="shared" si="5"/>
        <v>0.41716697989168489</v>
      </c>
      <c r="O40" s="22">
        <f t="shared" si="6"/>
        <v>0.56814071486538864</v>
      </c>
      <c r="P40" s="23">
        <f t="shared" si="7"/>
        <v>0.57009255479880194</v>
      </c>
      <c r="Q40" s="70">
        <v>39704.044000000002</v>
      </c>
      <c r="R40" s="21">
        <v>7628.317</v>
      </c>
      <c r="S40" s="23">
        <f t="shared" si="8"/>
        <v>0.19212947174852013</v>
      </c>
    </row>
    <row r="41" spans="1:19" ht="51">
      <c r="A41" s="17"/>
      <c r="B41" s="19">
        <v>5003139</v>
      </c>
      <c r="C41" s="19" t="s">
        <v>1407</v>
      </c>
      <c r="D41" s="68">
        <v>3000387</v>
      </c>
      <c r="E41" s="19" t="s">
        <v>1373</v>
      </c>
      <c r="F41" s="69">
        <v>236</v>
      </c>
      <c r="G41" s="19" t="s">
        <v>1421</v>
      </c>
      <c r="H41" s="20">
        <v>28.977625000000014</v>
      </c>
      <c r="I41" s="21">
        <v>63.403030999999999</v>
      </c>
      <c r="J41" s="21">
        <f t="shared" si="4"/>
        <v>13.473663680786007</v>
      </c>
      <c r="K41" s="21">
        <v>1.6189092207860085</v>
      </c>
      <c r="L41" s="21">
        <v>0.18800359999999999</v>
      </c>
      <c r="M41" s="21">
        <v>11.666750859999999</v>
      </c>
      <c r="N41" s="22">
        <f t="shared" si="5"/>
        <v>2.553362505313048E-2</v>
      </c>
      <c r="O41" s="22">
        <f t="shared" si="6"/>
        <v>2.8498839760294877E-2</v>
      </c>
      <c r="P41" s="23">
        <f t="shared" si="7"/>
        <v>0.21250819508591012</v>
      </c>
      <c r="Q41" s="70">
        <v>4211.5</v>
      </c>
      <c r="R41" s="21">
        <v>2842.8409999999999</v>
      </c>
      <c r="S41" s="23">
        <f t="shared" si="8"/>
        <v>0.67501863943962959</v>
      </c>
    </row>
    <row r="42" spans="1:19" ht="51">
      <c r="A42" s="17"/>
      <c r="B42" s="19">
        <v>5003140</v>
      </c>
      <c r="C42" s="19" t="s">
        <v>1408</v>
      </c>
      <c r="D42" s="68">
        <v>3000387</v>
      </c>
      <c r="E42" s="19" t="s">
        <v>1373</v>
      </c>
      <c r="F42" s="69">
        <v>236</v>
      </c>
      <c r="G42" s="19" t="s">
        <v>1421</v>
      </c>
      <c r="H42" s="20">
        <v>83.359079000000037</v>
      </c>
      <c r="I42" s="21">
        <v>45.600771000000002</v>
      </c>
      <c r="J42" s="21">
        <f t="shared" si="4"/>
        <v>3.7566048693364249</v>
      </c>
      <c r="K42" s="21">
        <v>2.6741533893364249</v>
      </c>
      <c r="L42" s="21">
        <v>0.45878752999999994</v>
      </c>
      <c r="M42" s="21">
        <v>0.62366395000000008</v>
      </c>
      <c r="N42" s="22">
        <f t="shared" si="5"/>
        <v>5.8642723153440206E-2</v>
      </c>
      <c r="O42" s="22">
        <f t="shared" si="6"/>
        <v>6.8703683087648335E-2</v>
      </c>
      <c r="P42" s="23">
        <f t="shared" si="7"/>
        <v>8.2380292853741988E-2</v>
      </c>
      <c r="Q42" s="70">
        <v>22030.046000000002</v>
      </c>
      <c r="R42" s="21">
        <v>13454.682999999999</v>
      </c>
      <c r="S42" s="23">
        <f t="shared" si="8"/>
        <v>0.61074239245800932</v>
      </c>
    </row>
    <row r="43" spans="1:19" ht="51">
      <c r="A43" s="17"/>
      <c r="B43" s="19">
        <v>5003141</v>
      </c>
      <c r="C43" s="19" t="s">
        <v>1409</v>
      </c>
      <c r="D43" s="68">
        <v>3000387</v>
      </c>
      <c r="E43" s="19" t="s">
        <v>1373</v>
      </c>
      <c r="F43" s="69">
        <v>236</v>
      </c>
      <c r="G43" s="19" t="s">
        <v>1421</v>
      </c>
      <c r="H43" s="20">
        <v>3.5021639999999996</v>
      </c>
      <c r="I43" s="21">
        <v>2.2522659999999997</v>
      </c>
      <c r="J43" s="21">
        <f t="shared" si="4"/>
        <v>1.3812010689789798</v>
      </c>
      <c r="K43" s="21">
        <v>1.0975099289789796</v>
      </c>
      <c r="L43" s="21">
        <v>0.15680828999999999</v>
      </c>
      <c r="M43" s="21">
        <v>0.12688284999999999</v>
      </c>
      <c r="N43" s="22">
        <f t="shared" si="5"/>
        <v>0.48729143403975361</v>
      </c>
      <c r="O43" s="22">
        <f t="shared" si="6"/>
        <v>0.55691388982428358</v>
      </c>
      <c r="P43" s="23">
        <f t="shared" si="7"/>
        <v>0.61324953135152771</v>
      </c>
      <c r="Q43" s="70">
        <v>0</v>
      </c>
      <c r="R43" s="21">
        <v>0</v>
      </c>
      <c r="S43" s="23">
        <f t="shared" si="8"/>
        <v>0</v>
      </c>
    </row>
    <row r="44" spans="1:19" ht="51">
      <c r="A44" s="17"/>
      <c r="B44" s="19">
        <v>5003142</v>
      </c>
      <c r="C44" s="19" t="s">
        <v>1410</v>
      </c>
      <c r="D44" s="68">
        <v>3000387</v>
      </c>
      <c r="E44" s="19" t="s">
        <v>1373</v>
      </c>
      <c r="F44" s="69">
        <v>236</v>
      </c>
      <c r="G44" s="19" t="s">
        <v>1421</v>
      </c>
      <c r="H44" s="20">
        <v>3.9612889999999998</v>
      </c>
      <c r="I44" s="21">
        <v>6.1571309999999997</v>
      </c>
      <c r="J44" s="21">
        <f t="shared" si="4"/>
        <v>3.7661262294991196</v>
      </c>
      <c r="K44" s="21">
        <v>2.8240184294991195</v>
      </c>
      <c r="L44" s="21">
        <v>0.30954542000000007</v>
      </c>
      <c r="M44" s="21">
        <v>0.63256237999999998</v>
      </c>
      <c r="N44" s="22">
        <f t="shared" si="5"/>
        <v>0.45865816879633059</v>
      </c>
      <c r="O44" s="22">
        <f t="shared" si="6"/>
        <v>0.50893246375610979</v>
      </c>
      <c r="P44" s="23">
        <f t="shared" si="7"/>
        <v>0.61166901102138638</v>
      </c>
      <c r="Q44" s="70">
        <v>3914</v>
      </c>
      <c r="R44" s="21">
        <v>3914</v>
      </c>
      <c r="S44" s="23">
        <f t="shared" si="8"/>
        <v>1</v>
      </c>
    </row>
    <row r="45" spans="1:19" ht="51">
      <c r="A45" s="17"/>
      <c r="B45" s="19">
        <v>5003143</v>
      </c>
      <c r="C45" s="19" t="s">
        <v>1411</v>
      </c>
      <c r="D45" s="68">
        <v>3000387</v>
      </c>
      <c r="E45" s="19" t="s">
        <v>1373</v>
      </c>
      <c r="F45" s="69">
        <v>236</v>
      </c>
      <c r="G45" s="19" t="s">
        <v>1421</v>
      </c>
      <c r="H45" s="20">
        <v>64.864366000000004</v>
      </c>
      <c r="I45" s="21">
        <v>4.4109790000000002</v>
      </c>
      <c r="J45" s="21">
        <f t="shared" si="4"/>
        <v>3.0205831086418029</v>
      </c>
      <c r="K45" s="21">
        <v>2.2169418586418033</v>
      </c>
      <c r="L45" s="21">
        <v>0.23833359999999998</v>
      </c>
      <c r="M45" s="21">
        <v>0.56530764999999994</v>
      </c>
      <c r="N45" s="22">
        <f t="shared" si="5"/>
        <v>0.50259633034793483</v>
      </c>
      <c r="O45" s="22">
        <f t="shared" si="6"/>
        <v>0.55662823573673847</v>
      </c>
      <c r="P45" s="23">
        <f t="shared" si="7"/>
        <v>0.68478746070697749</v>
      </c>
      <c r="Q45" s="70">
        <v>0</v>
      </c>
      <c r="R45" s="21">
        <v>0</v>
      </c>
      <c r="S45" s="23">
        <f t="shared" si="8"/>
        <v>0</v>
      </c>
    </row>
    <row r="46" spans="1:19" ht="25.5">
      <c r="A46" s="17"/>
      <c r="B46" s="19">
        <v>5003144</v>
      </c>
      <c r="C46" s="19" t="s">
        <v>1412</v>
      </c>
      <c r="D46" s="68">
        <v>3000386</v>
      </c>
      <c r="E46" s="19" t="s">
        <v>1372</v>
      </c>
      <c r="F46" s="69">
        <v>540</v>
      </c>
      <c r="G46" s="19" t="s">
        <v>1423</v>
      </c>
      <c r="H46" s="20">
        <v>6.5815400000000004</v>
      </c>
      <c r="I46" s="21">
        <v>6.5815399999999995</v>
      </c>
      <c r="J46" s="21">
        <f t="shared" si="4"/>
        <v>2.9078851903944649</v>
      </c>
      <c r="K46" s="21">
        <v>2.0894705303944647</v>
      </c>
      <c r="L46" s="21">
        <v>0.34875407999999997</v>
      </c>
      <c r="M46" s="21">
        <v>0.46966057999999999</v>
      </c>
      <c r="N46" s="22">
        <f t="shared" si="5"/>
        <v>0.31747441030434592</v>
      </c>
      <c r="O46" s="22">
        <f t="shared" si="6"/>
        <v>0.37046414826840907</v>
      </c>
      <c r="P46" s="23">
        <f t="shared" si="7"/>
        <v>0.44182443476670585</v>
      </c>
      <c r="Q46" s="70">
        <v>9</v>
      </c>
      <c r="R46" s="21">
        <v>8</v>
      </c>
      <c r="S46" s="23">
        <f t="shared" si="8"/>
        <v>0.88888888888888884</v>
      </c>
    </row>
    <row r="47" spans="1:19" ht="38.25">
      <c r="A47" s="17"/>
      <c r="B47" s="19">
        <v>5003145</v>
      </c>
      <c r="C47" s="19" t="s">
        <v>1413</v>
      </c>
      <c r="D47" s="68">
        <v>3000388</v>
      </c>
      <c r="E47" s="19" t="s">
        <v>1374</v>
      </c>
      <c r="F47" s="69">
        <v>60</v>
      </c>
      <c r="G47" s="19" t="s">
        <v>309</v>
      </c>
      <c r="H47" s="20">
        <v>2.5866280000000001</v>
      </c>
      <c r="I47" s="21">
        <v>1.7100900000000001</v>
      </c>
      <c r="J47" s="21">
        <f t="shared" si="4"/>
        <v>0.80459726674233822</v>
      </c>
      <c r="K47" s="21">
        <v>0.66672756674233824</v>
      </c>
      <c r="L47" s="21">
        <v>4.6629950000000003E-2</v>
      </c>
      <c r="M47" s="21">
        <v>9.1239750000000008E-2</v>
      </c>
      <c r="N47" s="22">
        <f t="shared" si="5"/>
        <v>0.38987864190910315</v>
      </c>
      <c r="O47" s="22">
        <f t="shared" si="6"/>
        <v>0.41714618338352849</v>
      </c>
      <c r="P47" s="23">
        <f t="shared" si="7"/>
        <v>0.47049995423769403</v>
      </c>
      <c r="Q47" s="70">
        <v>0</v>
      </c>
      <c r="R47" s="21">
        <v>0</v>
      </c>
      <c r="S47" s="23">
        <f t="shared" si="8"/>
        <v>0</v>
      </c>
    </row>
    <row r="48" spans="1:19" ht="38.25">
      <c r="A48" s="17"/>
      <c r="B48" s="19">
        <v>5003146</v>
      </c>
      <c r="C48" s="19" t="s">
        <v>1414</v>
      </c>
      <c r="D48" s="68">
        <v>3000388</v>
      </c>
      <c r="E48" s="19" t="s">
        <v>1374</v>
      </c>
      <c r="F48" s="69">
        <v>60</v>
      </c>
      <c r="G48" s="19" t="s">
        <v>309</v>
      </c>
      <c r="H48" s="20">
        <v>1.5619079999999999</v>
      </c>
      <c r="I48" s="21">
        <v>0.729101</v>
      </c>
      <c r="J48" s="21">
        <f t="shared" si="4"/>
        <v>0.16278599282749892</v>
      </c>
      <c r="K48" s="21">
        <v>0.15186809282749891</v>
      </c>
      <c r="L48" s="21">
        <v>4.3139500000000004E-3</v>
      </c>
      <c r="M48" s="21">
        <v>6.6039499999999999E-3</v>
      </c>
      <c r="N48" s="22">
        <f t="shared" si="5"/>
        <v>0.20829500004457396</v>
      </c>
      <c r="O48" s="22">
        <f t="shared" si="6"/>
        <v>0.2142118071810338</v>
      </c>
      <c r="P48" s="23">
        <f t="shared" si="7"/>
        <v>0.22326946860242808</v>
      </c>
      <c r="Q48" s="70">
        <v>0</v>
      </c>
      <c r="R48" s="21">
        <v>0</v>
      </c>
      <c r="S48" s="23">
        <f t="shared" si="8"/>
        <v>0</v>
      </c>
    </row>
    <row r="49" spans="1:19" ht="38.25">
      <c r="A49" s="17"/>
      <c r="B49" s="19">
        <v>5004408</v>
      </c>
      <c r="C49" s="19" t="s">
        <v>1415</v>
      </c>
      <c r="D49" s="68">
        <v>3000001</v>
      </c>
      <c r="E49" s="19" t="s">
        <v>275</v>
      </c>
      <c r="F49" s="69">
        <v>236</v>
      </c>
      <c r="G49" s="19" t="s">
        <v>1421</v>
      </c>
      <c r="H49" s="20">
        <v>93.372890999999996</v>
      </c>
      <c r="I49" s="21">
        <v>0.602962</v>
      </c>
      <c r="J49" s="21">
        <f t="shared" si="4"/>
        <v>0.56917354092001915</v>
      </c>
      <c r="K49" s="21">
        <v>0.56917354092001915</v>
      </c>
      <c r="L49" s="21">
        <v>0</v>
      </c>
      <c r="M49" s="21">
        <v>0</v>
      </c>
      <c r="N49" s="22">
        <f t="shared" si="5"/>
        <v>0.94396253979524269</v>
      </c>
      <c r="O49" s="22">
        <f t="shared" si="6"/>
        <v>0.94396253979524269</v>
      </c>
      <c r="P49" s="23">
        <f t="shared" si="7"/>
        <v>0.94396253979524269</v>
      </c>
      <c r="Q49" s="70">
        <v>0</v>
      </c>
      <c r="R49" s="21">
        <v>0</v>
      </c>
      <c r="S49" s="23">
        <f t="shared" si="8"/>
        <v>0</v>
      </c>
    </row>
    <row r="50" spans="1:19" ht="38.25">
      <c r="A50" s="17"/>
      <c r="B50" s="19">
        <v>5004409</v>
      </c>
      <c r="C50" s="19" t="s">
        <v>1416</v>
      </c>
      <c r="D50" s="68">
        <v>3000385</v>
      </c>
      <c r="E50" s="19" t="s">
        <v>1371</v>
      </c>
      <c r="F50" s="69">
        <v>237</v>
      </c>
      <c r="G50" s="19" t="s">
        <v>1424</v>
      </c>
      <c r="H50" s="20">
        <v>73.939575999999988</v>
      </c>
      <c r="I50" s="21">
        <v>119.626341</v>
      </c>
      <c r="J50" s="21">
        <f t="shared" si="4"/>
        <v>37.703113201286449</v>
      </c>
      <c r="K50" s="21">
        <v>34.699950321286451</v>
      </c>
      <c r="L50" s="21">
        <v>0.49098965999999999</v>
      </c>
      <c r="M50" s="21">
        <v>2.5121732200000002</v>
      </c>
      <c r="N50" s="22">
        <f t="shared" si="5"/>
        <v>0.29006947827056295</v>
      </c>
      <c r="O50" s="22">
        <f t="shared" si="6"/>
        <v>0.29417383903171002</v>
      </c>
      <c r="P50" s="23">
        <f t="shared" si="7"/>
        <v>0.31517400671217094</v>
      </c>
      <c r="Q50" s="70">
        <v>0</v>
      </c>
      <c r="R50" s="21">
        <v>0</v>
      </c>
      <c r="S50" s="23">
        <f t="shared" si="8"/>
        <v>0</v>
      </c>
    </row>
    <row r="51" spans="1:19" ht="25.5">
      <c r="A51" s="17"/>
      <c r="B51" s="19">
        <v>5004410</v>
      </c>
      <c r="C51" s="19" t="s">
        <v>1417</v>
      </c>
      <c r="D51" s="68">
        <v>3000386</v>
      </c>
      <c r="E51" s="19" t="s">
        <v>1372</v>
      </c>
      <c r="F51" s="69">
        <v>200</v>
      </c>
      <c r="G51" s="19" t="s">
        <v>1422</v>
      </c>
      <c r="H51" s="20">
        <v>3.0771099999999998</v>
      </c>
      <c r="I51" s="21">
        <v>24.681023</v>
      </c>
      <c r="J51" s="21">
        <f t="shared" si="4"/>
        <v>24.124788437794106</v>
      </c>
      <c r="K51" s="21">
        <v>23.686352607794106</v>
      </c>
      <c r="L51" s="21">
        <v>0.27589327999999996</v>
      </c>
      <c r="M51" s="21">
        <v>0.16254255000000004</v>
      </c>
      <c r="N51" s="22">
        <f t="shared" si="5"/>
        <v>0.95969898037832979</v>
      </c>
      <c r="O51" s="22">
        <f t="shared" si="6"/>
        <v>0.97087733712634616</v>
      </c>
      <c r="P51" s="23">
        <f t="shared" si="7"/>
        <v>0.97746306698041263</v>
      </c>
      <c r="Q51" s="70">
        <v>0</v>
      </c>
      <c r="R51" s="21">
        <v>0</v>
      </c>
      <c r="S51" s="23">
        <f t="shared" si="8"/>
        <v>0</v>
      </c>
    </row>
    <row r="52" spans="1:19" ht="25.5">
      <c r="A52" s="17"/>
      <c r="B52" s="19">
        <v>5004950</v>
      </c>
      <c r="C52" s="19" t="s">
        <v>1418</v>
      </c>
      <c r="D52" s="68">
        <v>3000386</v>
      </c>
      <c r="E52" s="19" t="s">
        <v>1372</v>
      </c>
      <c r="F52" s="69">
        <v>236</v>
      </c>
      <c r="G52" s="19" t="s">
        <v>1421</v>
      </c>
      <c r="H52" s="20">
        <v>6.9932059999999998</v>
      </c>
      <c r="I52" s="21">
        <v>1.289517</v>
      </c>
      <c r="J52" s="21">
        <f t="shared" si="4"/>
        <v>1.0708028054029464</v>
      </c>
      <c r="K52" s="21">
        <v>0.96482710540294647</v>
      </c>
      <c r="L52" s="21">
        <v>6.4748049999999988E-2</v>
      </c>
      <c r="M52" s="21">
        <v>4.1227650000000005E-2</v>
      </c>
      <c r="N52" s="22">
        <f t="shared" si="5"/>
        <v>0.74820813172912526</v>
      </c>
      <c r="O52" s="22">
        <f t="shared" si="6"/>
        <v>0.79841921851588338</v>
      </c>
      <c r="P52" s="23">
        <f t="shared" si="7"/>
        <v>0.83039060780350038</v>
      </c>
      <c r="Q52" s="70">
        <v>0</v>
      </c>
      <c r="R52" s="21">
        <v>0</v>
      </c>
      <c r="S52" s="23">
        <f t="shared" si="8"/>
        <v>0</v>
      </c>
    </row>
    <row r="53" spans="1:19" ht="38.25">
      <c r="A53" s="17"/>
      <c r="B53" s="19">
        <v>5005547</v>
      </c>
      <c r="C53" s="19" t="s">
        <v>1419</v>
      </c>
      <c r="D53" s="68">
        <v>3000386</v>
      </c>
      <c r="E53" s="19" t="s">
        <v>1372</v>
      </c>
      <c r="F53" s="69">
        <v>236</v>
      </c>
      <c r="G53" s="19" t="s">
        <v>1421</v>
      </c>
      <c r="H53" s="20">
        <v>0</v>
      </c>
      <c r="I53" s="21">
        <v>246.48231100000001</v>
      </c>
      <c r="J53" s="21">
        <f t="shared" si="4"/>
        <v>128.20587676104685</v>
      </c>
      <c r="K53" s="21">
        <v>87.173177601046831</v>
      </c>
      <c r="L53" s="21">
        <v>17.789700910000004</v>
      </c>
      <c r="M53" s="21">
        <v>23.242998249999999</v>
      </c>
      <c r="N53" s="22">
        <f t="shared" si="5"/>
        <v>0.35366910204378449</v>
      </c>
      <c r="O53" s="22">
        <f t="shared" si="6"/>
        <v>0.42584345337076474</v>
      </c>
      <c r="P53" s="23">
        <f t="shared" si="7"/>
        <v>0.52014230246748561</v>
      </c>
      <c r="Q53" s="70">
        <v>3796.5</v>
      </c>
      <c r="R53" s="21">
        <v>3564.9199999999992</v>
      </c>
      <c r="S53" s="23">
        <f t="shared" si="8"/>
        <v>0.93900171210325278</v>
      </c>
    </row>
    <row r="54" spans="1:19" ht="15.75" thickBot="1">
      <c r="A54" s="41" t="s">
        <v>293</v>
      </c>
      <c r="B54" s="43"/>
      <c r="C54" s="43"/>
      <c r="D54" s="65"/>
      <c r="E54" s="43"/>
      <c r="F54" s="66"/>
      <c r="G54" s="43"/>
      <c r="H54" s="44">
        <f>H6-H7</f>
        <v>1107.6877359999999</v>
      </c>
      <c r="I54" s="44">
        <f t="shared" ref="I54:M54" si="9">I6-I7</f>
        <v>2317.4143650000115</v>
      </c>
      <c r="J54" s="44">
        <f t="shared" si="9"/>
        <v>859.91544083544795</v>
      </c>
      <c r="K54" s="44">
        <f t="shared" si="9"/>
        <v>526.58916776544811</v>
      </c>
      <c r="L54" s="44">
        <f t="shared" si="9"/>
        <v>210.97697509999978</v>
      </c>
      <c r="M54" s="44">
        <f t="shared" si="9"/>
        <v>122.34929796999984</v>
      </c>
      <c r="N54" s="46">
        <f t="shared" si="5"/>
        <v>0.22723133839098539</v>
      </c>
      <c r="O54" s="46">
        <f t="shared" si="6"/>
        <v>0.31827115340481815</v>
      </c>
      <c r="P54" s="47">
        <f t="shared" si="7"/>
        <v>0.37106676036136654</v>
      </c>
      <c r="Q54" s="67"/>
      <c r="R54" s="45"/>
      <c r="S5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M36"/>
  <sheetViews>
    <sheetView topLeftCell="A12" workbookViewId="0">
      <selection activeCell="A34" sqref="A34:L34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91</v>
      </c>
      <c r="B1" s="50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1427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669.03050599999983</v>
      </c>
      <c r="E6" s="14">
        <v>870.51809600000024</v>
      </c>
      <c r="F6" s="14">
        <v>309.95348789194952</v>
      </c>
      <c r="G6" s="14">
        <v>196.91588059194959</v>
      </c>
      <c r="H6" s="14">
        <v>60.828470100000033</v>
      </c>
      <c r="I6" s="14">
        <v>52.209137200000008</v>
      </c>
      <c r="J6" s="15">
        <v>0.22620538446790603</v>
      </c>
      <c r="K6" s="15">
        <v>0.29608155404956632</v>
      </c>
      <c r="L6" s="16">
        <v>0.35605634083446963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357.13514499999985</v>
      </c>
      <c r="E7" s="38">
        <f ca="1">SUM(E8:OFFSET(E6,MATCH("GOBIERNOS REGIONALES",$A$8:$A$50,0),0))</f>
        <v>101.82922600000012</v>
      </c>
      <c r="F7" s="38">
        <f ca="1">SUM(F8:OFFSET(F6,MATCH("GOBIERNOS REGIONALES",$A$8:$A$50,0),0))</f>
        <v>41.447708627450012</v>
      </c>
      <c r="G7" s="38">
        <f ca="1">SUM(G8:OFFSET(G6,MATCH("GOBIERNOS REGIONALES",$A$8:$A$50,0),0))</f>
        <v>22.839507117450012</v>
      </c>
      <c r="H7" s="38">
        <f ca="1">SUM(H8:OFFSET(H6,MATCH("GOBIERNOS REGIONALES",$A$8:$A$50,0),0))</f>
        <v>8.104578870000001</v>
      </c>
      <c r="I7" s="38">
        <f ca="1">SUM(I8:OFFSET(I6,MATCH("GOBIERNOS REGIONALES",$A$8:$A$50,0),0))</f>
        <v>10.50362264</v>
      </c>
      <c r="J7" s="39">
        <f ca="1">IFERROR(G7/E7,0)</f>
        <v>0.22429225885945539</v>
      </c>
      <c r="K7" s="39">
        <f ca="1">IFERROR(SUM(G7,H7)/E7,0)</f>
        <v>0.30388216824362368</v>
      </c>
      <c r="L7" s="40">
        <f ca="1">IFERROR(SUM(G7,H7,I7)/E7,0)</f>
        <v>0.40703155916602923</v>
      </c>
      <c r="M7" s="4"/>
    </row>
    <row r="8" spans="1:13">
      <c r="A8" s="17"/>
      <c r="B8" s="18">
        <v>10</v>
      </c>
      <c r="C8" s="19" t="s">
        <v>110</v>
      </c>
      <c r="D8" s="20">
        <v>357.13514499999985</v>
      </c>
      <c r="E8" s="21">
        <v>101.82922600000012</v>
      </c>
      <c r="F8" s="21">
        <f t="shared" ref="F8:F35" si="0">SUM(G8,H8,I8)</f>
        <v>41.447708627450012</v>
      </c>
      <c r="G8" s="21">
        <v>22.839507117450012</v>
      </c>
      <c r="H8" s="21">
        <v>8.104578870000001</v>
      </c>
      <c r="I8" s="21">
        <v>10.50362264</v>
      </c>
      <c r="J8" s="22">
        <f t="shared" ref="J8:J35" si="1">IFERROR(G8/E8,0)</f>
        <v>0.22429225885945539</v>
      </c>
      <c r="K8" s="22">
        <f t="shared" ref="K8:K35" si="2">IFERROR(SUM(G8,H8)/E8,0)</f>
        <v>0.30388216824362368</v>
      </c>
      <c r="L8" s="23">
        <f t="shared" ref="L8:L35" si="3">IFERROR(SUM(G8,H8,I8)/E8,0)</f>
        <v>0.40703155916602923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259.77719500000001</v>
      </c>
      <c r="E9" s="38">
        <f ca="1">SUM(E10:OFFSET(E8,(MATCH("GOBIERNOS LOCALES",$A$8:$A$50,0)-MATCH("GOBIERNOS REGIONALES",$A$8:$A$50,0)),0))</f>
        <v>654.78881900000022</v>
      </c>
      <c r="F9" s="38">
        <f ca="1">SUM(F10:OFFSET(F8,(MATCH("GOBIERNOS LOCALES",$A$8:$A$50,0)-MATCH("GOBIERNOS REGIONALES",$A$8:$A$50,0)),0))</f>
        <v>239.36914714996874</v>
      </c>
      <c r="G9" s="38">
        <f ca="1">SUM(G10:OFFSET(G8,(MATCH("GOBIERNOS LOCALES",$A$8:$A$50,0)-MATCH("GOBIERNOS REGIONALES",$A$8:$A$50,0)),0))</f>
        <v>158.13380153996872</v>
      </c>
      <c r="H9" s="38">
        <f ca="1">SUM(H10:OFFSET(H8,(MATCH("GOBIERNOS LOCALES",$A$8:$A$50,0)-MATCH("GOBIERNOS REGIONALES",$A$8:$A$50,0)),0))</f>
        <v>44.358901990000007</v>
      </c>
      <c r="I9" s="38">
        <f ca="1">SUM(I10:OFFSET(I8,(MATCH("GOBIERNOS LOCALES",$A$8:$A$50,0)-MATCH("GOBIERNOS REGIONALES",$A$8:$A$50,0)),0))</f>
        <v>36.876443619999996</v>
      </c>
      <c r="J9" s="39">
        <f t="shared" ca="1" si="1"/>
        <v>0.24150351525774705</v>
      </c>
      <c r="K9" s="39">
        <f t="shared" ca="1" si="2"/>
        <v>0.30924887178009164</v>
      </c>
      <c r="L9" s="40">
        <f t="shared" ca="1" si="3"/>
        <v>0.36556694342388985</v>
      </c>
      <c r="M9" s="4"/>
    </row>
    <row r="10" spans="1:13">
      <c r="A10" s="17"/>
      <c r="B10" s="18">
        <v>440</v>
      </c>
      <c r="C10" s="19" t="s">
        <v>206</v>
      </c>
      <c r="D10" s="20">
        <v>13.292252000000001</v>
      </c>
      <c r="E10" s="21">
        <v>32.983791000000004</v>
      </c>
      <c r="F10" s="21">
        <f t="shared" si="0"/>
        <v>15.736129582014215</v>
      </c>
      <c r="G10" s="21">
        <v>11.023573112014216</v>
      </c>
      <c r="H10" s="21">
        <v>1.4162830399999999</v>
      </c>
      <c r="I10" s="21">
        <v>3.2962734299999998</v>
      </c>
      <c r="J10" s="22">
        <f t="shared" si="1"/>
        <v>0.33421182883478173</v>
      </c>
      <c r="K10" s="22">
        <f t="shared" si="2"/>
        <v>0.37715058745109725</v>
      </c>
      <c r="L10" s="23">
        <f t="shared" si="3"/>
        <v>0.47708674791245836</v>
      </c>
      <c r="M10" s="4"/>
    </row>
    <row r="11" spans="1:13">
      <c r="A11" s="17"/>
      <c r="B11" s="18">
        <v>441</v>
      </c>
      <c r="C11" s="19" t="s">
        <v>207</v>
      </c>
      <c r="D11" s="20">
        <v>4.3484049999999996</v>
      </c>
      <c r="E11" s="21">
        <v>49.09673500000001</v>
      </c>
      <c r="F11" s="21">
        <f t="shared" si="0"/>
        <v>12.889660087877669</v>
      </c>
      <c r="G11" s="21">
        <v>8.9109093178776675</v>
      </c>
      <c r="H11" s="21">
        <v>2.0818722800000002</v>
      </c>
      <c r="I11" s="21">
        <v>1.8968784899999998</v>
      </c>
      <c r="J11" s="22">
        <f t="shared" si="1"/>
        <v>0.18149698381934493</v>
      </c>
      <c r="K11" s="22">
        <f t="shared" si="2"/>
        <v>0.22390046095484081</v>
      </c>
      <c r="L11" s="23">
        <f t="shared" si="3"/>
        <v>0.26253599323616256</v>
      </c>
      <c r="M11" s="4"/>
    </row>
    <row r="12" spans="1:13">
      <c r="A12" s="17"/>
      <c r="B12" s="18">
        <v>442</v>
      </c>
      <c r="C12" s="19" t="s">
        <v>208</v>
      </c>
      <c r="D12" s="20">
        <v>0.81610899999999986</v>
      </c>
      <c r="E12" s="21">
        <v>11.901362000000002</v>
      </c>
      <c r="F12" s="21">
        <f t="shared" si="0"/>
        <v>1.9262594391205168</v>
      </c>
      <c r="G12" s="21">
        <v>0.37338773912051693</v>
      </c>
      <c r="H12" s="21">
        <v>0.31164895999999997</v>
      </c>
      <c r="I12" s="21">
        <v>1.24122274</v>
      </c>
      <c r="J12" s="22">
        <f t="shared" si="1"/>
        <v>3.1373530115336112E-2</v>
      </c>
      <c r="K12" s="22">
        <f t="shared" si="2"/>
        <v>5.7559521264920498E-2</v>
      </c>
      <c r="L12" s="23">
        <f t="shared" si="3"/>
        <v>0.16185201652722742</v>
      </c>
      <c r="M12" s="4"/>
    </row>
    <row r="13" spans="1:13">
      <c r="A13" s="17"/>
      <c r="B13" s="18">
        <v>443</v>
      </c>
      <c r="C13" s="19" t="s">
        <v>209</v>
      </c>
      <c r="D13" s="20">
        <v>1.1125240000000001</v>
      </c>
      <c r="E13" s="21">
        <v>41.962029999999977</v>
      </c>
      <c r="F13" s="21">
        <f t="shared" si="0"/>
        <v>16.457921522013589</v>
      </c>
      <c r="G13" s="21">
        <v>10.543760652013589</v>
      </c>
      <c r="H13" s="21">
        <v>3.2077196700000004</v>
      </c>
      <c r="I13" s="21">
        <v>2.7064412000000004</v>
      </c>
      <c r="J13" s="22">
        <f t="shared" si="1"/>
        <v>0.25126907949909943</v>
      </c>
      <c r="K13" s="22">
        <f t="shared" si="2"/>
        <v>0.32771246581763552</v>
      </c>
      <c r="L13" s="23">
        <f t="shared" si="3"/>
        <v>0.39220985071536335</v>
      </c>
      <c r="M13" s="4"/>
    </row>
    <row r="14" spans="1:13">
      <c r="A14" s="17"/>
      <c r="B14" s="18">
        <v>444</v>
      </c>
      <c r="C14" s="19" t="s">
        <v>210</v>
      </c>
      <c r="D14" s="20">
        <v>1.6558280000000003</v>
      </c>
      <c r="E14" s="21">
        <v>51.341162999999995</v>
      </c>
      <c r="F14" s="21">
        <f t="shared" si="0"/>
        <v>22.790238150826234</v>
      </c>
      <c r="G14" s="21">
        <v>8.5442908908262325</v>
      </c>
      <c r="H14" s="21">
        <v>10.370127290000003</v>
      </c>
      <c r="I14" s="21">
        <v>3.8758199699999993</v>
      </c>
      <c r="J14" s="22">
        <f t="shared" si="1"/>
        <v>0.16642184149249276</v>
      </c>
      <c r="K14" s="22">
        <f t="shared" si="2"/>
        <v>0.36840650027398558</v>
      </c>
      <c r="L14" s="23">
        <f t="shared" si="3"/>
        <v>0.44389797229225675</v>
      </c>
      <c r="M14" s="4"/>
    </row>
    <row r="15" spans="1:13">
      <c r="A15" s="17"/>
      <c r="B15" s="18">
        <v>445</v>
      </c>
      <c r="C15" s="19" t="s">
        <v>211</v>
      </c>
      <c r="D15" s="20">
        <v>1.6744669999999999</v>
      </c>
      <c r="E15" s="21">
        <v>14.868701</v>
      </c>
      <c r="F15" s="21">
        <f t="shared" si="0"/>
        <v>7.0891000753360629</v>
      </c>
      <c r="G15" s="21">
        <v>4.9129494753360632</v>
      </c>
      <c r="H15" s="21">
        <v>1.6603671300000002</v>
      </c>
      <c r="I15" s="21">
        <v>0.51578347000000002</v>
      </c>
      <c r="J15" s="22">
        <f t="shared" si="1"/>
        <v>0.33042223899290618</v>
      </c>
      <c r="K15" s="22">
        <f t="shared" si="2"/>
        <v>0.44209084608911453</v>
      </c>
      <c r="L15" s="23">
        <f t="shared" si="3"/>
        <v>0.47678005464875939</v>
      </c>
      <c r="M15" s="4"/>
    </row>
    <row r="16" spans="1:13">
      <c r="A16" s="17"/>
      <c r="B16" s="18">
        <v>446</v>
      </c>
      <c r="C16" s="19" t="s">
        <v>212</v>
      </c>
      <c r="D16" s="20">
        <v>14.245693000000001</v>
      </c>
      <c r="E16" s="21">
        <v>49.28023799999999</v>
      </c>
      <c r="F16" s="21">
        <f t="shared" si="0"/>
        <v>16.069044982833855</v>
      </c>
      <c r="G16" s="21">
        <v>7.2751986428338569</v>
      </c>
      <c r="H16" s="21">
        <v>5.4949519599999999</v>
      </c>
      <c r="I16" s="21">
        <v>3.2988943799999997</v>
      </c>
      <c r="J16" s="22">
        <f t="shared" si="1"/>
        <v>0.14762912960838093</v>
      </c>
      <c r="K16" s="22">
        <f t="shared" si="2"/>
        <v>0.25913329807445046</v>
      </c>
      <c r="L16" s="23">
        <f t="shared" si="3"/>
        <v>0.32607482502080976</v>
      </c>
      <c r="M16" s="4"/>
    </row>
    <row r="17" spans="1:13">
      <c r="A17" s="17"/>
      <c r="B17" s="18">
        <v>447</v>
      </c>
      <c r="C17" s="19" t="s">
        <v>213</v>
      </c>
      <c r="D17" s="20">
        <v>43.055361999999995</v>
      </c>
      <c r="E17" s="21">
        <v>58.692094000000019</v>
      </c>
      <c r="F17" s="21">
        <f t="shared" si="0"/>
        <v>35.441737357810972</v>
      </c>
      <c r="G17" s="21">
        <v>28.071875037810969</v>
      </c>
      <c r="H17" s="21">
        <v>4.29393884</v>
      </c>
      <c r="I17" s="21">
        <v>3.075923480000001</v>
      </c>
      <c r="J17" s="22">
        <f t="shared" si="1"/>
        <v>0.47829056904684575</v>
      </c>
      <c r="K17" s="22">
        <f t="shared" si="2"/>
        <v>0.55145099913816265</v>
      </c>
      <c r="L17" s="23">
        <f t="shared" si="3"/>
        <v>0.60385879838962575</v>
      </c>
      <c r="M17" s="4"/>
    </row>
    <row r="18" spans="1:13">
      <c r="A18" s="17"/>
      <c r="B18" s="18">
        <v>448</v>
      </c>
      <c r="C18" s="19" t="s">
        <v>214</v>
      </c>
      <c r="D18" s="20">
        <v>18.054775000000003</v>
      </c>
      <c r="E18" s="21">
        <v>52.726307000000006</v>
      </c>
      <c r="F18" s="21">
        <f t="shared" si="0"/>
        <v>19.739350393524447</v>
      </c>
      <c r="G18" s="21">
        <v>15.123265693524445</v>
      </c>
      <c r="H18" s="21">
        <v>1.3697872899999999</v>
      </c>
      <c r="I18" s="21">
        <v>3.2462974100000004</v>
      </c>
      <c r="J18" s="22">
        <f t="shared" si="1"/>
        <v>0.28682580961955945</v>
      </c>
      <c r="K18" s="22">
        <f t="shared" si="2"/>
        <v>0.31280500990756749</v>
      </c>
      <c r="L18" s="23">
        <f t="shared" si="3"/>
        <v>0.37437384707266613</v>
      </c>
      <c r="M18" s="4"/>
    </row>
    <row r="19" spans="1:13">
      <c r="A19" s="17"/>
      <c r="B19" s="18">
        <v>449</v>
      </c>
      <c r="C19" s="19" t="s">
        <v>215</v>
      </c>
      <c r="D19" s="20">
        <v>4.3590310000000008</v>
      </c>
      <c r="E19" s="21">
        <v>4.804844000000001</v>
      </c>
      <c r="F19" s="21">
        <f t="shared" si="0"/>
        <v>0.24927384226371457</v>
      </c>
      <c r="G19" s="21">
        <v>0.10620750226371456</v>
      </c>
      <c r="H19" s="21">
        <v>8.045099E-2</v>
      </c>
      <c r="I19" s="21">
        <v>6.261535E-2</v>
      </c>
      <c r="J19" s="22">
        <f t="shared" si="1"/>
        <v>2.2104256093166508E-2</v>
      </c>
      <c r="K19" s="22">
        <f t="shared" si="2"/>
        <v>3.8847981799974049E-2</v>
      </c>
      <c r="L19" s="23">
        <f t="shared" si="3"/>
        <v>5.1879695212521885E-2</v>
      </c>
      <c r="M19" s="4"/>
    </row>
    <row r="20" spans="1:13">
      <c r="A20" s="17"/>
      <c r="B20" s="18">
        <v>450</v>
      </c>
      <c r="C20" s="19" t="s">
        <v>216</v>
      </c>
      <c r="D20" s="20">
        <v>6.7697350000000007</v>
      </c>
      <c r="E20" s="21">
        <v>65.432617000000008</v>
      </c>
      <c r="F20" s="21">
        <f t="shared" si="0"/>
        <v>24.918177908525848</v>
      </c>
      <c r="G20" s="21">
        <v>21.262377588525851</v>
      </c>
      <c r="H20" s="21">
        <v>1.8016233799999999</v>
      </c>
      <c r="I20" s="21">
        <v>1.8541769400000001</v>
      </c>
      <c r="J20" s="22">
        <f t="shared" si="1"/>
        <v>0.3249507441911707</v>
      </c>
      <c r="K20" s="22">
        <f t="shared" si="2"/>
        <v>0.35248477022592339</v>
      </c>
      <c r="L20" s="23">
        <f t="shared" si="3"/>
        <v>0.3808219669484692</v>
      </c>
      <c r="M20" s="4"/>
    </row>
    <row r="21" spans="1:13">
      <c r="A21" s="17"/>
      <c r="B21" s="18">
        <v>451</v>
      </c>
      <c r="C21" s="19" t="s">
        <v>217</v>
      </c>
      <c r="D21" s="20">
        <v>1.3713150000000001</v>
      </c>
      <c r="E21" s="21">
        <v>2.8596180000000002</v>
      </c>
      <c r="F21" s="21">
        <f t="shared" si="0"/>
        <v>0.38253812879827009</v>
      </c>
      <c r="G21" s="21">
        <v>0.13606419879827009</v>
      </c>
      <c r="H21" s="21">
        <v>0.15447331</v>
      </c>
      <c r="I21" s="21">
        <v>9.2000619999999991E-2</v>
      </c>
      <c r="J21" s="22">
        <f t="shared" si="1"/>
        <v>4.7581249942569279E-2</v>
      </c>
      <c r="K21" s="22">
        <f t="shared" si="2"/>
        <v>0.10160011190245344</v>
      </c>
      <c r="L21" s="23">
        <f t="shared" si="3"/>
        <v>0.13377245799902995</v>
      </c>
      <c r="M21" s="4"/>
    </row>
    <row r="22" spans="1:13">
      <c r="A22" s="17"/>
      <c r="B22" s="18">
        <v>452</v>
      </c>
      <c r="C22" s="19" t="s">
        <v>218</v>
      </c>
      <c r="D22" s="20">
        <v>63.187973000000007</v>
      </c>
      <c r="E22" s="21">
        <v>78.321106999999998</v>
      </c>
      <c r="F22" s="21">
        <f t="shared" si="0"/>
        <v>16.978941927633528</v>
      </c>
      <c r="G22" s="21">
        <v>10.51769503763353</v>
      </c>
      <c r="H22" s="21">
        <v>3.0812512499999998</v>
      </c>
      <c r="I22" s="21">
        <v>3.3799956399999993</v>
      </c>
      <c r="J22" s="22">
        <f t="shared" si="1"/>
        <v>0.13428940729391797</v>
      </c>
      <c r="K22" s="22">
        <f t="shared" si="2"/>
        <v>0.17363067005211671</v>
      </c>
      <c r="L22" s="23">
        <f t="shared" si="3"/>
        <v>0.21678628632807154</v>
      </c>
      <c r="M22" s="4"/>
    </row>
    <row r="23" spans="1:13">
      <c r="A23" s="17"/>
      <c r="B23" s="18">
        <v>453</v>
      </c>
      <c r="C23" s="19" t="s">
        <v>219</v>
      </c>
      <c r="D23" s="20">
        <v>2.1637479999999996</v>
      </c>
      <c r="E23" s="21">
        <v>6.043527000000001</v>
      </c>
      <c r="F23" s="21">
        <f t="shared" si="0"/>
        <v>1.6421577019138995</v>
      </c>
      <c r="G23" s="21">
        <v>1.2496826519138995</v>
      </c>
      <c r="H23" s="21">
        <v>0.14593897</v>
      </c>
      <c r="I23" s="21">
        <v>0.24653607999999996</v>
      </c>
      <c r="J23" s="22">
        <f t="shared" si="1"/>
        <v>0.20678035390822269</v>
      </c>
      <c r="K23" s="22">
        <f t="shared" si="2"/>
        <v>0.23092833405292956</v>
      </c>
      <c r="L23" s="23">
        <f t="shared" si="3"/>
        <v>0.27172174492045775</v>
      </c>
      <c r="M23" s="4"/>
    </row>
    <row r="24" spans="1:13">
      <c r="A24" s="17"/>
      <c r="B24" s="18">
        <v>454</v>
      </c>
      <c r="C24" s="19" t="s">
        <v>220</v>
      </c>
      <c r="D24" s="20">
        <v>35.724995</v>
      </c>
      <c r="E24" s="21">
        <v>32.75424499999999</v>
      </c>
      <c r="F24" s="21">
        <f t="shared" si="0"/>
        <v>10.713856450791964</v>
      </c>
      <c r="G24" s="21">
        <v>7.8480586207919645</v>
      </c>
      <c r="H24" s="21">
        <v>1.4499197599999998</v>
      </c>
      <c r="I24" s="21">
        <v>1.4158780699999998</v>
      </c>
      <c r="J24" s="22">
        <f t="shared" si="1"/>
        <v>0.23960432062445544</v>
      </c>
      <c r="K24" s="22">
        <f t="shared" si="2"/>
        <v>0.28387094194331047</v>
      </c>
      <c r="L24" s="23">
        <f t="shared" si="3"/>
        <v>0.32709825705925955</v>
      </c>
      <c r="M24" s="4"/>
    </row>
    <row r="25" spans="1:13">
      <c r="A25" s="17"/>
      <c r="B25" s="18">
        <v>455</v>
      </c>
      <c r="C25" s="19" t="s">
        <v>221</v>
      </c>
      <c r="D25" s="20">
        <v>0.266401</v>
      </c>
      <c r="E25" s="21">
        <v>0.55624300000000004</v>
      </c>
      <c r="F25" s="21">
        <f t="shared" si="0"/>
        <v>0.20145343207034036</v>
      </c>
      <c r="G25" s="21">
        <v>0.12848404207034037</v>
      </c>
      <c r="H25" s="21">
        <v>3.9741070000000003E-2</v>
      </c>
      <c r="I25" s="21">
        <v>3.3228319999999999E-2</v>
      </c>
      <c r="J25" s="22">
        <f t="shared" si="1"/>
        <v>0.23098545432543036</v>
      </c>
      <c r="K25" s="22">
        <f t="shared" si="2"/>
        <v>0.30243097363983068</v>
      </c>
      <c r="L25" s="23">
        <f t="shared" si="3"/>
        <v>0.36216803100504696</v>
      </c>
      <c r="M25" s="4"/>
    </row>
    <row r="26" spans="1:13">
      <c r="A26" s="17"/>
      <c r="B26" s="18">
        <v>456</v>
      </c>
      <c r="C26" s="19" t="s">
        <v>222</v>
      </c>
      <c r="D26" s="20">
        <v>13.19685</v>
      </c>
      <c r="E26" s="21">
        <v>4.0240699999999991</v>
      </c>
      <c r="F26" s="21">
        <f t="shared" si="0"/>
        <v>1.6501765525565824</v>
      </c>
      <c r="G26" s="21">
        <v>1.0345620725565823</v>
      </c>
      <c r="H26" s="21">
        <v>0.1153163</v>
      </c>
      <c r="I26" s="21">
        <v>0.50029818000000004</v>
      </c>
      <c r="J26" s="22">
        <f t="shared" si="1"/>
        <v>0.25709345825410157</v>
      </c>
      <c r="K26" s="22">
        <f t="shared" si="2"/>
        <v>0.28575009196077167</v>
      </c>
      <c r="L26" s="23">
        <f t="shared" si="3"/>
        <v>0.4100765027836451</v>
      </c>
      <c r="M26" s="4"/>
    </row>
    <row r="27" spans="1:13">
      <c r="A27" s="17"/>
      <c r="B27" s="18">
        <v>457</v>
      </c>
      <c r="C27" s="19" t="s">
        <v>223</v>
      </c>
      <c r="D27" s="20">
        <v>0.60624</v>
      </c>
      <c r="E27" s="21">
        <v>2.9979709999999997</v>
      </c>
      <c r="F27" s="21">
        <f t="shared" si="0"/>
        <v>0.94926710171735673</v>
      </c>
      <c r="G27" s="21">
        <v>0.29987753171735676</v>
      </c>
      <c r="H27" s="21">
        <v>0.33276254999999999</v>
      </c>
      <c r="I27" s="21">
        <v>0.31662701999999998</v>
      </c>
      <c r="J27" s="22">
        <f t="shared" si="1"/>
        <v>0.10002682871760828</v>
      </c>
      <c r="K27" s="22">
        <f t="shared" si="2"/>
        <v>0.21102274895833109</v>
      </c>
      <c r="L27" s="23">
        <f t="shared" si="3"/>
        <v>0.31663651907151763</v>
      </c>
      <c r="M27" s="4"/>
    </row>
    <row r="28" spans="1:13">
      <c r="A28" s="17"/>
      <c r="B28" s="18">
        <v>458</v>
      </c>
      <c r="C28" s="19" t="s">
        <v>224</v>
      </c>
      <c r="D28" s="20">
        <v>0.73226399999999991</v>
      </c>
      <c r="E28" s="21">
        <v>44.620122000000016</v>
      </c>
      <c r="F28" s="21">
        <f t="shared" si="0"/>
        <v>15.888552874012632</v>
      </c>
      <c r="G28" s="21">
        <v>9.885524894012633</v>
      </c>
      <c r="H28" s="21">
        <v>3.0276545799999983</v>
      </c>
      <c r="I28" s="21">
        <v>2.9753733999999996</v>
      </c>
      <c r="J28" s="22">
        <f t="shared" si="1"/>
        <v>0.22154858505345704</v>
      </c>
      <c r="K28" s="22">
        <f t="shared" si="2"/>
        <v>0.28940260347142543</v>
      </c>
      <c r="L28" s="23">
        <f t="shared" si="3"/>
        <v>0.35608492675149178</v>
      </c>
      <c r="M28" s="4"/>
    </row>
    <row r="29" spans="1:13">
      <c r="A29" s="17"/>
      <c r="B29" s="18">
        <v>459</v>
      </c>
      <c r="C29" s="19" t="s">
        <v>225</v>
      </c>
      <c r="D29" s="20">
        <v>2.3042259999999999</v>
      </c>
      <c r="E29" s="21">
        <v>23.782496000000013</v>
      </c>
      <c r="F29" s="21">
        <f t="shared" si="0"/>
        <v>8.9504267447138464</v>
      </c>
      <c r="G29" s="21">
        <v>6.4900459147138463</v>
      </c>
      <c r="H29" s="21">
        <v>1.5516100900000001</v>
      </c>
      <c r="I29" s="21">
        <v>0.90877073999999991</v>
      </c>
      <c r="J29" s="22">
        <f t="shared" si="1"/>
        <v>0.27289170635049587</v>
      </c>
      <c r="K29" s="22">
        <f t="shared" si="2"/>
        <v>0.33813339040249779</v>
      </c>
      <c r="L29" s="23">
        <f t="shared" si="3"/>
        <v>0.3763451382358623</v>
      </c>
      <c r="M29" s="4"/>
    </row>
    <row r="30" spans="1:13">
      <c r="A30" s="17"/>
      <c r="B30" s="18">
        <v>460</v>
      </c>
      <c r="C30" s="19" t="s">
        <v>226</v>
      </c>
      <c r="D30" s="20">
        <v>11.873145000000003</v>
      </c>
      <c r="E30" s="21">
        <v>7.4967539999999984</v>
      </c>
      <c r="F30" s="21">
        <f t="shared" si="0"/>
        <v>4.1671555954379702</v>
      </c>
      <c r="G30" s="21">
        <v>2.7123250354379707</v>
      </c>
      <c r="H30" s="21">
        <v>0.43579135999999996</v>
      </c>
      <c r="I30" s="21">
        <v>1.0190391999999999</v>
      </c>
      <c r="J30" s="22">
        <f t="shared" si="1"/>
        <v>0.3617999250659647</v>
      </c>
      <c r="K30" s="22">
        <f t="shared" si="2"/>
        <v>0.41993059868817512</v>
      </c>
      <c r="L30" s="23">
        <f t="shared" si="3"/>
        <v>0.55586132283892087</v>
      </c>
      <c r="M30" s="4"/>
    </row>
    <row r="31" spans="1:13">
      <c r="A31" s="17"/>
      <c r="B31" s="18">
        <v>461</v>
      </c>
      <c r="C31" s="19" t="s">
        <v>227</v>
      </c>
      <c r="D31" s="20">
        <v>4.8306419999999992</v>
      </c>
      <c r="E31" s="21">
        <v>3.7465070000000003</v>
      </c>
      <c r="F31" s="21">
        <f t="shared" si="0"/>
        <v>0.95444340196891098</v>
      </c>
      <c r="G31" s="21">
        <v>0.87520289196891099</v>
      </c>
      <c r="H31" s="21">
        <v>3.6288900000000006E-2</v>
      </c>
      <c r="I31" s="21">
        <v>4.2951610000000008E-2</v>
      </c>
      <c r="J31" s="22">
        <f t="shared" si="1"/>
        <v>0.23360503315993028</v>
      </c>
      <c r="K31" s="22">
        <f t="shared" si="2"/>
        <v>0.24329109540404192</v>
      </c>
      <c r="L31" s="23">
        <f t="shared" si="3"/>
        <v>0.25475553681573554</v>
      </c>
      <c r="M31" s="4"/>
    </row>
    <row r="32" spans="1:13">
      <c r="A32" s="17"/>
      <c r="B32" s="18">
        <v>462</v>
      </c>
      <c r="C32" s="19" t="s">
        <v>228</v>
      </c>
      <c r="D32" s="20">
        <v>6.0702780000000001</v>
      </c>
      <c r="E32" s="21">
        <v>7.0450679999999988</v>
      </c>
      <c r="F32" s="21">
        <f t="shared" si="0"/>
        <v>3.1626669636843316</v>
      </c>
      <c r="G32" s="21">
        <v>0.52654747368433164</v>
      </c>
      <c r="H32" s="21">
        <v>1.8239035199999998</v>
      </c>
      <c r="I32" s="21">
        <v>0.81221597000000001</v>
      </c>
      <c r="J32" s="22">
        <f t="shared" si="1"/>
        <v>7.4739871025280624E-2</v>
      </c>
      <c r="K32" s="22">
        <f t="shared" si="2"/>
        <v>0.33363070359070091</v>
      </c>
      <c r="L32" s="23">
        <f t="shared" si="3"/>
        <v>0.44891929555319154</v>
      </c>
      <c r="M32" s="4"/>
    </row>
    <row r="33" spans="1:13">
      <c r="A33" s="17"/>
      <c r="B33" s="18">
        <v>463</v>
      </c>
      <c r="C33" s="19" t="s">
        <v>229</v>
      </c>
      <c r="D33" s="20">
        <v>0.40072900000000011</v>
      </c>
      <c r="E33" s="21">
        <v>1.9798989999999999</v>
      </c>
      <c r="F33" s="21">
        <f t="shared" si="0"/>
        <v>0.23934846259721596</v>
      </c>
      <c r="G33" s="21">
        <v>0.17290016259721597</v>
      </c>
      <c r="H33" s="21">
        <v>3.5868499999999998E-2</v>
      </c>
      <c r="I33" s="21">
        <v>3.0579799999999997E-2</v>
      </c>
      <c r="J33" s="22">
        <f t="shared" si="1"/>
        <v>8.7327769041358166E-2</v>
      </c>
      <c r="K33" s="22">
        <f t="shared" si="2"/>
        <v>0.10544409719749137</v>
      </c>
      <c r="L33" s="23">
        <f t="shared" si="3"/>
        <v>0.12088922848954213</v>
      </c>
      <c r="M33" s="4"/>
    </row>
    <row r="34" spans="1:13">
      <c r="A34" s="17"/>
      <c r="B34" s="18">
        <v>464</v>
      </c>
      <c r="C34" s="19" t="s">
        <v>230</v>
      </c>
      <c r="D34" s="20">
        <v>7.6642079999999986</v>
      </c>
      <c r="E34" s="21">
        <v>5.471309999999999</v>
      </c>
      <c r="F34" s="21">
        <f t="shared" si="0"/>
        <v>0.18126846992474646</v>
      </c>
      <c r="G34" s="21">
        <v>0.10903535992474644</v>
      </c>
      <c r="H34" s="21">
        <v>3.9611E-2</v>
      </c>
      <c r="I34" s="21">
        <v>3.2622110000000003E-2</v>
      </c>
      <c r="J34" s="22">
        <f t="shared" si="1"/>
        <v>1.9928565540016277E-2</v>
      </c>
      <c r="K34" s="22">
        <f t="shared" si="2"/>
        <v>2.7168330788192679E-2</v>
      </c>
      <c r="L34" s="23">
        <f t="shared" si="3"/>
        <v>3.3130725534606248E-2</v>
      </c>
      <c r="M34" s="4"/>
    </row>
    <row r="35" spans="1:13" ht="15.75" thickBot="1">
      <c r="A35" s="41" t="s">
        <v>232</v>
      </c>
      <c r="B35" s="58"/>
      <c r="C35" s="43"/>
      <c r="D35" s="44">
        <v>52.118166000000016</v>
      </c>
      <c r="E35" s="45">
        <v>113.90005100000002</v>
      </c>
      <c r="F35" s="45">
        <f t="shared" si="0"/>
        <v>29.136632114530858</v>
      </c>
      <c r="G35" s="45">
        <v>15.942571934530861</v>
      </c>
      <c r="H35" s="45">
        <v>8.3649892399999963</v>
      </c>
      <c r="I35" s="45">
        <v>4.8290709400000011</v>
      </c>
      <c r="J35" s="46">
        <f t="shared" si="1"/>
        <v>0.13996984017619851</v>
      </c>
      <c r="K35" s="46">
        <f t="shared" si="2"/>
        <v>0.21341132827526876</v>
      </c>
      <c r="L35" s="47">
        <f t="shared" si="3"/>
        <v>0.25580877145112829</v>
      </c>
      <c r="M35" s="4"/>
    </row>
    <row r="36" spans="1:13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91</v>
      </c>
      <c r="B1" s="51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1428</v>
      </c>
      <c r="N2" s="72" t="s">
        <v>1453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669.03050599999983</v>
      </c>
      <c r="E6" s="14">
        <f ca="1">SUM(E7:OFFSET(E7,50,0))</f>
        <v>870.51809600000024</v>
      </c>
      <c r="F6" s="14">
        <f ca="1">SUM(F7:OFFSET(F7,50,0))</f>
        <v>309.95348789194952</v>
      </c>
      <c r="G6" s="14">
        <f ca="1">SUM(G7:OFFSET(G7,50,0))</f>
        <v>196.91588059194959</v>
      </c>
      <c r="H6" s="14">
        <f ca="1">SUM(H7:OFFSET(H7,50,0))</f>
        <v>60.828470100000033</v>
      </c>
      <c r="I6" s="14">
        <f ca="1">SUM(I7:OFFSET(I7,50,0))</f>
        <v>52.209137200000008</v>
      </c>
      <c r="J6" s="15">
        <f ca="1">IFERROR(G6/E6,0)</f>
        <v>0.22620538446790603</v>
      </c>
      <c r="K6" s="15">
        <f ca="1">IFERROR(SUM(G6,H6)/E6,0)</f>
        <v>0.29608155404956632</v>
      </c>
      <c r="L6" s="16">
        <f ca="1">IFERROR(SUM(G6,H6,I6)/E6,0)</f>
        <v>0.35605634083446963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36.297460999999991</v>
      </c>
      <c r="E7" s="21">
        <v>33.163408000000004</v>
      </c>
      <c r="F7" s="21">
        <f t="shared" ref="F7:F31" si="0">SUM(G7,H7,I7)</f>
        <v>15.736129582014215</v>
      </c>
      <c r="G7" s="21">
        <v>11.023573112014216</v>
      </c>
      <c r="H7" s="21">
        <v>1.4162830400000002</v>
      </c>
      <c r="I7" s="21">
        <v>3.2962734299999998</v>
      </c>
      <c r="J7" s="22">
        <f t="shared" ref="J7:J31" si="1">IFERROR(G7/E7,0)</f>
        <v>0.33240169743755571</v>
      </c>
      <c r="K7" s="22">
        <f t="shared" ref="K7:K31" si="2">IFERROR(SUM(G7,H7)/E7,0)</f>
        <v>0.37510789458110622</v>
      </c>
      <c r="L7" s="23">
        <f t="shared" ref="L7:L31" si="3">IFERROR(SUM(G7,H7,I7)/E7,0)</f>
        <v>0.47450278879704438</v>
      </c>
      <c r="M7" s="4"/>
      <c r="N7" t="s">
        <v>257</v>
      </c>
      <c r="O7" s="5">
        <v>43.227960677067479</v>
      </c>
      <c r="P7" s="71">
        <v>0.5830883463557025</v>
      </c>
    </row>
    <row r="8" spans="1:16">
      <c r="A8" s="17"/>
      <c r="B8" s="55">
        <v>2</v>
      </c>
      <c r="C8" s="19" t="s">
        <v>250</v>
      </c>
      <c r="D8" s="20">
        <v>17.371022000000007</v>
      </c>
      <c r="E8" s="21">
        <v>49.626346000000005</v>
      </c>
      <c r="F8" s="21">
        <f t="shared" si="0"/>
        <v>12.930871318257648</v>
      </c>
      <c r="G8" s="21">
        <v>8.9189093182576471</v>
      </c>
      <c r="H8" s="21">
        <v>2.1145335100000002</v>
      </c>
      <c r="I8" s="21">
        <v>1.8974284899999996</v>
      </c>
      <c r="J8" s="22">
        <f t="shared" si="1"/>
        <v>0.17972125770165803</v>
      </c>
      <c r="K8" s="22">
        <f t="shared" si="2"/>
        <v>0.22233034905003174</v>
      </c>
      <c r="L8" s="23">
        <f t="shared" si="3"/>
        <v>0.26056464681598052</v>
      </c>
      <c r="M8" s="4"/>
      <c r="N8" t="s">
        <v>249</v>
      </c>
      <c r="O8" s="5">
        <v>15.736129582014215</v>
      </c>
      <c r="P8" s="71">
        <v>0.47450278879704438</v>
      </c>
    </row>
    <row r="9" spans="1:16">
      <c r="A9" s="17"/>
      <c r="B9" s="55">
        <v>3</v>
      </c>
      <c r="C9" s="19" t="s">
        <v>251</v>
      </c>
      <c r="D9" s="20">
        <v>0.90624499999999997</v>
      </c>
      <c r="E9" s="21">
        <v>19.933384</v>
      </c>
      <c r="F9" s="21">
        <f t="shared" si="0"/>
        <v>1.9712594388150428</v>
      </c>
      <c r="G9" s="21">
        <v>0.38288773881504312</v>
      </c>
      <c r="H9" s="21">
        <v>0.34714895999999995</v>
      </c>
      <c r="I9" s="21">
        <v>1.2412227399999998</v>
      </c>
      <c r="J9" s="22">
        <f t="shared" si="1"/>
        <v>1.9208366166780469E-2</v>
      </c>
      <c r="K9" s="22">
        <f t="shared" si="2"/>
        <v>3.6623821565622931E-2</v>
      </c>
      <c r="L9" s="23">
        <f t="shared" si="3"/>
        <v>9.8892362622174074E-2</v>
      </c>
      <c r="M9" s="4"/>
      <c r="N9" t="s">
        <v>271</v>
      </c>
      <c r="O9" s="5">
        <v>4.1688087654379702</v>
      </c>
      <c r="P9" s="71">
        <v>0.45163877050226603</v>
      </c>
    </row>
    <row r="10" spans="1:16">
      <c r="A10" s="17"/>
      <c r="B10" s="55">
        <v>4</v>
      </c>
      <c r="C10" s="19" t="s">
        <v>252</v>
      </c>
      <c r="D10" s="20">
        <v>33.579244000000003</v>
      </c>
      <c r="E10" s="21">
        <v>48.595913000000017</v>
      </c>
      <c r="F10" s="21">
        <f t="shared" si="0"/>
        <v>18.043655694462799</v>
      </c>
      <c r="G10" s="21">
        <v>11.059401914462796</v>
      </c>
      <c r="H10" s="21">
        <v>3.8253082800000011</v>
      </c>
      <c r="I10" s="21">
        <v>3.1589454999999997</v>
      </c>
      <c r="J10" s="22">
        <f t="shared" si="1"/>
        <v>0.22757884833777672</v>
      </c>
      <c r="K10" s="22">
        <f t="shared" si="2"/>
        <v>0.30629551490189705</v>
      </c>
      <c r="L10" s="23">
        <f t="shared" si="3"/>
        <v>0.37129986002038468</v>
      </c>
      <c r="M10" s="4"/>
      <c r="N10" t="s">
        <v>253</v>
      </c>
      <c r="O10" s="5">
        <v>33.48335099951521</v>
      </c>
      <c r="P10" s="71">
        <v>0.43460677376828105</v>
      </c>
    </row>
    <row r="11" spans="1:16">
      <c r="A11" s="17"/>
      <c r="B11" s="55">
        <v>5</v>
      </c>
      <c r="C11" s="19" t="s">
        <v>253</v>
      </c>
      <c r="D11" s="20">
        <v>36.330171999999983</v>
      </c>
      <c r="E11" s="21">
        <v>77.042864999999978</v>
      </c>
      <c r="F11" s="21">
        <f t="shared" si="0"/>
        <v>33.48335099951521</v>
      </c>
      <c r="G11" s="21">
        <v>14.499890179515205</v>
      </c>
      <c r="H11" s="21">
        <v>12.326804440000004</v>
      </c>
      <c r="I11" s="21">
        <v>6.6566563800000011</v>
      </c>
      <c r="J11" s="22">
        <f t="shared" si="1"/>
        <v>0.18820549027499445</v>
      </c>
      <c r="K11" s="22">
        <f t="shared" si="2"/>
        <v>0.34820478988567233</v>
      </c>
      <c r="L11" s="23">
        <f t="shared" si="3"/>
        <v>0.43460677376828105</v>
      </c>
      <c r="M11" s="4"/>
      <c r="N11" t="s">
        <v>273</v>
      </c>
      <c r="O11" s="5">
        <v>6.8015562673994587</v>
      </c>
      <c r="P11" s="71">
        <v>0.42524312510437695</v>
      </c>
    </row>
    <row r="12" spans="1:16">
      <c r="A12" s="17"/>
      <c r="B12" s="55">
        <v>6</v>
      </c>
      <c r="C12" s="19" t="s">
        <v>254</v>
      </c>
      <c r="D12" s="20">
        <v>26.432998000000008</v>
      </c>
      <c r="E12" s="21">
        <v>22.360483000000009</v>
      </c>
      <c r="F12" s="21">
        <f t="shared" si="0"/>
        <v>7.545349065342017</v>
      </c>
      <c r="G12" s="21">
        <v>4.9217351153420168</v>
      </c>
      <c r="H12" s="21">
        <v>2.1063290800000001</v>
      </c>
      <c r="I12" s="21">
        <v>0.5172848699999999</v>
      </c>
      <c r="J12" s="22">
        <f t="shared" si="1"/>
        <v>0.22010862266892958</v>
      </c>
      <c r="K12" s="22">
        <f t="shared" si="2"/>
        <v>0.31430735173931679</v>
      </c>
      <c r="L12" s="23">
        <f t="shared" si="3"/>
        <v>0.33744123797960957</v>
      </c>
      <c r="M12" s="4"/>
      <c r="N12" t="s">
        <v>268</v>
      </c>
      <c r="O12" s="5">
        <v>2.2897001749707036</v>
      </c>
      <c r="P12" s="71">
        <v>0.42425369746059333</v>
      </c>
    </row>
    <row r="13" spans="1:16">
      <c r="A13" s="17"/>
      <c r="B13" s="55">
        <v>7</v>
      </c>
      <c r="C13" s="19" t="s">
        <v>255</v>
      </c>
      <c r="D13" s="20">
        <v>7.6642079999999986</v>
      </c>
      <c r="E13" s="21">
        <v>5.471309999999999</v>
      </c>
      <c r="F13" s="21">
        <f t="shared" si="0"/>
        <v>0.18126846992474643</v>
      </c>
      <c r="G13" s="21">
        <v>0.10903535992474644</v>
      </c>
      <c r="H13" s="21">
        <v>3.9611E-2</v>
      </c>
      <c r="I13" s="21">
        <v>3.2622109999999996E-2</v>
      </c>
      <c r="J13" s="22">
        <f t="shared" si="1"/>
        <v>1.9928565540016277E-2</v>
      </c>
      <c r="K13" s="22">
        <f t="shared" si="2"/>
        <v>2.7168330788192679E-2</v>
      </c>
      <c r="L13" s="23">
        <f t="shared" si="3"/>
        <v>3.3130725534606241E-2</v>
      </c>
      <c r="M13" s="4"/>
      <c r="N13" t="s">
        <v>267</v>
      </c>
      <c r="O13" s="5">
        <v>1.6501765525565824</v>
      </c>
      <c r="P13" s="71">
        <v>0.41007650278364494</v>
      </c>
    </row>
    <row r="14" spans="1:16">
      <c r="A14" s="17"/>
      <c r="B14" s="55">
        <v>8</v>
      </c>
      <c r="C14" s="19" t="s">
        <v>256</v>
      </c>
      <c r="D14" s="20">
        <v>54.407440999999977</v>
      </c>
      <c r="E14" s="21">
        <v>66.937985000000012</v>
      </c>
      <c r="F14" s="21">
        <f t="shared" si="0"/>
        <v>21.408813379375644</v>
      </c>
      <c r="G14" s="21">
        <v>10.628364829375641</v>
      </c>
      <c r="H14" s="21">
        <v>6.5695660800000004</v>
      </c>
      <c r="I14" s="21">
        <v>4.2108824699999996</v>
      </c>
      <c r="J14" s="22">
        <f t="shared" si="1"/>
        <v>0.15877927651057377</v>
      </c>
      <c r="K14" s="22">
        <f t="shared" si="2"/>
        <v>0.25692334344058371</v>
      </c>
      <c r="L14" s="23">
        <f t="shared" si="3"/>
        <v>0.31983056226409623</v>
      </c>
      <c r="M14" s="4"/>
      <c r="N14" t="s">
        <v>258</v>
      </c>
      <c r="O14" s="5">
        <v>26.716693117115803</v>
      </c>
      <c r="P14" s="71">
        <v>0.40589480698468872</v>
      </c>
    </row>
    <row r="15" spans="1:16">
      <c r="A15" s="17"/>
      <c r="B15" s="55">
        <v>9</v>
      </c>
      <c r="C15" s="19" t="s">
        <v>257</v>
      </c>
      <c r="D15" s="20">
        <v>59.990650999999993</v>
      </c>
      <c r="E15" s="21">
        <v>74.13621100000006</v>
      </c>
      <c r="F15" s="21">
        <f t="shared" si="0"/>
        <v>43.227960677067479</v>
      </c>
      <c r="G15" s="21">
        <v>31.622381297067477</v>
      </c>
      <c r="H15" s="21">
        <v>6.2235854600000016</v>
      </c>
      <c r="I15" s="21">
        <v>5.3819939199999967</v>
      </c>
      <c r="J15" s="22">
        <f t="shared" si="1"/>
        <v>0.42654434142941905</v>
      </c>
      <c r="K15" s="22">
        <f t="shared" si="2"/>
        <v>0.51049232549890433</v>
      </c>
      <c r="L15" s="23">
        <f t="shared" si="3"/>
        <v>0.5830883463557025</v>
      </c>
      <c r="M15" s="4"/>
      <c r="N15" t="s">
        <v>260</v>
      </c>
      <c r="O15" s="5">
        <v>25.301809658072891</v>
      </c>
      <c r="P15" s="71">
        <v>0.37605668879598869</v>
      </c>
    </row>
    <row r="16" spans="1:16">
      <c r="A16" s="17"/>
      <c r="B16" s="55">
        <v>10</v>
      </c>
      <c r="C16" s="19" t="s">
        <v>258</v>
      </c>
      <c r="D16" s="20">
        <v>20.786594999999998</v>
      </c>
      <c r="E16" s="21">
        <v>65.821716999999992</v>
      </c>
      <c r="F16" s="21">
        <f t="shared" si="0"/>
        <v>26.716693117115803</v>
      </c>
      <c r="G16" s="21">
        <v>19.030886317115801</v>
      </c>
      <c r="H16" s="21">
        <v>3.894894579999999</v>
      </c>
      <c r="I16" s="21">
        <v>3.7909122200000009</v>
      </c>
      <c r="J16" s="22">
        <f t="shared" si="1"/>
        <v>0.28912777096221604</v>
      </c>
      <c r="K16" s="22">
        <f t="shared" si="2"/>
        <v>0.34830116779110765</v>
      </c>
      <c r="L16" s="23">
        <f t="shared" si="3"/>
        <v>0.40589480698468872</v>
      </c>
      <c r="M16" s="4"/>
      <c r="N16" t="s">
        <v>270</v>
      </c>
      <c r="O16" s="5">
        <v>9.2995453563118318</v>
      </c>
      <c r="P16" s="71">
        <v>0.3721192602224288</v>
      </c>
    </row>
    <row r="17" spans="1:16">
      <c r="A17" s="17"/>
      <c r="B17" s="55">
        <v>11</v>
      </c>
      <c r="C17" s="19" t="s">
        <v>259</v>
      </c>
      <c r="D17" s="20">
        <v>4.544531000000001</v>
      </c>
      <c r="E17" s="21">
        <v>4.8841380000000001</v>
      </c>
      <c r="F17" s="21">
        <f t="shared" si="0"/>
        <v>0.25127384226371458</v>
      </c>
      <c r="G17" s="21">
        <v>0.10620750226371456</v>
      </c>
      <c r="H17" s="21">
        <v>8.045099E-2</v>
      </c>
      <c r="I17" s="21">
        <v>6.4615350000000002E-2</v>
      </c>
      <c r="J17" s="22">
        <f t="shared" si="1"/>
        <v>2.1745393406925554E-2</v>
      </c>
      <c r="K17" s="22">
        <f t="shared" si="2"/>
        <v>3.8217284659793509E-2</v>
      </c>
      <c r="L17" s="23">
        <f t="shared" si="3"/>
        <v>5.144691699204948E-2</v>
      </c>
      <c r="M17" s="4"/>
      <c r="N17" t="s">
        <v>252</v>
      </c>
      <c r="O17" s="5">
        <v>18.043655694462799</v>
      </c>
      <c r="P17" s="71">
        <v>0.37129986002038468</v>
      </c>
    </row>
    <row r="18" spans="1:16">
      <c r="A18" s="17"/>
      <c r="B18" s="55">
        <v>12</v>
      </c>
      <c r="C18" s="19" t="s">
        <v>260</v>
      </c>
      <c r="D18" s="20">
        <v>12.683563000000001</v>
      </c>
      <c r="E18" s="21">
        <v>67.281902999999986</v>
      </c>
      <c r="F18" s="21">
        <f t="shared" si="0"/>
        <v>25.301809658072891</v>
      </c>
      <c r="G18" s="21">
        <v>21.541565288072889</v>
      </c>
      <c r="H18" s="21">
        <v>1.8767340299999997</v>
      </c>
      <c r="I18" s="21">
        <v>1.8835103399999999</v>
      </c>
      <c r="J18" s="22">
        <f t="shared" si="1"/>
        <v>0.3201687872602666</v>
      </c>
      <c r="K18" s="22">
        <f t="shared" si="2"/>
        <v>0.3480623804304836</v>
      </c>
      <c r="L18" s="23">
        <f t="shared" si="3"/>
        <v>0.37605668879598869</v>
      </c>
      <c r="M18" s="4"/>
      <c r="N18" t="s">
        <v>264</v>
      </c>
      <c r="O18" s="5">
        <v>8.2525431508771625</v>
      </c>
      <c r="P18" s="71">
        <v>0.35223933415598901</v>
      </c>
    </row>
    <row r="19" spans="1:16">
      <c r="A19" s="17"/>
      <c r="B19" s="55">
        <v>13</v>
      </c>
      <c r="C19" s="19" t="s">
        <v>261</v>
      </c>
      <c r="D19" s="20">
        <v>5.7977909999999993</v>
      </c>
      <c r="E19" s="21">
        <v>11.425989000000001</v>
      </c>
      <c r="F19" s="21">
        <f t="shared" si="0"/>
        <v>2.6615425402902555</v>
      </c>
      <c r="G19" s="21">
        <v>1.5560879902902554</v>
      </c>
      <c r="H19" s="21">
        <v>0.45990658000000001</v>
      </c>
      <c r="I19" s="21">
        <v>0.64554796999999997</v>
      </c>
      <c r="J19" s="22">
        <f t="shared" si="1"/>
        <v>0.13618847263814582</v>
      </c>
      <c r="K19" s="22">
        <f t="shared" si="2"/>
        <v>0.17643939358687072</v>
      </c>
      <c r="L19" s="23">
        <f t="shared" si="3"/>
        <v>0.23293760743951838</v>
      </c>
      <c r="M19" s="4"/>
      <c r="N19" t="s">
        <v>254</v>
      </c>
      <c r="O19" s="5">
        <v>7.545349065342017</v>
      </c>
      <c r="P19" s="71">
        <v>0.33744123797960957</v>
      </c>
    </row>
    <row r="20" spans="1:16">
      <c r="A20" s="17"/>
      <c r="B20" s="55">
        <v>14</v>
      </c>
      <c r="C20" s="19" t="s">
        <v>262</v>
      </c>
      <c r="D20" s="20">
        <v>69.430457000000018</v>
      </c>
      <c r="E20" s="21">
        <v>81.363605000000007</v>
      </c>
      <c r="F20" s="21">
        <f t="shared" si="0"/>
        <v>18.248026824131113</v>
      </c>
      <c r="G20" s="21">
        <v>11.702220084131113</v>
      </c>
      <c r="H20" s="21">
        <v>3.1507653500000004</v>
      </c>
      <c r="I20" s="21">
        <v>3.3950413900000007</v>
      </c>
      <c r="J20" s="22">
        <f t="shared" si="1"/>
        <v>0.14382622407317266</v>
      </c>
      <c r="K20" s="22">
        <f t="shared" si="2"/>
        <v>0.18255072933569147</v>
      </c>
      <c r="L20" s="23">
        <f t="shared" si="3"/>
        <v>0.22427751110746766</v>
      </c>
      <c r="M20" s="4"/>
      <c r="N20" t="s">
        <v>265</v>
      </c>
      <c r="O20" s="5">
        <v>10.753647840160438</v>
      </c>
      <c r="P20" s="71">
        <v>0.32791473157636652</v>
      </c>
    </row>
    <row r="21" spans="1:16">
      <c r="A21" s="17"/>
      <c r="B21" s="55">
        <v>15</v>
      </c>
      <c r="C21" s="19" t="s">
        <v>263</v>
      </c>
      <c r="D21" s="20">
        <v>136.60242900000003</v>
      </c>
      <c r="E21" s="21">
        <v>65.820256000000043</v>
      </c>
      <c r="F21" s="21">
        <f t="shared" si="0"/>
        <v>21.345400816474964</v>
      </c>
      <c r="G21" s="21">
        <v>12.420990546474968</v>
      </c>
      <c r="H21" s="21">
        <v>4.0151445399999988</v>
      </c>
      <c r="I21" s="21">
        <v>4.9092657299999996</v>
      </c>
      <c r="J21" s="22">
        <f t="shared" si="1"/>
        <v>0.1887107602023754</v>
      </c>
      <c r="K21" s="22">
        <f t="shared" si="2"/>
        <v>0.24971241507287598</v>
      </c>
      <c r="L21" s="23">
        <f t="shared" si="3"/>
        <v>0.32429835606344271</v>
      </c>
      <c r="M21" s="4"/>
      <c r="N21" t="s">
        <v>269</v>
      </c>
      <c r="O21" s="5">
        <v>16.059208474414245</v>
      </c>
      <c r="P21" s="71">
        <v>0.32623257288105906</v>
      </c>
    </row>
    <row r="22" spans="1:16">
      <c r="A22" s="17"/>
      <c r="B22" s="55">
        <v>16</v>
      </c>
      <c r="C22" s="19" t="s">
        <v>264</v>
      </c>
      <c r="D22" s="20">
        <v>18.352982000000001</v>
      </c>
      <c r="E22" s="21">
        <v>23.428794999999994</v>
      </c>
      <c r="F22" s="21">
        <f t="shared" si="0"/>
        <v>8.2525431508771625</v>
      </c>
      <c r="G22" s="21">
        <v>4.358715100877161</v>
      </c>
      <c r="H22" s="21">
        <v>1.5754455200000002</v>
      </c>
      <c r="I22" s="21">
        <v>2.3183825300000001</v>
      </c>
      <c r="J22" s="22">
        <f t="shared" si="1"/>
        <v>0.18604094239064203</v>
      </c>
      <c r="K22" s="22">
        <f t="shared" si="2"/>
        <v>0.25328492655628099</v>
      </c>
      <c r="L22" s="23">
        <f t="shared" si="3"/>
        <v>0.35223933415598901</v>
      </c>
      <c r="M22" s="4"/>
      <c r="N22" t="s">
        <v>263</v>
      </c>
      <c r="O22" s="5">
        <v>21.345400816474964</v>
      </c>
      <c r="P22" s="71">
        <v>0.32429835606344271</v>
      </c>
    </row>
    <row r="23" spans="1:16">
      <c r="A23" s="17"/>
      <c r="B23" s="55">
        <v>17</v>
      </c>
      <c r="C23" s="19" t="s">
        <v>265</v>
      </c>
      <c r="D23" s="20">
        <v>41.942954999999998</v>
      </c>
      <c r="E23" s="21">
        <v>32.794037000000017</v>
      </c>
      <c r="F23" s="21">
        <f t="shared" si="0"/>
        <v>10.753647840160438</v>
      </c>
      <c r="G23" s="21">
        <v>7.8878500101604381</v>
      </c>
      <c r="H23" s="21">
        <v>1.4499197599999998</v>
      </c>
      <c r="I23" s="21">
        <v>1.4158780699999998</v>
      </c>
      <c r="J23" s="22">
        <f t="shared" si="1"/>
        <v>0.2405269595250025</v>
      </c>
      <c r="K23" s="22">
        <f t="shared" si="2"/>
        <v>0.2847398681095723</v>
      </c>
      <c r="L23" s="23">
        <f t="shared" si="3"/>
        <v>0.32791473157636652</v>
      </c>
      <c r="M23" s="4"/>
      <c r="N23" t="s">
        <v>256</v>
      </c>
      <c r="O23" s="5">
        <v>21.408813379375644</v>
      </c>
      <c r="P23" s="71">
        <v>0.31983056226409623</v>
      </c>
    </row>
    <row r="24" spans="1:16">
      <c r="A24" s="17"/>
      <c r="B24" s="55">
        <v>18</v>
      </c>
      <c r="C24" s="19" t="s">
        <v>266</v>
      </c>
      <c r="D24" s="20">
        <v>1.4664010000000001</v>
      </c>
      <c r="E24" s="21">
        <v>7.3056650000000003</v>
      </c>
      <c r="F24" s="21">
        <f t="shared" si="0"/>
        <v>0.67045248472875862</v>
      </c>
      <c r="G24" s="21">
        <v>0.44868242472875863</v>
      </c>
      <c r="H24" s="21">
        <v>0.14020312000000001</v>
      </c>
      <c r="I24" s="21">
        <v>8.1566940000000004E-2</v>
      </c>
      <c r="J24" s="22">
        <f t="shared" si="1"/>
        <v>6.1415685598608563E-2</v>
      </c>
      <c r="K24" s="22">
        <f t="shared" si="2"/>
        <v>8.0606699695203468E-2</v>
      </c>
      <c r="L24" s="23">
        <f t="shared" si="3"/>
        <v>9.1771588859981754E-2</v>
      </c>
      <c r="M24" s="4"/>
      <c r="N24" t="s">
        <v>250</v>
      </c>
      <c r="O24" s="5">
        <v>12.930871318257648</v>
      </c>
      <c r="P24" s="71">
        <v>0.26056464681598052</v>
      </c>
    </row>
    <row r="25" spans="1:16">
      <c r="A25" s="17"/>
      <c r="B25" s="55">
        <v>19</v>
      </c>
      <c r="C25" s="19" t="s">
        <v>267</v>
      </c>
      <c r="D25" s="20">
        <v>16.248715000000001</v>
      </c>
      <c r="E25" s="21">
        <v>4.0240700000000009</v>
      </c>
      <c r="F25" s="21">
        <f t="shared" si="0"/>
        <v>1.6501765525565824</v>
      </c>
      <c r="G25" s="21">
        <v>1.0345620725565823</v>
      </c>
      <c r="H25" s="21">
        <v>0.1153163</v>
      </c>
      <c r="I25" s="21">
        <v>0.50029818000000004</v>
      </c>
      <c r="J25" s="22">
        <f t="shared" si="1"/>
        <v>0.25709345825410146</v>
      </c>
      <c r="K25" s="22">
        <f t="shared" si="2"/>
        <v>0.28575009196077156</v>
      </c>
      <c r="L25" s="23">
        <f t="shared" si="3"/>
        <v>0.41007650278364494</v>
      </c>
      <c r="M25" s="4"/>
      <c r="N25" t="s">
        <v>261</v>
      </c>
      <c r="O25" s="5">
        <v>2.6615425402902555</v>
      </c>
      <c r="P25" s="71">
        <v>0.23293760743951838</v>
      </c>
    </row>
    <row r="26" spans="1:16">
      <c r="A26" s="17"/>
      <c r="B26" s="55">
        <v>20</v>
      </c>
      <c r="C26" s="19" t="s">
        <v>268</v>
      </c>
      <c r="D26" s="20">
        <v>5.2040189999999997</v>
      </c>
      <c r="E26" s="21">
        <v>5.3970069999999977</v>
      </c>
      <c r="F26" s="21">
        <f t="shared" si="0"/>
        <v>2.2897001749707036</v>
      </c>
      <c r="G26" s="21">
        <v>1.4353494349707034</v>
      </c>
      <c r="H26" s="21">
        <v>0.52192371999999998</v>
      </c>
      <c r="I26" s="21">
        <v>0.33242701999999996</v>
      </c>
      <c r="J26" s="22">
        <f t="shared" si="1"/>
        <v>0.26595285775443761</v>
      </c>
      <c r="K26" s="22">
        <f t="shared" si="2"/>
        <v>0.36265899876926311</v>
      </c>
      <c r="L26" s="23">
        <f t="shared" si="3"/>
        <v>0.42425369746059333</v>
      </c>
      <c r="M26" s="4"/>
      <c r="N26" t="s">
        <v>262</v>
      </c>
      <c r="O26" s="5">
        <v>18.248026824131113</v>
      </c>
      <c r="P26" s="71">
        <v>0.22427751110746766</v>
      </c>
    </row>
    <row r="27" spans="1:16">
      <c r="A27" s="17"/>
      <c r="B27" s="55">
        <v>21</v>
      </c>
      <c r="C27" s="19" t="s">
        <v>269</v>
      </c>
      <c r="D27" s="20">
        <v>23.607355000000013</v>
      </c>
      <c r="E27" s="21">
        <v>49.226257000000004</v>
      </c>
      <c r="F27" s="21">
        <f t="shared" si="0"/>
        <v>16.059208474414245</v>
      </c>
      <c r="G27" s="21">
        <v>10.008345494414243</v>
      </c>
      <c r="H27" s="21">
        <v>3.0754895800000019</v>
      </c>
      <c r="I27" s="21">
        <v>2.9753733999999992</v>
      </c>
      <c r="J27" s="22">
        <f t="shared" si="1"/>
        <v>0.20331315245874254</v>
      </c>
      <c r="K27" s="22">
        <f t="shared" si="2"/>
        <v>0.26578976082650863</v>
      </c>
      <c r="L27" s="23">
        <f t="shared" si="3"/>
        <v>0.32623257288105906</v>
      </c>
      <c r="M27" s="4"/>
      <c r="N27" t="s">
        <v>272</v>
      </c>
      <c r="O27" s="5">
        <v>0.95444340196891098</v>
      </c>
      <c r="P27" s="71">
        <v>0.22399153873568139</v>
      </c>
    </row>
    <row r="28" spans="1:16">
      <c r="A28" s="17"/>
      <c r="B28" s="55">
        <v>22</v>
      </c>
      <c r="C28" s="19" t="s">
        <v>270</v>
      </c>
      <c r="D28" s="20">
        <v>7.91526</v>
      </c>
      <c r="E28" s="21">
        <v>24.990766000000015</v>
      </c>
      <c r="F28" s="21">
        <f t="shared" si="0"/>
        <v>9.2995453563118318</v>
      </c>
      <c r="G28" s="21">
        <v>6.6426010563118325</v>
      </c>
      <c r="H28" s="21">
        <v>1.5516100900000005</v>
      </c>
      <c r="I28" s="21">
        <v>1.1053342099999994</v>
      </c>
      <c r="J28" s="22">
        <f t="shared" si="1"/>
        <v>0.26580221896006823</v>
      </c>
      <c r="K28" s="22">
        <f t="shared" si="2"/>
        <v>0.32788955513855911</v>
      </c>
      <c r="L28" s="23">
        <f t="shared" si="3"/>
        <v>0.3721192602224288</v>
      </c>
      <c r="M28" s="4"/>
      <c r="N28" t="s">
        <v>251</v>
      </c>
      <c r="O28" s="5">
        <v>1.9712594388150428</v>
      </c>
      <c r="P28" s="71">
        <v>9.8892362622174074E-2</v>
      </c>
    </row>
    <row r="29" spans="1:16">
      <c r="A29" s="17"/>
      <c r="B29" s="55">
        <v>23</v>
      </c>
      <c r="C29" s="19" t="s">
        <v>271</v>
      </c>
      <c r="D29" s="20">
        <v>13.571462000000006</v>
      </c>
      <c r="E29" s="21">
        <v>9.2304050000000029</v>
      </c>
      <c r="F29" s="21">
        <f t="shared" si="0"/>
        <v>4.1688087654379702</v>
      </c>
      <c r="G29" s="21">
        <v>2.7123250354379707</v>
      </c>
      <c r="H29" s="21">
        <v>0.43579136000000002</v>
      </c>
      <c r="I29" s="21">
        <v>1.0206923699999997</v>
      </c>
      <c r="J29" s="22">
        <f t="shared" si="1"/>
        <v>0.29384680687770143</v>
      </c>
      <c r="K29" s="22">
        <f t="shared" si="2"/>
        <v>0.3410594004746238</v>
      </c>
      <c r="L29" s="23">
        <f t="shared" si="3"/>
        <v>0.45163877050226603</v>
      </c>
      <c r="M29" s="4"/>
      <c r="N29" t="s">
        <v>266</v>
      </c>
      <c r="O29" s="5">
        <v>0.67045248472875862</v>
      </c>
      <c r="P29" s="71">
        <v>9.1771588859981754E-2</v>
      </c>
    </row>
    <row r="30" spans="1:16">
      <c r="A30" s="17"/>
      <c r="B30" s="55">
        <v>24</v>
      </c>
      <c r="C30" s="19" t="s">
        <v>272</v>
      </c>
      <c r="D30" s="20">
        <v>7.837641999999998</v>
      </c>
      <c r="E30" s="21">
        <v>4.2610689999999991</v>
      </c>
      <c r="F30" s="21">
        <f t="shared" si="0"/>
        <v>0.95444340196891098</v>
      </c>
      <c r="G30" s="21">
        <v>0.87520289196891099</v>
      </c>
      <c r="H30" s="21">
        <v>3.6288899999999999E-2</v>
      </c>
      <c r="I30" s="21">
        <v>4.2951610000000008E-2</v>
      </c>
      <c r="J30" s="22">
        <f t="shared" si="1"/>
        <v>0.20539514660966796</v>
      </c>
      <c r="K30" s="22">
        <f t="shared" si="2"/>
        <v>0.21391153064381524</v>
      </c>
      <c r="L30" s="23">
        <f t="shared" si="3"/>
        <v>0.22399153873568139</v>
      </c>
      <c r="M30" s="4"/>
      <c r="N30" t="s">
        <v>259</v>
      </c>
      <c r="O30" s="5">
        <v>0.25127384226371458</v>
      </c>
      <c r="P30" s="71">
        <v>5.144691699204948E-2</v>
      </c>
    </row>
    <row r="31" spans="1:16" ht="15.75" thickBot="1">
      <c r="A31" s="24"/>
      <c r="B31" s="56">
        <v>25</v>
      </c>
      <c r="C31" s="26" t="s">
        <v>273</v>
      </c>
      <c r="D31" s="27">
        <v>10.058907000000001</v>
      </c>
      <c r="E31" s="28">
        <v>15.994512</v>
      </c>
      <c r="F31" s="28">
        <f t="shared" si="0"/>
        <v>6.8015562673994587</v>
      </c>
      <c r="G31" s="28">
        <v>1.9881104773994593</v>
      </c>
      <c r="H31" s="28">
        <v>3.4794158299999998</v>
      </c>
      <c r="I31" s="28">
        <v>1.3340299600000001</v>
      </c>
      <c r="J31" s="29">
        <f t="shared" si="1"/>
        <v>0.12429953957954198</v>
      </c>
      <c r="K31" s="29">
        <f t="shared" si="2"/>
        <v>0.34183764452453813</v>
      </c>
      <c r="L31" s="30">
        <f t="shared" si="3"/>
        <v>0.42524312510437695</v>
      </c>
      <c r="M31" s="4"/>
      <c r="N31" t="s">
        <v>255</v>
      </c>
      <c r="O31" s="5">
        <v>0.18126846992474643</v>
      </c>
      <c r="P31" s="71">
        <v>3.3130725534606241E-2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>
  <dimension ref="A1:M21"/>
  <sheetViews>
    <sheetView topLeftCell="A12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>
      <c r="A1" s="50">
        <v>91</v>
      </c>
      <c r="B1" s="49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1429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669.03050599999983</v>
      </c>
      <c r="E6" s="14">
        <v>870.51809600000024</v>
      </c>
      <c r="F6" s="14">
        <v>309.95348789194952</v>
      </c>
      <c r="G6" s="14">
        <v>196.91588059194959</v>
      </c>
      <c r="H6" s="14">
        <v>60.828470100000033</v>
      </c>
      <c r="I6" s="14">
        <v>52.209137200000008</v>
      </c>
      <c r="J6" s="15">
        <v>0.22620538446790603</v>
      </c>
      <c r="K6" s="15">
        <v>0.29608155404956632</v>
      </c>
      <c r="L6" s="16">
        <v>0.35605634083446963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269.28549700000002</v>
      </c>
      <c r="E7" s="38">
        <f ca="1">SUM(E8:OFFSET(E6,MATCH("PROYECTOS",$A$8:$A$50,0),0))</f>
        <v>83.999735999999984</v>
      </c>
      <c r="F7" s="38">
        <f ca="1">SUM(F8:OFFSET(F6,MATCH("PROYECTOS",$A$8:$A$50,0),0))</f>
        <v>23.632384825879736</v>
      </c>
      <c r="G7" s="38">
        <f ca="1">SUM(G8:OFFSET(G6,MATCH("PROYECTOS",$A$8:$A$50,0),0))</f>
        <v>11.04487390587974</v>
      </c>
      <c r="H7" s="38">
        <f ca="1">SUM(H8:OFFSET(H6,MATCH("PROYECTOS",$A$8:$A$50,0),0))</f>
        <v>5.7638638099999966</v>
      </c>
      <c r="I7" s="38">
        <f ca="1">SUM(I8:OFFSET(I6,MATCH("PROYECTOS",$A$8:$A$50,0),0))</f>
        <v>6.8236471100000022</v>
      </c>
      <c r="J7" s="39">
        <f ca="1">IFERROR(G7/E7,0)</f>
        <v>0.13148700736249627</v>
      </c>
      <c r="K7" s="39">
        <f ca="1">IFERROR(SUM(G7,H7)/E7,0)</f>
        <v>0.20010464932746622</v>
      </c>
      <c r="L7" s="40">
        <f ca="1">IFERROR(SUM(G7,H7,I7)/E7,0)</f>
        <v>0.28133879880145984</v>
      </c>
      <c r="M7" s="4"/>
    </row>
    <row r="8" spans="1:13">
      <c r="A8" s="17"/>
      <c r="B8" s="19">
        <v>3000001</v>
      </c>
      <c r="C8" s="19" t="s">
        <v>275</v>
      </c>
      <c r="D8" s="20">
        <v>220.89008699999999</v>
      </c>
      <c r="E8" s="21">
        <v>5.4493000000000009</v>
      </c>
      <c r="F8" s="21">
        <f t="shared" ref="F8:F11" si="0">SUM(G8,H8,I8)</f>
        <v>2.0615340933919373</v>
      </c>
      <c r="G8" s="21">
        <v>1.1715919333919373</v>
      </c>
      <c r="H8" s="21">
        <v>0.38473456</v>
      </c>
      <c r="I8" s="21">
        <v>0.50520759999999998</v>
      </c>
      <c r="J8" s="22">
        <f t="shared" ref="J8:J12" si="1">IFERROR(G8/E8,0)</f>
        <v>0.21499861145320265</v>
      </c>
      <c r="K8" s="22">
        <f t="shared" ref="K8:K12" si="2">IFERROR(SUM(G8,H8)/E8,0)</f>
        <v>0.28560117692032688</v>
      </c>
      <c r="L8" s="23">
        <f t="shared" ref="L8:L12" si="3">IFERROR(SUM(G8,H8,I8)/E8,0)</f>
        <v>0.37831172689922321</v>
      </c>
      <c r="M8" s="4"/>
    </row>
    <row r="9" spans="1:13" ht="38.25">
      <c r="A9" s="17"/>
      <c r="B9" s="19">
        <v>3000275</v>
      </c>
      <c r="C9" s="19" t="s">
        <v>1431</v>
      </c>
      <c r="D9" s="20">
        <v>5.2483239999999993</v>
      </c>
      <c r="E9" s="21">
        <v>16.823979999999999</v>
      </c>
      <c r="F9" s="21">
        <f t="shared" si="0"/>
        <v>1.4697685341892721</v>
      </c>
      <c r="G9" s="21">
        <v>1.0011708941892721</v>
      </c>
      <c r="H9" s="21">
        <v>0.31460851000000001</v>
      </c>
      <c r="I9" s="21">
        <v>0.15398913</v>
      </c>
      <c r="J9" s="22">
        <f t="shared" si="1"/>
        <v>5.9508564215439638E-2</v>
      </c>
      <c r="K9" s="22">
        <f t="shared" si="2"/>
        <v>7.82085692083129E-2</v>
      </c>
      <c r="L9" s="23">
        <f t="shared" si="3"/>
        <v>8.7361524097702939E-2</v>
      </c>
      <c r="M9" s="4"/>
    </row>
    <row r="10" spans="1:13">
      <c r="A10" s="17"/>
      <c r="B10" s="19">
        <v>3000514</v>
      </c>
      <c r="C10" s="19" t="s">
        <v>1432</v>
      </c>
      <c r="D10" s="20">
        <v>15.880120000000002</v>
      </c>
      <c r="E10" s="21">
        <v>10.396813999999999</v>
      </c>
      <c r="F10" s="21">
        <f t="shared" si="0"/>
        <v>4.9584865219378322</v>
      </c>
      <c r="G10" s="21">
        <v>1.3953820019378327</v>
      </c>
      <c r="H10" s="21">
        <v>1.4587370000000002</v>
      </c>
      <c r="I10" s="21">
        <v>2.1043675199999998</v>
      </c>
      <c r="J10" s="22">
        <f t="shared" si="1"/>
        <v>0.13421246181165045</v>
      </c>
      <c r="K10" s="22">
        <f t="shared" si="2"/>
        <v>0.27451861713961923</v>
      </c>
      <c r="L10" s="23">
        <f t="shared" si="3"/>
        <v>0.4769236539133847</v>
      </c>
      <c r="M10" s="4"/>
    </row>
    <row r="11" spans="1:13" ht="38.25">
      <c r="A11" s="17"/>
      <c r="B11" s="19">
        <v>3000515</v>
      </c>
      <c r="C11" s="19" t="s">
        <v>1433</v>
      </c>
      <c r="D11" s="20">
        <v>27.266966000000011</v>
      </c>
      <c r="E11" s="21">
        <v>51.329641999999986</v>
      </c>
      <c r="F11" s="21">
        <f t="shared" si="0"/>
        <v>15.142595676360695</v>
      </c>
      <c r="G11" s="21">
        <v>7.4767290763606971</v>
      </c>
      <c r="H11" s="21">
        <v>3.6057837399999957</v>
      </c>
      <c r="I11" s="21">
        <v>4.0600828600000023</v>
      </c>
      <c r="J11" s="22">
        <f t="shared" si="1"/>
        <v>0.14566104077563408</v>
      </c>
      <c r="K11" s="22">
        <f t="shared" si="2"/>
        <v>0.21590863260571144</v>
      </c>
      <c r="L11" s="23">
        <f t="shared" si="3"/>
        <v>0.29500684373291947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399.74500899999981</v>
      </c>
      <c r="E12" s="45">
        <f t="shared" ref="E12:I12" ca="1" si="4">OFFSET(E12,-MATCH("PROYECTOS",$A$8:$A$50,0)-1,0)-(OFFSET(E12,-MATCH("PROYECTOS",$A$8:$A$50,0),0))</f>
        <v>786.51836000000026</v>
      </c>
      <c r="F12" s="45">
        <f t="shared" ca="1" si="4"/>
        <v>286.32110306606978</v>
      </c>
      <c r="G12" s="45">
        <f t="shared" ca="1" si="4"/>
        <v>185.87100668606985</v>
      </c>
      <c r="H12" s="45">
        <f t="shared" ca="1" si="4"/>
        <v>55.064606290000036</v>
      </c>
      <c r="I12" s="45">
        <f t="shared" ca="1" si="4"/>
        <v>45.385490090000005</v>
      </c>
      <c r="J12" s="46">
        <f t="shared" ca="1" si="1"/>
        <v>0.23632125597941514</v>
      </c>
      <c r="K12" s="46">
        <f t="shared" ca="1" si="2"/>
        <v>0.30633183563072808</v>
      </c>
      <c r="L12" s="47">
        <f t="shared" ca="1" si="3"/>
        <v>0.36403613396395451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1454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0.37831172689922321</v>
      </c>
    </row>
    <row r="19" spans="1:4" ht="38.25">
      <c r="A19" s="17"/>
      <c r="B19" s="19">
        <v>3000275</v>
      </c>
      <c r="C19" s="19" t="s">
        <v>1431</v>
      </c>
      <c r="D19" s="23">
        <v>8.7361524097702939E-2</v>
      </c>
    </row>
    <row r="20" spans="1:4">
      <c r="A20" s="17"/>
      <c r="B20" s="19">
        <v>3000514</v>
      </c>
      <c r="C20" s="19" t="s">
        <v>1432</v>
      </c>
      <c r="D20" s="23">
        <v>0.4769236539133847</v>
      </c>
    </row>
    <row r="21" spans="1:4" ht="39" thickBot="1">
      <c r="A21" s="24"/>
      <c r="B21" s="26">
        <v>3000515</v>
      </c>
      <c r="C21" s="26" t="s">
        <v>1433</v>
      </c>
      <c r="D21" s="30">
        <v>0.29500684373291947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dimension ref="A1:S24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91</v>
      </c>
      <c r="B1" s="49" t="s">
        <v>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1430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669.03050599999983</v>
      </c>
      <c r="I6" s="14">
        <v>870.51809600000024</v>
      </c>
      <c r="J6" s="14">
        <v>309.95348789194952</v>
      </c>
      <c r="K6" s="14">
        <v>196.91588059194959</v>
      </c>
      <c r="L6" s="14">
        <v>60.828470100000033</v>
      </c>
      <c r="M6" s="14">
        <v>52.209137200000008</v>
      </c>
      <c r="N6" s="15">
        <v>0.22620538446790603</v>
      </c>
      <c r="O6" s="15">
        <v>0.29608155404956632</v>
      </c>
      <c r="P6" s="16">
        <v>0.35605634083446963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SUM(H8:H23)</f>
        <v>269.28549699999991</v>
      </c>
      <c r="I7" s="37">
        <f>SUM(I8:I23)</f>
        <v>83.999736000000013</v>
      </c>
      <c r="J7" s="37">
        <f>SUM(J8:J23)</f>
        <v>23.63238482587974</v>
      </c>
      <c r="K7" s="37">
        <f t="shared" ref="K7:M7" si="0">SUM(K8:K23)</f>
        <v>11.04487390587974</v>
      </c>
      <c r="L7" s="37">
        <f t="shared" si="0"/>
        <v>5.7638638099999984</v>
      </c>
      <c r="M7" s="37">
        <f t="shared" si="0"/>
        <v>6.8236471099999996</v>
      </c>
      <c r="N7" s="39">
        <f>IFERROR(K7/I7,0)</f>
        <v>0.13148700736249622</v>
      </c>
      <c r="O7" s="39">
        <f>IFERROR(SUM(K7,L7)/I7,0)</f>
        <v>0.20010464932746616</v>
      </c>
      <c r="P7" s="40">
        <f>IFERROR(SUM(K7,L7,M7)/I7,0)</f>
        <v>0.28133879880145973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220.89008699999997</v>
      </c>
      <c r="I8" s="21">
        <v>5.4493000000000009</v>
      </c>
      <c r="J8" s="21">
        <f t="shared" ref="J8:J23" si="1">SUM(K8,L8,M8)</f>
        <v>2.0615340933919373</v>
      </c>
      <c r="K8" s="21">
        <v>1.1715919333919373</v>
      </c>
      <c r="L8" s="21">
        <v>0.38473456</v>
      </c>
      <c r="M8" s="21">
        <v>0.50520759999999998</v>
      </c>
      <c r="N8" s="22">
        <f t="shared" ref="N8:N24" si="2">IFERROR(K8/I8,0)</f>
        <v>0.21499861145320265</v>
      </c>
      <c r="O8" s="22">
        <f t="shared" ref="O8:O24" si="3">IFERROR(SUM(K8,L8)/I8,0)</f>
        <v>0.28560117692032688</v>
      </c>
      <c r="P8" s="23">
        <f t="shared" ref="P8:P24" si="4">IFERROR(SUM(K8,L8,M8)/I8,0)</f>
        <v>0.37831172689922321</v>
      </c>
      <c r="Q8" s="70">
        <v>6</v>
      </c>
      <c r="R8" s="21">
        <v>6</v>
      </c>
      <c r="S8" s="23">
        <f>IFERROR(R8/Q8,0)</f>
        <v>1</v>
      </c>
    </row>
    <row r="9" spans="1:19" ht="38.25">
      <c r="A9" s="17"/>
      <c r="B9" s="19">
        <v>5002775</v>
      </c>
      <c r="C9" s="19" t="s">
        <v>1434</v>
      </c>
      <c r="D9" s="68">
        <v>3000275</v>
      </c>
      <c r="E9" s="19" t="s">
        <v>1431</v>
      </c>
      <c r="F9" s="69">
        <v>240</v>
      </c>
      <c r="G9" s="19" t="s">
        <v>1080</v>
      </c>
      <c r="H9" s="20">
        <v>0.66711999999999994</v>
      </c>
      <c r="I9" s="21">
        <v>4.7918519999999996</v>
      </c>
      <c r="J9" s="21">
        <f t="shared" si="1"/>
        <v>0.22190826344430759</v>
      </c>
      <c r="K9" s="21">
        <v>0.2126098734443076</v>
      </c>
      <c r="L9" s="21">
        <v>7.1455500000000005E-3</v>
      </c>
      <c r="M9" s="21">
        <v>2.15284E-3</v>
      </c>
      <c r="N9" s="22">
        <f t="shared" si="2"/>
        <v>4.4369040079766157E-2</v>
      </c>
      <c r="O9" s="22">
        <f t="shared" si="3"/>
        <v>4.5860227620616749E-2</v>
      </c>
      <c r="P9" s="23">
        <f t="shared" si="4"/>
        <v>4.6309498591423026E-2</v>
      </c>
      <c r="Q9" s="70">
        <v>0</v>
      </c>
      <c r="R9" s="21">
        <v>0</v>
      </c>
      <c r="S9" s="23">
        <f t="shared" ref="S9:S23" si="5">IFERROR(R9/Q9,0)</f>
        <v>0</v>
      </c>
    </row>
    <row r="10" spans="1:19" ht="38.25">
      <c r="A10" s="17"/>
      <c r="B10" s="19">
        <v>5002776</v>
      </c>
      <c r="C10" s="19" t="s">
        <v>1435</v>
      </c>
      <c r="D10" s="68">
        <v>3000275</v>
      </c>
      <c r="E10" s="19" t="s">
        <v>1431</v>
      </c>
      <c r="F10" s="69">
        <v>291</v>
      </c>
      <c r="G10" s="19" t="s">
        <v>1449</v>
      </c>
      <c r="H10" s="20">
        <v>1.068154</v>
      </c>
      <c r="I10" s="21">
        <v>10.778518</v>
      </c>
      <c r="J10" s="21">
        <f t="shared" si="1"/>
        <v>0.44235343890393281</v>
      </c>
      <c r="K10" s="21">
        <v>0.34357929890393279</v>
      </c>
      <c r="L10" s="21">
        <v>5.1300850000000002E-2</v>
      </c>
      <c r="M10" s="21">
        <v>4.7473290000000001E-2</v>
      </c>
      <c r="N10" s="22">
        <f t="shared" si="2"/>
        <v>3.18763023732885E-2</v>
      </c>
      <c r="O10" s="22">
        <f t="shared" si="3"/>
        <v>3.663584816613312E-2</v>
      </c>
      <c r="P10" s="23">
        <f t="shared" si="4"/>
        <v>4.1040283915092297E-2</v>
      </c>
      <c r="Q10" s="70">
        <v>209</v>
      </c>
      <c r="R10" s="21">
        <v>209</v>
      </c>
      <c r="S10" s="23">
        <f t="shared" si="5"/>
        <v>1</v>
      </c>
    </row>
    <row r="11" spans="1:19" ht="38.25">
      <c r="A11" s="17"/>
      <c r="B11" s="19">
        <v>5002778</v>
      </c>
      <c r="C11" s="19" t="s">
        <v>1436</v>
      </c>
      <c r="D11" s="68">
        <v>3000275</v>
      </c>
      <c r="E11" s="19" t="s">
        <v>1431</v>
      </c>
      <c r="F11" s="69">
        <v>291</v>
      </c>
      <c r="G11" s="19" t="s">
        <v>1449</v>
      </c>
      <c r="H11" s="20">
        <v>2.3030499999999998</v>
      </c>
      <c r="I11" s="21">
        <v>0.91506200000000015</v>
      </c>
      <c r="J11" s="21">
        <f t="shared" si="1"/>
        <v>0.78000793213608799</v>
      </c>
      <c r="K11" s="21">
        <v>0.42366987213608809</v>
      </c>
      <c r="L11" s="21">
        <v>0.25197505999999997</v>
      </c>
      <c r="M11" s="21">
        <v>0.104363</v>
      </c>
      <c r="N11" s="22">
        <f t="shared" si="2"/>
        <v>0.46299581026869002</v>
      </c>
      <c r="O11" s="22">
        <f t="shared" si="3"/>
        <v>0.73835973096477381</v>
      </c>
      <c r="P11" s="23">
        <f t="shared" si="4"/>
        <v>0.85240992647065206</v>
      </c>
      <c r="Q11" s="70">
        <v>0</v>
      </c>
      <c r="R11" s="21">
        <v>0</v>
      </c>
      <c r="S11" s="23">
        <f t="shared" si="5"/>
        <v>0</v>
      </c>
    </row>
    <row r="12" spans="1:19" ht="38.25">
      <c r="A12" s="17"/>
      <c r="B12" s="19">
        <v>5002779</v>
      </c>
      <c r="C12" s="19" t="s">
        <v>1437</v>
      </c>
      <c r="D12" s="68">
        <v>3000515</v>
      </c>
      <c r="E12" s="19" t="s">
        <v>1433</v>
      </c>
      <c r="F12" s="69">
        <v>216</v>
      </c>
      <c r="G12" s="19" t="s">
        <v>1450</v>
      </c>
      <c r="H12" s="20">
        <v>6.3300270000000012</v>
      </c>
      <c r="I12" s="21">
        <v>13.302701000000003</v>
      </c>
      <c r="J12" s="21">
        <f t="shared" si="1"/>
        <v>4.3568164916140244</v>
      </c>
      <c r="K12" s="21">
        <v>2.2527450116140244</v>
      </c>
      <c r="L12" s="21">
        <v>0.86734970999999994</v>
      </c>
      <c r="M12" s="21">
        <v>1.2367217699999999</v>
      </c>
      <c r="N12" s="22">
        <f t="shared" si="2"/>
        <v>0.16934493315410337</v>
      </c>
      <c r="O12" s="22">
        <f t="shared" si="3"/>
        <v>0.23454595586370194</v>
      </c>
      <c r="P12" s="23">
        <f t="shared" si="4"/>
        <v>0.32751367497578299</v>
      </c>
      <c r="Q12" s="70">
        <v>461</v>
      </c>
      <c r="R12" s="21">
        <v>324.19799999999998</v>
      </c>
      <c r="S12" s="23">
        <f t="shared" si="5"/>
        <v>0.70324945770065073</v>
      </c>
    </row>
    <row r="13" spans="1:19" ht="38.25">
      <c r="A13" s="17"/>
      <c r="B13" s="19">
        <v>5002780</v>
      </c>
      <c r="C13" s="19" t="s">
        <v>1438</v>
      </c>
      <c r="D13" s="68">
        <v>3000515</v>
      </c>
      <c r="E13" s="19" t="s">
        <v>1433</v>
      </c>
      <c r="F13" s="69">
        <v>216</v>
      </c>
      <c r="G13" s="19" t="s">
        <v>1450</v>
      </c>
      <c r="H13" s="20">
        <v>3.4521309999999996</v>
      </c>
      <c r="I13" s="21">
        <v>5.7123049999999989</v>
      </c>
      <c r="J13" s="21">
        <f t="shared" si="1"/>
        <v>1.6018927385374098</v>
      </c>
      <c r="K13" s="21">
        <v>0.91161113853740972</v>
      </c>
      <c r="L13" s="21">
        <v>0.27652972000000003</v>
      </c>
      <c r="M13" s="21">
        <v>0.41375187999999991</v>
      </c>
      <c r="N13" s="22">
        <f t="shared" si="2"/>
        <v>0.15958726618018643</v>
      </c>
      <c r="O13" s="22">
        <f t="shared" si="3"/>
        <v>0.20799674711651603</v>
      </c>
      <c r="P13" s="23">
        <f t="shared" si="4"/>
        <v>0.2804284327495486</v>
      </c>
      <c r="Q13" s="70">
        <v>109</v>
      </c>
      <c r="R13" s="21">
        <v>81.5</v>
      </c>
      <c r="S13" s="23">
        <f t="shared" si="5"/>
        <v>0.74770642201834858</v>
      </c>
    </row>
    <row r="14" spans="1:19" ht="38.25">
      <c r="A14" s="17"/>
      <c r="B14" s="19">
        <v>5002783</v>
      </c>
      <c r="C14" s="19" t="s">
        <v>1439</v>
      </c>
      <c r="D14" s="68">
        <v>3000515</v>
      </c>
      <c r="E14" s="19" t="s">
        <v>1433</v>
      </c>
      <c r="F14" s="69">
        <v>534</v>
      </c>
      <c r="G14" s="19" t="s">
        <v>1451</v>
      </c>
      <c r="H14" s="20">
        <v>4.2336430000000007</v>
      </c>
      <c r="I14" s="21">
        <v>5.940472999999999</v>
      </c>
      <c r="J14" s="21">
        <f t="shared" si="1"/>
        <v>1.3372415114403924</v>
      </c>
      <c r="K14" s="21">
        <v>0.79160325144039234</v>
      </c>
      <c r="L14" s="21">
        <v>0.32446799000000004</v>
      </c>
      <c r="M14" s="21">
        <v>0.22117027</v>
      </c>
      <c r="N14" s="22">
        <f t="shared" si="2"/>
        <v>0.13325592952621659</v>
      </c>
      <c r="O14" s="22">
        <f t="shared" si="3"/>
        <v>0.18787582090523644</v>
      </c>
      <c r="P14" s="23">
        <f t="shared" si="4"/>
        <v>0.22510690839608102</v>
      </c>
      <c r="Q14" s="70">
        <v>386</v>
      </c>
      <c r="R14" s="21">
        <v>289</v>
      </c>
      <c r="S14" s="23">
        <f t="shared" si="5"/>
        <v>0.74870466321243523</v>
      </c>
    </row>
    <row r="15" spans="1:19" ht="51">
      <c r="A15" s="17"/>
      <c r="B15" s="19">
        <v>5002784</v>
      </c>
      <c r="C15" s="19" t="s">
        <v>1440</v>
      </c>
      <c r="D15" s="68">
        <v>3000515</v>
      </c>
      <c r="E15" s="19" t="s">
        <v>1433</v>
      </c>
      <c r="F15" s="69">
        <v>534</v>
      </c>
      <c r="G15" s="19" t="s">
        <v>1451</v>
      </c>
      <c r="H15" s="20">
        <v>0.5537700000000001</v>
      </c>
      <c r="I15" s="21">
        <v>0.44530599999999998</v>
      </c>
      <c r="J15" s="21">
        <f t="shared" si="1"/>
        <v>0.19753208198779401</v>
      </c>
      <c r="K15" s="21">
        <v>0.14114233198779402</v>
      </c>
      <c r="L15" s="21">
        <v>5.0209749999999997E-2</v>
      </c>
      <c r="M15" s="21">
        <v>6.1799999999999997E-3</v>
      </c>
      <c r="N15" s="22">
        <f t="shared" si="2"/>
        <v>0.31695582809976519</v>
      </c>
      <c r="O15" s="22">
        <f t="shared" si="3"/>
        <v>0.4297091932015154</v>
      </c>
      <c r="P15" s="23">
        <f t="shared" si="4"/>
        <v>0.44358729050988316</v>
      </c>
      <c r="Q15" s="70">
        <v>24</v>
      </c>
      <c r="R15" s="21">
        <v>17.5</v>
      </c>
      <c r="S15" s="23">
        <f t="shared" si="5"/>
        <v>0.72916666666666663</v>
      </c>
    </row>
    <row r="16" spans="1:19" ht="51">
      <c r="A16" s="17"/>
      <c r="B16" s="19">
        <v>5002785</v>
      </c>
      <c r="C16" s="19" t="s">
        <v>1441</v>
      </c>
      <c r="D16" s="68">
        <v>3000515</v>
      </c>
      <c r="E16" s="19" t="s">
        <v>1433</v>
      </c>
      <c r="F16" s="69">
        <v>56</v>
      </c>
      <c r="G16" s="19" t="s">
        <v>419</v>
      </c>
      <c r="H16" s="20">
        <v>7.2080010000000012</v>
      </c>
      <c r="I16" s="21">
        <v>5.237398999999999</v>
      </c>
      <c r="J16" s="21">
        <f t="shared" si="1"/>
        <v>1.8628151109373114</v>
      </c>
      <c r="K16" s="21">
        <v>1.1688833209373115</v>
      </c>
      <c r="L16" s="21">
        <v>0.31473336999999996</v>
      </c>
      <c r="M16" s="21">
        <v>0.37919842000000004</v>
      </c>
      <c r="N16" s="22">
        <f t="shared" si="2"/>
        <v>0.22318011687429423</v>
      </c>
      <c r="O16" s="22">
        <f t="shared" si="3"/>
        <v>0.28327356593173669</v>
      </c>
      <c r="P16" s="23">
        <f t="shared" si="4"/>
        <v>0.35567561511683793</v>
      </c>
      <c r="Q16" s="70">
        <v>11144.5</v>
      </c>
      <c r="R16" s="21">
        <v>7434</v>
      </c>
      <c r="S16" s="23">
        <f t="shared" si="5"/>
        <v>0.66705549822782539</v>
      </c>
    </row>
    <row r="17" spans="1:19" ht="51">
      <c r="A17" s="17"/>
      <c r="B17" s="19">
        <v>5002786</v>
      </c>
      <c r="C17" s="19" t="s">
        <v>1442</v>
      </c>
      <c r="D17" s="68">
        <v>3000515</v>
      </c>
      <c r="E17" s="19" t="s">
        <v>1433</v>
      </c>
      <c r="F17" s="69">
        <v>56</v>
      </c>
      <c r="G17" s="19" t="s">
        <v>419</v>
      </c>
      <c r="H17" s="20">
        <v>2.9557400000000009</v>
      </c>
      <c r="I17" s="21">
        <v>2.8044359999999995</v>
      </c>
      <c r="J17" s="21">
        <f t="shared" si="1"/>
        <v>0.37580415001502476</v>
      </c>
      <c r="K17" s="21">
        <v>0.21739243001502473</v>
      </c>
      <c r="L17" s="21">
        <v>5.0110720000000004E-2</v>
      </c>
      <c r="M17" s="21">
        <v>0.10830100000000002</v>
      </c>
      <c r="N17" s="22">
        <f t="shared" si="2"/>
        <v>7.7517343956155449E-2</v>
      </c>
      <c r="O17" s="22">
        <f t="shared" si="3"/>
        <v>9.5385721055864625E-2</v>
      </c>
      <c r="P17" s="23">
        <f t="shared" si="4"/>
        <v>0.13400346808236124</v>
      </c>
      <c r="Q17" s="70">
        <v>3409.5</v>
      </c>
      <c r="R17" s="21">
        <v>2724</v>
      </c>
      <c r="S17" s="23">
        <f t="shared" si="5"/>
        <v>0.79894412670479542</v>
      </c>
    </row>
    <row r="18" spans="1:19" ht="38.25">
      <c r="A18" s="17"/>
      <c r="B18" s="19">
        <v>5003038</v>
      </c>
      <c r="C18" s="19" t="s">
        <v>1443</v>
      </c>
      <c r="D18" s="68">
        <v>3000515</v>
      </c>
      <c r="E18" s="19" t="s">
        <v>1433</v>
      </c>
      <c r="F18" s="69">
        <v>475</v>
      </c>
      <c r="G18" s="19" t="s">
        <v>1452</v>
      </c>
      <c r="H18" s="20">
        <v>2.1502779999999984</v>
      </c>
      <c r="I18" s="21">
        <v>17.275293000000005</v>
      </c>
      <c r="J18" s="21">
        <f t="shared" si="1"/>
        <v>5.2762499511327228</v>
      </c>
      <c r="K18" s="21">
        <v>1.9272234711327234</v>
      </c>
      <c r="L18" s="21">
        <v>1.7019363799999998</v>
      </c>
      <c r="M18" s="21">
        <v>1.6470901</v>
      </c>
      <c r="N18" s="22">
        <f t="shared" si="2"/>
        <v>0.11155952441053954</v>
      </c>
      <c r="O18" s="22">
        <f t="shared" si="3"/>
        <v>0.21007804910357944</v>
      </c>
      <c r="P18" s="23">
        <f t="shared" si="4"/>
        <v>0.30542173444657184</v>
      </c>
      <c r="Q18" s="70">
        <v>4144.1589999999997</v>
      </c>
      <c r="R18" s="21">
        <v>2777.5209999999997</v>
      </c>
      <c r="S18" s="23">
        <f t="shared" si="5"/>
        <v>0.67022549086557726</v>
      </c>
    </row>
    <row r="19" spans="1:19" ht="38.25">
      <c r="A19" s="17"/>
      <c r="B19" s="19">
        <v>5003039</v>
      </c>
      <c r="C19" s="19" t="s">
        <v>1444</v>
      </c>
      <c r="D19" s="68">
        <v>3000515</v>
      </c>
      <c r="E19" s="19" t="s">
        <v>1433</v>
      </c>
      <c r="F19" s="69">
        <v>475</v>
      </c>
      <c r="G19" s="19" t="s">
        <v>1452</v>
      </c>
      <c r="H19" s="20">
        <v>0.38337599999999983</v>
      </c>
      <c r="I19" s="21">
        <v>0.61172900000000019</v>
      </c>
      <c r="J19" s="21">
        <f t="shared" si="1"/>
        <v>0.13424364069601721</v>
      </c>
      <c r="K19" s="21">
        <v>6.6128120696017229E-2</v>
      </c>
      <c r="L19" s="21">
        <v>2.0446099999999998E-2</v>
      </c>
      <c r="M19" s="21">
        <v>4.766941999999999E-2</v>
      </c>
      <c r="N19" s="22">
        <f t="shared" si="2"/>
        <v>0.10810035276407888</v>
      </c>
      <c r="O19" s="22">
        <f t="shared" si="3"/>
        <v>0.14152381315258422</v>
      </c>
      <c r="P19" s="23">
        <f t="shared" si="4"/>
        <v>0.21944952862463146</v>
      </c>
      <c r="Q19" s="70">
        <v>964.63499999999999</v>
      </c>
      <c r="R19" s="21">
        <v>632.875</v>
      </c>
      <c r="S19" s="23">
        <f t="shared" si="5"/>
        <v>0.65607716908467972</v>
      </c>
    </row>
    <row r="20" spans="1:19" ht="25.5">
      <c r="A20" s="17"/>
      <c r="B20" s="19">
        <v>5004139</v>
      </c>
      <c r="C20" s="19" t="s">
        <v>1445</v>
      </c>
      <c r="D20" s="68">
        <v>3000514</v>
      </c>
      <c r="E20" s="19" t="s">
        <v>1432</v>
      </c>
      <c r="F20" s="69">
        <v>46</v>
      </c>
      <c r="G20" s="19" t="s">
        <v>736</v>
      </c>
      <c r="H20" s="20">
        <v>10.833200000000001</v>
      </c>
      <c r="I20" s="21">
        <v>5.2787899999999999</v>
      </c>
      <c r="J20" s="21">
        <f t="shared" si="1"/>
        <v>1.951223941343434</v>
      </c>
      <c r="K20" s="21">
        <v>0.76708262134343386</v>
      </c>
      <c r="L20" s="21">
        <v>0.3828336</v>
      </c>
      <c r="M20" s="21">
        <v>0.80130771999999995</v>
      </c>
      <c r="N20" s="22">
        <f t="shared" si="2"/>
        <v>0.14531410064492695</v>
      </c>
      <c r="O20" s="22">
        <f t="shared" si="3"/>
        <v>0.21783708413167296</v>
      </c>
      <c r="P20" s="23">
        <f t="shared" si="4"/>
        <v>0.36963469684216155</v>
      </c>
      <c r="Q20" s="70">
        <v>0</v>
      </c>
      <c r="R20" s="21">
        <v>0</v>
      </c>
      <c r="S20" s="23">
        <f t="shared" si="5"/>
        <v>0</v>
      </c>
    </row>
    <row r="21" spans="1:19" ht="25.5">
      <c r="A21" s="17"/>
      <c r="B21" s="19">
        <v>5004140</v>
      </c>
      <c r="C21" s="19" t="s">
        <v>1446</v>
      </c>
      <c r="D21" s="68">
        <v>3000514</v>
      </c>
      <c r="E21" s="19" t="s">
        <v>1432</v>
      </c>
      <c r="F21" s="69">
        <v>46</v>
      </c>
      <c r="G21" s="19" t="s">
        <v>736</v>
      </c>
      <c r="H21" s="20">
        <v>0.9759230000000001</v>
      </c>
      <c r="I21" s="21">
        <v>0.27915600000000002</v>
      </c>
      <c r="J21" s="21">
        <f t="shared" si="1"/>
        <v>6.2822899222382905E-2</v>
      </c>
      <c r="K21" s="21">
        <v>4.7414999222382903E-2</v>
      </c>
      <c r="L21" s="21">
        <v>7.8039500000000005E-3</v>
      </c>
      <c r="M21" s="21">
        <v>7.6039499999999999E-3</v>
      </c>
      <c r="N21" s="22">
        <f t="shared" si="2"/>
        <v>0.16985126317321819</v>
      </c>
      <c r="O21" s="22">
        <f t="shared" si="3"/>
        <v>0.19780677908546801</v>
      </c>
      <c r="P21" s="23">
        <f t="shared" si="4"/>
        <v>0.22504584971264419</v>
      </c>
      <c r="Q21" s="70">
        <v>0</v>
      </c>
      <c r="R21" s="21">
        <v>0</v>
      </c>
      <c r="S21" s="23">
        <f t="shared" si="5"/>
        <v>0</v>
      </c>
    </row>
    <row r="22" spans="1:19" ht="25.5">
      <c r="A22" s="17"/>
      <c r="B22" s="19">
        <v>5004141</v>
      </c>
      <c r="C22" s="19" t="s">
        <v>1447</v>
      </c>
      <c r="D22" s="68">
        <v>3000514</v>
      </c>
      <c r="E22" s="19" t="s">
        <v>1432</v>
      </c>
      <c r="F22" s="69">
        <v>46</v>
      </c>
      <c r="G22" s="19" t="s">
        <v>736</v>
      </c>
      <c r="H22" s="20">
        <v>4.0709970000000002</v>
      </c>
      <c r="I22" s="21">
        <v>4.8388679999999997</v>
      </c>
      <c r="J22" s="21">
        <f t="shared" si="1"/>
        <v>2.9444396813720157</v>
      </c>
      <c r="K22" s="21">
        <v>0.58088438137201592</v>
      </c>
      <c r="L22" s="21">
        <v>1.0680994500000001</v>
      </c>
      <c r="M22" s="21">
        <v>1.2954558499999997</v>
      </c>
      <c r="N22" s="22">
        <f t="shared" si="2"/>
        <v>0.12004551092776575</v>
      </c>
      <c r="O22" s="22">
        <f t="shared" si="3"/>
        <v>0.34077884153318838</v>
      </c>
      <c r="P22" s="23">
        <f t="shared" si="4"/>
        <v>0.60849762410795583</v>
      </c>
      <c r="Q22" s="70">
        <v>0</v>
      </c>
      <c r="R22" s="21">
        <v>0</v>
      </c>
      <c r="S22" s="23">
        <f t="shared" si="5"/>
        <v>0</v>
      </c>
    </row>
    <row r="23" spans="1:19" ht="38.25">
      <c r="A23" s="17"/>
      <c r="B23" s="19">
        <v>5004142</v>
      </c>
      <c r="C23" s="19" t="s">
        <v>1448</v>
      </c>
      <c r="D23" s="68">
        <v>3000275</v>
      </c>
      <c r="E23" s="19" t="s">
        <v>1431</v>
      </c>
      <c r="F23" s="69">
        <v>88</v>
      </c>
      <c r="G23" s="19" t="s">
        <v>755</v>
      </c>
      <c r="H23" s="20">
        <v>1.21</v>
      </c>
      <c r="I23" s="21">
        <v>0.33854799999999996</v>
      </c>
      <c r="J23" s="21">
        <f t="shared" si="1"/>
        <v>2.5498899704943599E-2</v>
      </c>
      <c r="K23" s="21">
        <v>2.1311849704943597E-2</v>
      </c>
      <c r="L23" s="21">
        <v>4.1870500000000003E-3</v>
      </c>
      <c r="M23" s="21">
        <v>0</v>
      </c>
      <c r="N23" s="22">
        <f t="shared" si="2"/>
        <v>6.2950747619077943E-2</v>
      </c>
      <c r="O23" s="22">
        <f t="shared" si="3"/>
        <v>7.5318417786971417E-2</v>
      </c>
      <c r="P23" s="23">
        <f t="shared" si="4"/>
        <v>7.5318417786971417E-2</v>
      </c>
      <c r="Q23" s="70">
        <v>0</v>
      </c>
      <c r="R23" s="21">
        <v>0</v>
      </c>
      <c r="S23" s="23">
        <f t="shared" si="5"/>
        <v>0</v>
      </c>
    </row>
    <row r="24" spans="1:19" ht="15.75" thickBot="1">
      <c r="A24" s="41" t="s">
        <v>293</v>
      </c>
      <c r="B24" s="43"/>
      <c r="C24" s="43"/>
      <c r="D24" s="65"/>
      <c r="E24" s="43"/>
      <c r="F24" s="66"/>
      <c r="G24" s="43"/>
      <c r="H24" s="44">
        <f>H6-H7</f>
        <v>399.74500899999992</v>
      </c>
      <c r="I24" s="44">
        <f t="shared" ref="I24:M24" si="6">I6-I7</f>
        <v>786.51836000000026</v>
      </c>
      <c r="J24" s="44">
        <f t="shared" si="6"/>
        <v>286.32110306606978</v>
      </c>
      <c r="K24" s="44">
        <f t="shared" si="6"/>
        <v>185.87100668606985</v>
      </c>
      <c r="L24" s="44">
        <f t="shared" si="6"/>
        <v>55.064606290000036</v>
      </c>
      <c r="M24" s="44">
        <f t="shared" si="6"/>
        <v>45.385490090000005</v>
      </c>
      <c r="N24" s="46">
        <f t="shared" si="2"/>
        <v>0.23632125597941514</v>
      </c>
      <c r="O24" s="46">
        <f t="shared" si="3"/>
        <v>0.30633183563072808</v>
      </c>
      <c r="P24" s="47">
        <f t="shared" si="4"/>
        <v>0.36403613396395451</v>
      </c>
      <c r="Q24" s="67"/>
      <c r="R24" s="45"/>
      <c r="S2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dimension ref="A1:M13"/>
  <sheetViews>
    <sheetView workbookViewId="0">
      <selection activeCell="A11" sqref="A11:L11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93</v>
      </c>
      <c r="B1" s="50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1455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56.77878299999999</v>
      </c>
      <c r="E6" s="14">
        <v>90.528483000000008</v>
      </c>
      <c r="F6" s="14">
        <v>27.480120925799248</v>
      </c>
      <c r="G6" s="14">
        <v>17.926510285799246</v>
      </c>
      <c r="H6" s="14">
        <v>3.8124184300000006</v>
      </c>
      <c r="I6" s="14">
        <v>5.7411922099999995</v>
      </c>
      <c r="J6" s="15">
        <v>0.19802066368216117</v>
      </c>
      <c r="K6" s="15">
        <v>0.24013358001148927</v>
      </c>
      <c r="L6" s="16">
        <v>0.30355220826796853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52.690250000000006</v>
      </c>
      <c r="E7" s="38">
        <f ca="1">SUM(E8:OFFSET(E6,MATCH("GOBIERNOS REGIONALES",$A$8:$A$50,0),0))</f>
        <v>84.415558000000019</v>
      </c>
      <c r="F7" s="38">
        <f ca="1">SUM(F8:OFFSET(F6,MATCH("GOBIERNOS REGIONALES",$A$8:$A$50,0),0))</f>
        <v>24.742636370502264</v>
      </c>
      <c r="G7" s="38">
        <f ca="1">SUM(G8:OFFSET(G6,MATCH("GOBIERNOS REGIONALES",$A$8:$A$50,0),0))</f>
        <v>16.122528340502264</v>
      </c>
      <c r="H7" s="38">
        <f ca="1">SUM(H8:OFFSET(H6,MATCH("GOBIERNOS REGIONALES",$A$8:$A$50,0),0))</f>
        <v>3.3354411699999997</v>
      </c>
      <c r="I7" s="38">
        <f ca="1">SUM(I8:OFFSET(I6,MATCH("GOBIERNOS REGIONALES",$A$8:$A$50,0),0))</f>
        <v>5.2846668600000006</v>
      </c>
      <c r="J7" s="39">
        <f ca="1">IFERROR(G7/E7,0)</f>
        <v>0.1909900108757471</v>
      </c>
      <c r="K7" s="39">
        <f ca="1">IFERROR(SUM(G7,H7)/E7,0)</f>
        <v>0.23050217248462965</v>
      </c>
      <c r="L7" s="40">
        <f ca="1">IFERROR(SUM(G7,H7,I7)/E7,0)</f>
        <v>0.29310516872378262</v>
      </c>
      <c r="M7" s="4"/>
    </row>
    <row r="8" spans="1:13">
      <c r="A8" s="17"/>
      <c r="B8" s="18">
        <v>38</v>
      </c>
      <c r="C8" s="19" t="s">
        <v>125</v>
      </c>
      <c r="D8" s="20">
        <v>32.596558000000002</v>
      </c>
      <c r="E8" s="21">
        <v>32.703534000000005</v>
      </c>
      <c r="F8" s="21">
        <f t="shared" ref="F8:F12" si="0">SUM(G8,H8,I8)</f>
        <v>11.648620464355936</v>
      </c>
      <c r="G8" s="21">
        <v>8.5089237743559352</v>
      </c>
      <c r="H8" s="21">
        <v>1.7288708599999998</v>
      </c>
      <c r="I8" s="21">
        <v>1.4108258300000001</v>
      </c>
      <c r="J8" s="22">
        <f t="shared" ref="J8:J12" si="1">IFERROR(G8/E8,0)</f>
        <v>0.26018361729212303</v>
      </c>
      <c r="K8" s="22">
        <f t="shared" ref="K8:K12" si="2">IFERROR(SUM(G8,H8)/E8,0)</f>
        <v>0.31304857249849311</v>
      </c>
      <c r="L8" s="23">
        <f t="shared" ref="L8:L12" si="3">IFERROR(SUM(G8,H8,I8)/E8,0)</f>
        <v>0.35618843102265141</v>
      </c>
      <c r="M8" s="4"/>
    </row>
    <row r="9" spans="1:13" ht="25.5">
      <c r="A9" s="17"/>
      <c r="B9" s="18">
        <v>241</v>
      </c>
      <c r="C9" s="19" t="s">
        <v>157</v>
      </c>
      <c r="D9" s="20">
        <v>20.093692000000001</v>
      </c>
      <c r="E9" s="21">
        <v>51.712024000000014</v>
      </c>
      <c r="F9" s="21">
        <f t="shared" si="0"/>
        <v>13.094015906146328</v>
      </c>
      <c r="G9" s="21">
        <v>7.6136045661463267</v>
      </c>
      <c r="H9" s="21">
        <v>1.6065703099999999</v>
      </c>
      <c r="I9" s="21">
        <v>3.8738410300000004</v>
      </c>
      <c r="J9" s="22">
        <f t="shared" si="1"/>
        <v>0.14723083680008975</v>
      </c>
      <c r="K9" s="22">
        <f t="shared" si="2"/>
        <v>0.17829847224982578</v>
      </c>
      <c r="L9" s="23">
        <f t="shared" si="3"/>
        <v>0.25321027670752794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0.347528</v>
      </c>
      <c r="E10" s="38">
        <f ca="1">SUM(E11:OFFSET(E9,(MATCH("GOBIERNOS LOCALES",$A$8:$A$50,0)-MATCH("GOBIERNOS REGIONALES",$A$8:$A$50,0)),0))</f>
        <v>0.360628</v>
      </c>
      <c r="F10" s="38">
        <f ca="1">SUM(F11:OFFSET(F9,(MATCH("GOBIERNOS LOCALES",$A$8:$A$50,0)-MATCH("GOBIERNOS REGIONALES",$A$8:$A$50,0)),0))</f>
        <v>0.20517579111124506</v>
      </c>
      <c r="G10" s="38">
        <f ca="1">SUM(G11:OFFSET(G9,(MATCH("GOBIERNOS LOCALES",$A$8:$A$50,0)-MATCH("GOBIERNOS REGIONALES",$A$8:$A$50,0)),0))</f>
        <v>0.14569503111124504</v>
      </c>
      <c r="H10" s="38">
        <f ca="1">SUM(H11:OFFSET(H9,(MATCH("GOBIERNOS LOCALES",$A$8:$A$50,0)-MATCH("GOBIERNOS REGIONALES",$A$8:$A$50,0)),0))</f>
        <v>3.3218549999999999E-2</v>
      </c>
      <c r="I10" s="38">
        <f ca="1">SUM(I11:OFFSET(I9,(MATCH("GOBIERNOS LOCALES",$A$8:$A$50,0)-MATCH("GOBIERNOS REGIONALES",$A$8:$A$50,0)),0))</f>
        <v>2.6262210000000001E-2</v>
      </c>
      <c r="J10" s="39">
        <f t="shared" ca="1" si="1"/>
        <v>0.40400365781704428</v>
      </c>
      <c r="K10" s="39">
        <f t="shared" ca="1" si="2"/>
        <v>0.49611672169450249</v>
      </c>
      <c r="L10" s="40">
        <f t="shared" ca="1" si="3"/>
        <v>0.56894026839636702</v>
      </c>
      <c r="M10" s="4"/>
    </row>
    <row r="11" spans="1:13">
      <c r="A11" s="17"/>
      <c r="B11" s="18">
        <v>457</v>
      </c>
      <c r="C11" s="19" t="s">
        <v>223</v>
      </c>
      <c r="D11" s="20">
        <v>0.347528</v>
      </c>
      <c r="E11" s="21">
        <v>0.360628</v>
      </c>
      <c r="F11" s="21">
        <f t="shared" si="0"/>
        <v>0.20517579111124506</v>
      </c>
      <c r="G11" s="21">
        <v>0.14569503111124504</v>
      </c>
      <c r="H11" s="21">
        <v>3.3218549999999999E-2</v>
      </c>
      <c r="I11" s="21">
        <v>2.6262210000000001E-2</v>
      </c>
      <c r="J11" s="22">
        <f t="shared" si="1"/>
        <v>0.40400365781704428</v>
      </c>
      <c r="K11" s="22">
        <f t="shared" si="2"/>
        <v>0.49611672169450249</v>
      </c>
      <c r="L11" s="23">
        <f t="shared" si="3"/>
        <v>0.56894026839636702</v>
      </c>
      <c r="M11" s="4"/>
    </row>
    <row r="12" spans="1:13" ht="15.75" thickBot="1">
      <c r="A12" s="41" t="s">
        <v>232</v>
      </c>
      <c r="B12" s="58"/>
      <c r="C12" s="43"/>
      <c r="D12" s="44">
        <v>3.7410049999999999</v>
      </c>
      <c r="E12" s="45">
        <v>5.7522970000000004</v>
      </c>
      <c r="F12" s="45">
        <f t="shared" si="0"/>
        <v>2.5323087641857374</v>
      </c>
      <c r="G12" s="45">
        <v>1.6582869141857373</v>
      </c>
      <c r="H12" s="45">
        <v>0.44375871</v>
      </c>
      <c r="I12" s="45">
        <v>0.43026314000000004</v>
      </c>
      <c r="J12" s="46">
        <f t="shared" si="1"/>
        <v>0.2882825615898722</v>
      </c>
      <c r="K12" s="46">
        <f t="shared" si="2"/>
        <v>0.36542717182122847</v>
      </c>
      <c r="L12" s="47">
        <f t="shared" si="3"/>
        <v>0.44022566362372062</v>
      </c>
      <c r="M12" s="4"/>
    </row>
    <row r="13" spans="1:13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17</v>
      </c>
      <c r="B1" s="49" t="s">
        <v>16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402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265.01292899999993</v>
      </c>
      <c r="I6" s="14">
        <v>314.53931699999998</v>
      </c>
      <c r="J6" s="14">
        <v>157.37849221081169</v>
      </c>
      <c r="K6" s="14">
        <v>109.60845970081166</v>
      </c>
      <c r="L6" s="14">
        <v>23.76579641</v>
      </c>
      <c r="M6" s="14">
        <v>24.004236100000004</v>
      </c>
      <c r="N6" s="15">
        <v>0.3484730009152136</v>
      </c>
      <c r="O6" s="15">
        <v>0.42403047537237348</v>
      </c>
      <c r="P6" s="16">
        <v>0.50034600987835076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SUM(H8:H15)</f>
        <v>260.268012</v>
      </c>
      <c r="I7" s="37">
        <f>SUM(I8:I15)</f>
        <v>295.55226899999997</v>
      </c>
      <c r="J7" s="37">
        <f>SUM(J8:J15)</f>
        <v>156.26205681773936</v>
      </c>
      <c r="K7" s="38">
        <f ca="1">SUM(K8:OFFSET(K6,MATCH("PROYECTOS",$A$8:$A$50,0),0))</f>
        <v>108.86868564773934</v>
      </c>
      <c r="L7" s="38">
        <f ca="1">SUM(L8:OFFSET(L6,MATCH("PROYECTOS",$A$8:$A$50,0),0))</f>
        <v>23.579773250000006</v>
      </c>
      <c r="M7" s="38">
        <f ca="1">SUM(M8:OFFSET(M6,MATCH("PROYECTOS",$A$8:$A$50,0),0))</f>
        <v>23.813597919999996</v>
      </c>
      <c r="N7" s="39">
        <f ca="1">IFERROR(K7/I7,0)</f>
        <v>0.36835679190045179</v>
      </c>
      <c r="O7" s="39">
        <f ca="1">IFERROR(SUM(K7,L7)/I7,0)</f>
        <v>0.44813886675909559</v>
      </c>
      <c r="P7" s="40">
        <f ca="1">IFERROR(SUM(K7,L7,M7)/I7,0)</f>
        <v>0.52871208651671486</v>
      </c>
      <c r="Q7" s="64"/>
      <c r="R7" s="38"/>
      <c r="S7" s="40"/>
    </row>
    <row r="8" spans="1:19" ht="25.5">
      <c r="A8" s="17"/>
      <c r="B8" s="19">
        <v>5000085</v>
      </c>
      <c r="C8" s="19" t="s">
        <v>412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12.406469000000003</v>
      </c>
      <c r="I8" s="21">
        <v>19.338503999999997</v>
      </c>
      <c r="J8" s="21">
        <f t="shared" ref="J8:J15" si="0">SUM(K8,L8,M8)</f>
        <v>8.3330106539472713</v>
      </c>
      <c r="K8" s="21">
        <v>5.8032304039472713</v>
      </c>
      <c r="L8" s="21">
        <v>1.3832528499999994</v>
      </c>
      <c r="M8" s="21">
        <v>1.1465274000000005</v>
      </c>
      <c r="N8" s="22">
        <f t="shared" ref="N8:N16" si="1">IFERROR(K8/I8,0)</f>
        <v>0.30008683215347332</v>
      </c>
      <c r="O8" s="22">
        <f t="shared" ref="O8:O16" si="2">IFERROR(SUM(K8,L8)/I8,0)</f>
        <v>0.37161526320481009</v>
      </c>
      <c r="P8" s="23">
        <f t="shared" ref="P8:P16" si="3">IFERROR(SUM(K8,L8,M8)/I8,0)</f>
        <v>0.43090254830194064</v>
      </c>
      <c r="Q8" s="70">
        <v>1269</v>
      </c>
      <c r="R8" s="21">
        <v>842</v>
      </c>
      <c r="S8" s="23">
        <f>IFERROR(R8/Q8,0)</f>
        <v>0.66351457840819539</v>
      </c>
    </row>
    <row r="9" spans="1:19" ht="51">
      <c r="A9" s="17"/>
      <c r="B9" s="19">
        <v>5000087</v>
      </c>
      <c r="C9" s="19" t="s">
        <v>413</v>
      </c>
      <c r="D9" s="68">
        <v>3043977</v>
      </c>
      <c r="E9" s="19" t="s">
        <v>403</v>
      </c>
      <c r="F9" s="69">
        <v>56</v>
      </c>
      <c r="G9" s="19" t="s">
        <v>419</v>
      </c>
      <c r="H9" s="20">
        <v>19.526167999999995</v>
      </c>
      <c r="I9" s="21">
        <v>20.916030999999997</v>
      </c>
      <c r="J9" s="21">
        <f t="shared" si="0"/>
        <v>11.111632895036468</v>
      </c>
      <c r="K9" s="21">
        <v>8.0674722750364687</v>
      </c>
      <c r="L9" s="21">
        <v>0.96960409000000014</v>
      </c>
      <c r="M9" s="21">
        <v>2.0745565299999997</v>
      </c>
      <c r="N9" s="22">
        <f t="shared" si="1"/>
        <v>0.38570760748234068</v>
      </c>
      <c r="O9" s="22">
        <f t="shared" si="2"/>
        <v>0.43206459031526923</v>
      </c>
      <c r="P9" s="23">
        <f t="shared" si="3"/>
        <v>0.53124959008888784</v>
      </c>
      <c r="Q9" s="70">
        <v>383047</v>
      </c>
      <c r="R9" s="21">
        <v>184741</v>
      </c>
      <c r="S9" s="23">
        <f t="shared" ref="S9:S15" si="4">IFERROR(R9/Q9,0)</f>
        <v>0.48229329560080092</v>
      </c>
    </row>
    <row r="10" spans="1:19" ht="63.75">
      <c r="A10" s="17"/>
      <c r="B10" s="19">
        <v>5000091</v>
      </c>
      <c r="C10" s="19" t="s">
        <v>414</v>
      </c>
      <c r="D10" s="68">
        <v>3043981</v>
      </c>
      <c r="E10" s="19" t="s">
        <v>407</v>
      </c>
      <c r="F10" s="69">
        <v>255</v>
      </c>
      <c r="G10" s="19" t="s">
        <v>420</v>
      </c>
      <c r="H10" s="20">
        <v>51.133941999999998</v>
      </c>
      <c r="I10" s="21">
        <v>63.387790000000017</v>
      </c>
      <c r="J10" s="21">
        <f t="shared" si="0"/>
        <v>32.646768642447313</v>
      </c>
      <c r="K10" s="21">
        <v>22.704064712447313</v>
      </c>
      <c r="L10" s="21">
        <v>5.5679093000000037</v>
      </c>
      <c r="M10" s="21">
        <v>4.3747946300000002</v>
      </c>
      <c r="N10" s="22">
        <f t="shared" si="1"/>
        <v>0.35817725641558584</v>
      </c>
      <c r="O10" s="22">
        <f t="shared" si="2"/>
        <v>0.44601608625962996</v>
      </c>
      <c r="P10" s="23">
        <f t="shared" si="3"/>
        <v>0.51503244777026147</v>
      </c>
      <c r="Q10" s="70">
        <v>6118009.9800000004</v>
      </c>
      <c r="R10" s="21">
        <v>2066489</v>
      </c>
      <c r="S10" s="23">
        <f t="shared" si="4"/>
        <v>0.33777143331825682</v>
      </c>
    </row>
    <row r="11" spans="1:19" ht="25.5">
      <c r="A11" s="17"/>
      <c r="B11" s="19">
        <v>5000092</v>
      </c>
      <c r="C11" s="19" t="s">
        <v>415</v>
      </c>
      <c r="D11" s="68">
        <v>3043982</v>
      </c>
      <c r="E11" s="19" t="s">
        <v>408</v>
      </c>
      <c r="F11" s="69">
        <v>334</v>
      </c>
      <c r="G11" s="19" t="s">
        <v>421</v>
      </c>
      <c r="H11" s="20">
        <v>16.600026</v>
      </c>
      <c r="I11" s="21">
        <v>18.384238000000007</v>
      </c>
      <c r="J11" s="21">
        <f t="shared" si="0"/>
        <v>10.875544329491646</v>
      </c>
      <c r="K11" s="21">
        <v>7.1345631494916457</v>
      </c>
      <c r="L11" s="21">
        <v>2.6204492700000004</v>
      </c>
      <c r="M11" s="21">
        <v>1.1205319099999997</v>
      </c>
      <c r="N11" s="22">
        <f t="shared" si="1"/>
        <v>0.38808043876997472</v>
      </c>
      <c r="O11" s="22">
        <f t="shared" si="2"/>
        <v>0.53061826220328756</v>
      </c>
      <c r="P11" s="23">
        <f t="shared" si="3"/>
        <v>0.59156894778514302</v>
      </c>
      <c r="Q11" s="70">
        <v>1822830</v>
      </c>
      <c r="R11" s="21">
        <v>416935.42100000003</v>
      </c>
      <c r="S11" s="23">
        <f t="shared" si="4"/>
        <v>0.22872973398506719</v>
      </c>
    </row>
    <row r="12" spans="1:19" ht="25.5">
      <c r="A12" s="17"/>
      <c r="B12" s="19">
        <v>5000093</v>
      </c>
      <c r="C12" s="19" t="s">
        <v>416</v>
      </c>
      <c r="D12" s="68">
        <v>3043983</v>
      </c>
      <c r="E12" s="19" t="s">
        <v>409</v>
      </c>
      <c r="F12" s="69">
        <v>394</v>
      </c>
      <c r="G12" s="19" t="s">
        <v>394</v>
      </c>
      <c r="H12" s="20">
        <v>93.41806899999996</v>
      </c>
      <c r="I12" s="21">
        <v>89.391560000000027</v>
      </c>
      <c r="J12" s="21">
        <f t="shared" si="0"/>
        <v>41.85553621638784</v>
      </c>
      <c r="K12" s="21">
        <v>30.41834128638784</v>
      </c>
      <c r="L12" s="21">
        <v>5.60188972</v>
      </c>
      <c r="M12" s="21">
        <v>5.8353052099999987</v>
      </c>
      <c r="N12" s="22">
        <f t="shared" si="1"/>
        <v>0.34028202759173048</v>
      </c>
      <c r="O12" s="22">
        <f t="shared" si="2"/>
        <v>0.40294890263004501</v>
      </c>
      <c r="P12" s="23">
        <f t="shared" si="3"/>
        <v>0.4682269357016236</v>
      </c>
      <c r="Q12" s="70">
        <v>1454197</v>
      </c>
      <c r="R12" s="21">
        <v>663854.30000000005</v>
      </c>
      <c r="S12" s="23">
        <f t="shared" si="4"/>
        <v>0.45650919373372389</v>
      </c>
    </row>
    <row r="13" spans="1:19" ht="25.5">
      <c r="A13" s="17"/>
      <c r="B13" s="19">
        <v>5000094</v>
      </c>
      <c r="C13" s="19" t="s">
        <v>417</v>
      </c>
      <c r="D13" s="68">
        <v>3043984</v>
      </c>
      <c r="E13" s="19" t="s">
        <v>410</v>
      </c>
      <c r="F13" s="69">
        <v>394</v>
      </c>
      <c r="G13" s="19" t="s">
        <v>394</v>
      </c>
      <c r="H13" s="20">
        <v>35.691112000000032</v>
      </c>
      <c r="I13" s="21">
        <v>46.875034999999976</v>
      </c>
      <c r="J13" s="21">
        <f t="shared" si="0"/>
        <v>30.323755378300788</v>
      </c>
      <c r="K13" s="21">
        <v>19.535147418300788</v>
      </c>
      <c r="L13" s="21">
        <v>4.2494072200000028</v>
      </c>
      <c r="M13" s="21">
        <v>6.5392007399999983</v>
      </c>
      <c r="N13" s="22">
        <f t="shared" si="1"/>
        <v>0.41674950041745673</v>
      </c>
      <c r="O13" s="22">
        <f t="shared" si="2"/>
        <v>0.50740345342250526</v>
      </c>
      <c r="P13" s="23">
        <f t="shared" si="3"/>
        <v>0.64690629838038105</v>
      </c>
      <c r="Q13" s="70">
        <v>108547.76999999999</v>
      </c>
      <c r="R13" s="21">
        <v>60854.3</v>
      </c>
      <c r="S13" s="23">
        <f t="shared" si="4"/>
        <v>0.56062229560312482</v>
      </c>
    </row>
    <row r="14" spans="1:19" ht="25.5">
      <c r="A14" s="17"/>
      <c r="B14" s="19">
        <v>5004451</v>
      </c>
      <c r="C14" s="19" t="s">
        <v>418</v>
      </c>
      <c r="D14" s="68">
        <v>3000001</v>
      </c>
      <c r="E14" s="19" t="s">
        <v>275</v>
      </c>
      <c r="F14" s="69">
        <v>80</v>
      </c>
      <c r="G14" s="19" t="s">
        <v>310</v>
      </c>
      <c r="H14" s="20">
        <v>7.1803359999999996</v>
      </c>
      <c r="I14" s="21">
        <v>7.2074569999999989</v>
      </c>
      <c r="J14" s="21">
        <f t="shared" si="0"/>
        <v>3.3871156166164207</v>
      </c>
      <c r="K14" s="21">
        <v>2.5154734766164211</v>
      </c>
      <c r="L14" s="21">
        <v>0.66276907999999968</v>
      </c>
      <c r="M14" s="21">
        <v>0.20887305999999997</v>
      </c>
      <c r="N14" s="22">
        <f t="shared" si="1"/>
        <v>0.3490098486354371</v>
      </c>
      <c r="O14" s="22">
        <f t="shared" si="2"/>
        <v>0.44096587140463289</v>
      </c>
      <c r="P14" s="23">
        <f t="shared" si="3"/>
        <v>0.46994600406446008</v>
      </c>
      <c r="Q14" s="70">
        <v>78</v>
      </c>
      <c r="R14" s="21">
        <v>51</v>
      </c>
      <c r="S14" s="23">
        <f t="shared" si="4"/>
        <v>0.65384615384615385</v>
      </c>
    </row>
    <row r="15" spans="1:19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24.311889999999998</v>
      </c>
      <c r="I15" s="21">
        <v>30.051653999999996</v>
      </c>
      <c r="J15" s="21">
        <f t="shared" si="0"/>
        <v>17.728693085511594</v>
      </c>
      <c r="K15" s="21">
        <v>12.690392925511594</v>
      </c>
      <c r="L15" s="21">
        <v>2.5244917200000008</v>
      </c>
      <c r="M15" s="21">
        <v>2.5138084399999987</v>
      </c>
      <c r="N15" s="22">
        <f t="shared" si="1"/>
        <v>0.42228600547283007</v>
      </c>
      <c r="O15" s="22">
        <f t="shared" si="2"/>
        <v>0.50629108951911916</v>
      </c>
      <c r="P15" s="23">
        <f t="shared" si="3"/>
        <v>0.58994067632721969</v>
      </c>
      <c r="Q15" s="70"/>
      <c r="R15" s="21"/>
      <c r="S15" s="23">
        <f t="shared" si="4"/>
        <v>0</v>
      </c>
    </row>
    <row r="16" spans="1:19" ht="15.75" thickBot="1">
      <c r="A16" s="41" t="s">
        <v>293</v>
      </c>
      <c r="B16" s="43"/>
      <c r="C16" s="43"/>
      <c r="D16" s="65"/>
      <c r="E16" s="43"/>
      <c r="F16" s="66"/>
      <c r="G16" s="43"/>
      <c r="H16" s="44">
        <f>H6-H7</f>
        <v>4.7449169999999299</v>
      </c>
      <c r="I16" s="44">
        <f t="shared" ref="I16:J16" si="5">I6-I7</f>
        <v>18.987048000000016</v>
      </c>
      <c r="J16" s="44">
        <f t="shared" si="5"/>
        <v>1.1164353930723223</v>
      </c>
      <c r="K16" s="45">
        <f ca="1">OFFSET(K16,-MATCH("PROYECTOS",$A$8:$A$50,0)-1,0)-(OFFSET(K16,-MATCH("PROYECTOS",$A$8:$A$50,0),0))</f>
        <v>0.73977405307232402</v>
      </c>
      <c r="L16" s="45">
        <f ca="1">OFFSET(L16,-MATCH("PROYECTOS",$A$8:$A$50,0)-1,0)-(OFFSET(L16,-MATCH("PROYECTOS",$A$8:$A$50,0),0))</f>
        <v>0.18602315999999419</v>
      </c>
      <c r="M16" s="45">
        <f ca="1">OFFSET(M16,-MATCH("PROYECTOS",$A$8:$A$50,0)-1,0)-(OFFSET(M16,-MATCH("PROYECTOS",$A$8:$A$50,0),0))</f>
        <v>0.19063818000000765</v>
      </c>
      <c r="N16" s="46">
        <f t="shared" ca="1" si="1"/>
        <v>3.8962036282434394E-2</v>
      </c>
      <c r="O16" s="46">
        <f t="shared" ca="1" si="2"/>
        <v>4.8759407627363527E-2</v>
      </c>
      <c r="P16" s="47">
        <f t="shared" ca="1" si="3"/>
        <v>5.8799840452940601E-2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93</v>
      </c>
      <c r="B1" s="51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1456</v>
      </c>
      <c r="N2" s="72" t="s">
        <v>1478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56.77878299999999</v>
      </c>
      <c r="E6" s="14">
        <f ca="1">SUM(E7:OFFSET(E7,50,0))</f>
        <v>90.528483000000008</v>
      </c>
      <c r="F6" s="14">
        <f ca="1">SUM(F7:OFFSET(F7,50,0))</f>
        <v>27.480120925799248</v>
      </c>
      <c r="G6" s="14">
        <f ca="1">SUM(G7:OFFSET(G7,50,0))</f>
        <v>17.926510285799246</v>
      </c>
      <c r="H6" s="14">
        <f ca="1">SUM(H7:OFFSET(H7,50,0))</f>
        <v>3.8124184300000006</v>
      </c>
      <c r="I6" s="14">
        <f ca="1">SUM(I7:OFFSET(I7,50,0))</f>
        <v>5.7411922099999995</v>
      </c>
      <c r="J6" s="15">
        <f ca="1">IFERROR(G6/E6,0)</f>
        <v>0.19802066368216117</v>
      </c>
      <c r="K6" s="15">
        <f ca="1">IFERROR(SUM(G6,H6)/E6,0)</f>
        <v>0.24013358001148927</v>
      </c>
      <c r="L6" s="16">
        <f ca="1">IFERROR(SUM(G6,H6,I6)/E6,0)</f>
        <v>0.30355220826796853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0.22100499999999998</v>
      </c>
      <c r="E7" s="21">
        <v>0.61407100000000003</v>
      </c>
      <c r="F7" s="21">
        <f t="shared" ref="F7:F25" si="0">SUM(G7,H7,I7)</f>
        <v>0.28248378680629282</v>
      </c>
      <c r="G7" s="21">
        <v>0.20218728680629283</v>
      </c>
      <c r="H7" s="21">
        <v>4.5311500000000005E-2</v>
      </c>
      <c r="I7" s="21">
        <v>3.4984999999999995E-2</v>
      </c>
      <c r="J7" s="22">
        <f t="shared" ref="J7:J25" si="1">IFERROR(G7/E7,0)</f>
        <v>0.32925718167165169</v>
      </c>
      <c r="K7" s="22">
        <f t="shared" ref="K7:K25" si="2">IFERROR(SUM(G7,H7)/E7,0)</f>
        <v>0.40304588037261624</v>
      </c>
      <c r="L7" s="23">
        <f t="shared" ref="L7:L25" si="3">IFERROR(SUM(G7,H7,I7)/E7,0)</f>
        <v>0.46001811973907386</v>
      </c>
      <c r="M7" s="4"/>
      <c r="N7" t="s">
        <v>273</v>
      </c>
      <c r="O7" s="5">
        <v>0.15490000000000001</v>
      </c>
      <c r="P7" s="71">
        <v>0.8818071068301625</v>
      </c>
    </row>
    <row r="8" spans="1:16">
      <c r="A8" s="17"/>
      <c r="B8" s="55">
        <v>3</v>
      </c>
      <c r="C8" s="19" t="s">
        <v>251</v>
      </c>
      <c r="D8" s="20">
        <v>0</v>
      </c>
      <c r="E8" s="21">
        <v>7.7128000000000002E-2</v>
      </c>
      <c r="F8" s="21">
        <f t="shared" si="0"/>
        <v>6.3795102664470679E-2</v>
      </c>
      <c r="G8" s="21">
        <v>5.7086102664470673E-2</v>
      </c>
      <c r="H8" s="21">
        <v>1.735E-3</v>
      </c>
      <c r="I8" s="21">
        <v>4.9740000000000001E-3</v>
      </c>
      <c r="J8" s="22">
        <f t="shared" si="1"/>
        <v>0.7401475814810532</v>
      </c>
      <c r="K8" s="22">
        <f t="shared" si="2"/>
        <v>0.76264265460624769</v>
      </c>
      <c r="L8" s="23">
        <f t="shared" si="3"/>
        <v>0.82713285271847681</v>
      </c>
      <c r="M8" s="4"/>
      <c r="N8" t="s">
        <v>251</v>
      </c>
      <c r="O8" s="5">
        <v>6.3795102664470679E-2</v>
      </c>
      <c r="P8" s="71">
        <v>0.82713285271847681</v>
      </c>
    </row>
    <row r="9" spans="1:16">
      <c r="A9" s="17"/>
      <c r="B9" s="55">
        <v>4</v>
      </c>
      <c r="C9" s="19" t="s">
        <v>252</v>
      </c>
      <c r="D9" s="20">
        <v>0</v>
      </c>
      <c r="E9" s="21">
        <v>3.575975000000001</v>
      </c>
      <c r="F9" s="21">
        <f t="shared" si="0"/>
        <v>0.16249999999999998</v>
      </c>
      <c r="G9" s="21">
        <v>0</v>
      </c>
      <c r="H9" s="21">
        <v>0</v>
      </c>
      <c r="I9" s="21">
        <v>0.16249999999999998</v>
      </c>
      <c r="J9" s="22">
        <f t="shared" si="1"/>
        <v>0</v>
      </c>
      <c r="K9" s="22">
        <f t="shared" si="2"/>
        <v>0</v>
      </c>
      <c r="L9" s="23">
        <f t="shared" si="3"/>
        <v>4.5442152140325348E-2</v>
      </c>
      <c r="M9" s="4"/>
      <c r="N9" t="s">
        <v>270</v>
      </c>
      <c r="O9" s="5">
        <v>0.15471099899042398</v>
      </c>
      <c r="P9" s="71">
        <v>0.58264101392071821</v>
      </c>
    </row>
    <row r="10" spans="1:16">
      <c r="A10" s="17"/>
      <c r="B10" s="55">
        <v>5</v>
      </c>
      <c r="C10" s="19" t="s">
        <v>253</v>
      </c>
      <c r="D10" s="20">
        <v>0</v>
      </c>
      <c r="E10" s="21">
        <v>0.17572600000000002</v>
      </c>
      <c r="F10" s="21">
        <f t="shared" si="0"/>
        <v>6.8500000000000002E-3</v>
      </c>
      <c r="G10" s="21">
        <v>0</v>
      </c>
      <c r="H10" s="21">
        <v>0</v>
      </c>
      <c r="I10" s="21">
        <v>6.8500000000000002E-3</v>
      </c>
      <c r="J10" s="22">
        <f t="shared" si="1"/>
        <v>0</v>
      </c>
      <c r="K10" s="22">
        <f t="shared" si="2"/>
        <v>0</v>
      </c>
      <c r="L10" s="23">
        <f t="shared" si="3"/>
        <v>3.8981141094658729E-2</v>
      </c>
      <c r="M10" s="4"/>
      <c r="N10" t="s">
        <v>250</v>
      </c>
      <c r="O10" s="5">
        <v>0.28248378680629282</v>
      </c>
      <c r="P10" s="71">
        <v>0.46001811973907386</v>
      </c>
    </row>
    <row r="11" spans="1:16">
      <c r="A11" s="17"/>
      <c r="B11" s="55">
        <v>6</v>
      </c>
      <c r="C11" s="19" t="s">
        <v>254</v>
      </c>
      <c r="D11" s="20">
        <v>0</v>
      </c>
      <c r="E11" s="21">
        <v>2.5000000000000001E-3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268</v>
      </c>
      <c r="O11" s="5">
        <v>1.9163708178119658</v>
      </c>
      <c r="P11" s="71">
        <v>0.45619556476413242</v>
      </c>
    </row>
    <row r="12" spans="1:16">
      <c r="A12" s="17"/>
      <c r="B12" s="55">
        <v>7</v>
      </c>
      <c r="C12" s="19" t="s">
        <v>255</v>
      </c>
      <c r="D12" s="20">
        <v>0</v>
      </c>
      <c r="E12" s="21">
        <v>0.35165200000000002</v>
      </c>
      <c r="F12" s="21">
        <f t="shared" si="0"/>
        <v>0.13200000000000001</v>
      </c>
      <c r="G12" s="21">
        <v>0</v>
      </c>
      <c r="H12" s="21">
        <v>0</v>
      </c>
      <c r="I12" s="21">
        <v>0.13200000000000001</v>
      </c>
      <c r="J12" s="22">
        <f t="shared" si="1"/>
        <v>0</v>
      </c>
      <c r="K12" s="22">
        <f t="shared" si="2"/>
        <v>0</v>
      </c>
      <c r="L12" s="23">
        <f t="shared" si="3"/>
        <v>0.3753711055247802</v>
      </c>
      <c r="M12" s="4"/>
      <c r="N12" t="s">
        <v>259</v>
      </c>
      <c r="O12" s="5">
        <v>3.2860314705467433</v>
      </c>
      <c r="P12" s="71">
        <v>0.44472629774949046</v>
      </c>
    </row>
    <row r="13" spans="1:16">
      <c r="A13" s="17"/>
      <c r="B13" s="55">
        <v>8</v>
      </c>
      <c r="C13" s="19" t="s">
        <v>256</v>
      </c>
      <c r="D13" s="20">
        <v>1.1600000000000001</v>
      </c>
      <c r="E13" s="21">
        <v>0.56662100000000004</v>
      </c>
      <c r="F13" s="21">
        <f t="shared" si="0"/>
        <v>0.13230863926245381</v>
      </c>
      <c r="G13" s="21">
        <v>0.1018382992624538</v>
      </c>
      <c r="H13" s="21">
        <v>1.4544620000000001E-2</v>
      </c>
      <c r="I13" s="21">
        <v>1.5925720000000001E-2</v>
      </c>
      <c r="J13" s="22">
        <f t="shared" si="1"/>
        <v>0.17972912981067379</v>
      </c>
      <c r="K13" s="22">
        <f t="shared" si="2"/>
        <v>0.20539817490430781</v>
      </c>
      <c r="L13" s="23">
        <f t="shared" si="3"/>
        <v>0.23350465172038065</v>
      </c>
      <c r="M13" s="4"/>
      <c r="N13" t="s">
        <v>255</v>
      </c>
      <c r="O13" s="5">
        <v>0.13200000000000001</v>
      </c>
      <c r="P13" s="71">
        <v>0.3753711055247802</v>
      </c>
    </row>
    <row r="14" spans="1:16">
      <c r="A14" s="17"/>
      <c r="B14" s="55">
        <v>10</v>
      </c>
      <c r="C14" s="19" t="s">
        <v>258</v>
      </c>
      <c r="D14" s="20">
        <v>0</v>
      </c>
      <c r="E14" s="21">
        <v>0.30792799999999998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263</v>
      </c>
      <c r="O14" s="5">
        <v>19.708793259857451</v>
      </c>
      <c r="P14" s="71">
        <v>0.35151293062426453</v>
      </c>
    </row>
    <row r="15" spans="1:16">
      <c r="A15" s="17"/>
      <c r="B15" s="55">
        <v>11</v>
      </c>
      <c r="C15" s="19" t="s">
        <v>259</v>
      </c>
      <c r="D15" s="20">
        <v>7.4475310000000006</v>
      </c>
      <c r="E15" s="21">
        <v>7.3888849999999984</v>
      </c>
      <c r="F15" s="21">
        <f t="shared" si="0"/>
        <v>3.2860314705467433</v>
      </c>
      <c r="G15" s="21">
        <v>2.0386164005467435</v>
      </c>
      <c r="H15" s="21">
        <v>0.52564405999999997</v>
      </c>
      <c r="I15" s="21">
        <v>0.72177100999999988</v>
      </c>
      <c r="J15" s="22">
        <f t="shared" si="1"/>
        <v>0.27590311671473355</v>
      </c>
      <c r="K15" s="22">
        <f t="shared" si="2"/>
        <v>0.34704295175073696</v>
      </c>
      <c r="L15" s="23">
        <f t="shared" si="3"/>
        <v>0.44472629774949046</v>
      </c>
      <c r="M15" s="4"/>
      <c r="N15" t="s">
        <v>256</v>
      </c>
      <c r="O15" s="5">
        <v>0.13230863926245381</v>
      </c>
      <c r="P15" s="71">
        <v>0.23350465172038065</v>
      </c>
    </row>
    <row r="16" spans="1:16">
      <c r="A16" s="17"/>
      <c r="B16" s="55">
        <v>12</v>
      </c>
      <c r="C16" s="19" t="s">
        <v>260</v>
      </c>
      <c r="D16" s="20">
        <v>0</v>
      </c>
      <c r="E16" s="21">
        <v>3.341215</v>
      </c>
      <c r="F16" s="21">
        <f t="shared" si="0"/>
        <v>0.35404520928125977</v>
      </c>
      <c r="G16" s="21">
        <v>9.6711809281259775E-2</v>
      </c>
      <c r="H16" s="21">
        <v>0.11336063999999998</v>
      </c>
      <c r="I16" s="21">
        <v>0.14397276000000001</v>
      </c>
      <c r="J16" s="22">
        <f t="shared" si="1"/>
        <v>2.8945102090484981E-2</v>
      </c>
      <c r="K16" s="22">
        <f t="shared" si="2"/>
        <v>6.2873071407035991E-2</v>
      </c>
      <c r="L16" s="23">
        <f t="shared" si="3"/>
        <v>0.10596301323957295</v>
      </c>
      <c r="M16" s="4"/>
      <c r="N16" t="s">
        <v>261</v>
      </c>
      <c r="O16" s="5">
        <v>0.18190000000000001</v>
      </c>
      <c r="P16" s="71">
        <v>0.14356215673136039</v>
      </c>
    </row>
    <row r="17" spans="1:16">
      <c r="A17" s="17"/>
      <c r="B17" s="55">
        <v>13</v>
      </c>
      <c r="C17" s="19" t="s">
        <v>261</v>
      </c>
      <c r="D17" s="20">
        <v>0</v>
      </c>
      <c r="E17" s="21">
        <v>1.2670470000000003</v>
      </c>
      <c r="F17" s="21">
        <f t="shared" si="0"/>
        <v>0.18190000000000001</v>
      </c>
      <c r="G17" s="21">
        <v>0</v>
      </c>
      <c r="H17" s="21">
        <v>0</v>
      </c>
      <c r="I17" s="21">
        <v>0.18190000000000001</v>
      </c>
      <c r="J17" s="22">
        <f t="shared" si="1"/>
        <v>0</v>
      </c>
      <c r="K17" s="22">
        <f t="shared" si="2"/>
        <v>0</v>
      </c>
      <c r="L17" s="23">
        <f t="shared" si="3"/>
        <v>0.14356215673136039</v>
      </c>
      <c r="M17" s="4"/>
      <c r="N17" t="s">
        <v>265</v>
      </c>
      <c r="O17" s="5">
        <v>0.41781164009806776</v>
      </c>
      <c r="P17" s="71">
        <v>0.11684620249181087</v>
      </c>
    </row>
    <row r="18" spans="1:16">
      <c r="A18" s="17"/>
      <c r="B18" s="55">
        <v>15</v>
      </c>
      <c r="C18" s="19" t="s">
        <v>263</v>
      </c>
      <c r="D18" s="20">
        <v>45.26271899999999</v>
      </c>
      <c r="E18" s="21">
        <v>56.068473000000004</v>
      </c>
      <c r="F18" s="21">
        <f t="shared" si="0"/>
        <v>19.708793259857451</v>
      </c>
      <c r="G18" s="21">
        <v>14.058956679857451</v>
      </c>
      <c r="H18" s="21">
        <v>2.7416261000000004</v>
      </c>
      <c r="I18" s="21">
        <v>2.9082104799999997</v>
      </c>
      <c r="J18" s="22">
        <f t="shared" si="1"/>
        <v>0.25074620241320733</v>
      </c>
      <c r="K18" s="22">
        <f t="shared" si="2"/>
        <v>0.29964402240555843</v>
      </c>
      <c r="L18" s="23">
        <f t="shared" si="3"/>
        <v>0.35151293062426453</v>
      </c>
      <c r="M18" s="4"/>
      <c r="N18" t="s">
        <v>260</v>
      </c>
      <c r="O18" s="5">
        <v>0.35404520928125977</v>
      </c>
      <c r="P18" s="71">
        <v>0.10596301323957295</v>
      </c>
    </row>
    <row r="19" spans="1:16">
      <c r="A19" s="17"/>
      <c r="B19" s="55">
        <v>16</v>
      </c>
      <c r="C19" s="19" t="s">
        <v>264</v>
      </c>
      <c r="D19" s="20">
        <v>0</v>
      </c>
      <c r="E19" s="21">
        <v>4.8723950000000009</v>
      </c>
      <c r="F19" s="21">
        <f t="shared" si="0"/>
        <v>0.23499999999999999</v>
      </c>
      <c r="G19" s="21">
        <v>0</v>
      </c>
      <c r="H19" s="21">
        <v>0</v>
      </c>
      <c r="I19" s="21">
        <v>0.23499999999999999</v>
      </c>
      <c r="J19" s="22">
        <f t="shared" si="1"/>
        <v>0</v>
      </c>
      <c r="K19" s="22">
        <f t="shared" si="2"/>
        <v>0</v>
      </c>
      <c r="L19" s="23">
        <f t="shared" si="3"/>
        <v>4.8230900819822682E-2</v>
      </c>
      <c r="M19" s="4"/>
      <c r="N19" t="s">
        <v>269</v>
      </c>
      <c r="O19" s="5">
        <v>3.5220000480115414E-2</v>
      </c>
      <c r="P19" s="71">
        <v>9.977563366907867E-2</v>
      </c>
    </row>
    <row r="20" spans="1:16">
      <c r="A20" s="17"/>
      <c r="B20" s="55">
        <v>17</v>
      </c>
      <c r="C20" s="19" t="s">
        <v>265</v>
      </c>
      <c r="D20" s="20">
        <v>0</v>
      </c>
      <c r="E20" s="21">
        <v>3.5757399999999997</v>
      </c>
      <c r="F20" s="21">
        <f t="shared" si="0"/>
        <v>0.41781164009806776</v>
      </c>
      <c r="G20" s="21">
        <v>2.4955260098067811E-2</v>
      </c>
      <c r="H20" s="21">
        <v>6.817100999999999E-2</v>
      </c>
      <c r="I20" s="21">
        <v>0.32468536999999997</v>
      </c>
      <c r="J20" s="22">
        <f t="shared" si="1"/>
        <v>6.9790477210501358E-3</v>
      </c>
      <c r="K20" s="22">
        <f t="shared" si="2"/>
        <v>2.6043915412772688E-2</v>
      </c>
      <c r="L20" s="23">
        <f t="shared" si="3"/>
        <v>0.11684620249181087</v>
      </c>
      <c r="M20" s="4"/>
      <c r="N20" t="s">
        <v>266</v>
      </c>
      <c r="O20" s="5">
        <v>0.25539999999999996</v>
      </c>
      <c r="P20" s="71">
        <v>7.6280407254941715E-2</v>
      </c>
    </row>
    <row r="21" spans="1:16">
      <c r="A21" s="17"/>
      <c r="B21" s="55">
        <v>18</v>
      </c>
      <c r="C21" s="19" t="s">
        <v>266</v>
      </c>
      <c r="D21" s="20">
        <v>0</v>
      </c>
      <c r="E21" s="21">
        <v>3.3481729999999996</v>
      </c>
      <c r="F21" s="21">
        <f t="shared" si="0"/>
        <v>0.25539999999999996</v>
      </c>
      <c r="G21" s="21">
        <v>0</v>
      </c>
      <c r="H21" s="21">
        <v>0</v>
      </c>
      <c r="I21" s="21">
        <v>0.25539999999999996</v>
      </c>
      <c r="J21" s="22">
        <f t="shared" si="1"/>
        <v>0</v>
      </c>
      <c r="K21" s="22">
        <f t="shared" si="2"/>
        <v>0</v>
      </c>
      <c r="L21" s="23">
        <f t="shared" si="3"/>
        <v>7.6280407254941715E-2</v>
      </c>
      <c r="M21" s="4"/>
      <c r="N21" t="s">
        <v>264</v>
      </c>
      <c r="O21" s="5">
        <v>0.23499999999999999</v>
      </c>
      <c r="P21" s="71">
        <v>4.8230900819822682E-2</v>
      </c>
    </row>
    <row r="22" spans="1:16">
      <c r="A22" s="17"/>
      <c r="B22" s="55">
        <v>20</v>
      </c>
      <c r="C22" s="19" t="s">
        <v>268</v>
      </c>
      <c r="D22" s="20">
        <v>2.3475280000000001</v>
      </c>
      <c r="E22" s="21">
        <v>4.2007660000000007</v>
      </c>
      <c r="F22" s="21">
        <f t="shared" si="0"/>
        <v>1.9163708178119658</v>
      </c>
      <c r="G22" s="21">
        <v>1.2794624478119658</v>
      </c>
      <c r="H22" s="21">
        <v>0.29419050000000002</v>
      </c>
      <c r="I22" s="21">
        <v>0.34271787000000004</v>
      </c>
      <c r="J22" s="22">
        <f t="shared" si="1"/>
        <v>0.30457836685308481</v>
      </c>
      <c r="K22" s="22">
        <f t="shared" si="2"/>
        <v>0.37461095138647704</v>
      </c>
      <c r="L22" s="23">
        <f t="shared" si="3"/>
        <v>0.45619556476413242</v>
      </c>
      <c r="M22" s="4"/>
      <c r="N22" t="s">
        <v>252</v>
      </c>
      <c r="O22" s="5">
        <v>0.16249999999999998</v>
      </c>
      <c r="P22" s="71">
        <v>4.5442152140325348E-2</v>
      </c>
    </row>
    <row r="23" spans="1:16">
      <c r="A23" s="17"/>
      <c r="B23" s="55">
        <v>21</v>
      </c>
      <c r="C23" s="19" t="s">
        <v>269</v>
      </c>
      <c r="D23" s="20">
        <v>0.33999999999999997</v>
      </c>
      <c r="E23" s="21">
        <v>0.35299199999999997</v>
      </c>
      <c r="F23" s="21">
        <f t="shared" si="0"/>
        <v>3.5220000480115414E-2</v>
      </c>
      <c r="G23" s="21">
        <v>3.3270000480115414E-2</v>
      </c>
      <c r="H23" s="21">
        <v>9.5E-4</v>
      </c>
      <c r="I23" s="21">
        <v>1E-3</v>
      </c>
      <c r="J23" s="22">
        <f t="shared" si="1"/>
        <v>9.4251429154528762E-2</v>
      </c>
      <c r="K23" s="22">
        <f t="shared" si="2"/>
        <v>9.6942708277001785E-2</v>
      </c>
      <c r="L23" s="23">
        <f t="shared" si="3"/>
        <v>9.977563366907867E-2</v>
      </c>
      <c r="M23" s="4"/>
      <c r="N23" t="s">
        <v>253</v>
      </c>
      <c r="O23" s="5">
        <v>6.8500000000000002E-3</v>
      </c>
      <c r="P23" s="71">
        <v>3.8981141094658729E-2</v>
      </c>
    </row>
    <row r="24" spans="1:16">
      <c r="A24" s="17"/>
      <c r="B24" s="55">
        <v>22</v>
      </c>
      <c r="C24" s="19" t="s">
        <v>270</v>
      </c>
      <c r="D24" s="20">
        <v>0</v>
      </c>
      <c r="E24" s="21">
        <v>0.26553399999999999</v>
      </c>
      <c r="F24" s="21">
        <f t="shared" si="0"/>
        <v>0.15471099899042398</v>
      </c>
      <c r="G24" s="21">
        <v>3.3425998990423977E-2</v>
      </c>
      <c r="H24" s="21">
        <v>6.8849999999999996E-3</v>
      </c>
      <c r="I24" s="21">
        <v>0.1144</v>
      </c>
      <c r="J24" s="22">
        <f t="shared" si="1"/>
        <v>0.12588218077693997</v>
      </c>
      <c r="K24" s="22">
        <f t="shared" si="2"/>
        <v>0.15181106370718619</v>
      </c>
      <c r="L24" s="23">
        <f t="shared" si="3"/>
        <v>0.58264101392071821</v>
      </c>
      <c r="M24" s="4"/>
      <c r="N24" t="s">
        <v>254</v>
      </c>
      <c r="O24" s="5">
        <v>0</v>
      </c>
      <c r="P24" s="71">
        <v>0</v>
      </c>
    </row>
    <row r="25" spans="1:16" ht="15.75" thickBot="1">
      <c r="A25" s="24"/>
      <c r="B25" s="56">
        <v>25</v>
      </c>
      <c r="C25" s="26" t="s">
        <v>273</v>
      </c>
      <c r="D25" s="27">
        <v>0</v>
      </c>
      <c r="E25" s="28">
        <v>0.17566200000000001</v>
      </c>
      <c r="F25" s="28">
        <f t="shared" si="0"/>
        <v>0.15490000000000001</v>
      </c>
      <c r="G25" s="28">
        <v>0</v>
      </c>
      <c r="H25" s="28">
        <v>0</v>
      </c>
      <c r="I25" s="28">
        <v>0.15490000000000001</v>
      </c>
      <c r="J25" s="29">
        <f t="shared" si="1"/>
        <v>0</v>
      </c>
      <c r="K25" s="29">
        <f t="shared" si="2"/>
        <v>0</v>
      </c>
      <c r="L25" s="30">
        <f t="shared" si="3"/>
        <v>0.8818071068301625</v>
      </c>
      <c r="M25" s="4"/>
      <c r="N25" t="s">
        <v>258</v>
      </c>
      <c r="O25" s="5">
        <v>0</v>
      </c>
      <c r="P25" s="71">
        <v>0</v>
      </c>
    </row>
    <row r="26" spans="1:16">
      <c r="O26" s="5"/>
      <c r="P26" s="71"/>
    </row>
    <row r="27" spans="1:16">
      <c r="O27" s="5"/>
      <c r="P27" s="71"/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>
  <dimension ref="A1:M21"/>
  <sheetViews>
    <sheetView topLeftCell="A10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>
      <c r="A1" s="50">
        <v>93</v>
      </c>
      <c r="B1" s="49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1457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56.77878299999999</v>
      </c>
      <c r="E6" s="14">
        <v>90.528483000000008</v>
      </c>
      <c r="F6" s="14">
        <v>27.480120925799248</v>
      </c>
      <c r="G6" s="14">
        <v>17.926510285799246</v>
      </c>
      <c r="H6" s="14">
        <v>3.8124184300000006</v>
      </c>
      <c r="I6" s="14">
        <v>5.7411922099999995</v>
      </c>
      <c r="J6" s="15">
        <v>0.19802066368216117</v>
      </c>
      <c r="K6" s="15">
        <v>0.24013358001148927</v>
      </c>
      <c r="L6" s="16">
        <v>0.30355220826796853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52.819018</v>
      </c>
      <c r="E7" s="38">
        <f ca="1">SUM(E8:OFFSET(E6,MATCH("PROYECTOS",$A$8:$A$50,0),0))</f>
        <v>53.484455999999994</v>
      </c>
      <c r="F7" s="38">
        <f ca="1">SUM(F8:OFFSET(F6,MATCH("PROYECTOS",$A$8:$A$50,0),0))</f>
        <v>23.096181870518691</v>
      </c>
      <c r="G7" s="38">
        <f ca="1">SUM(G8:OFFSET(G6,MATCH("PROYECTOS",$A$8:$A$50,0),0))</f>
        <v>16.225271370518691</v>
      </c>
      <c r="H7" s="38">
        <f ca="1">SUM(H8:OFFSET(H6,MATCH("PROYECTOS",$A$8:$A$50,0),0))</f>
        <v>3.35962972</v>
      </c>
      <c r="I7" s="38">
        <f ca="1">SUM(I8:OFFSET(I6,MATCH("PROYECTOS",$A$8:$A$50,0),0))</f>
        <v>3.5112807799999999</v>
      </c>
      <c r="J7" s="39">
        <f ca="1">IFERROR(G7/E7,0)</f>
        <v>0.30336424045368793</v>
      </c>
      <c r="K7" s="39">
        <f ca="1">IFERROR(SUM(G7,H7)/E7,0)</f>
        <v>0.36617930806884702</v>
      </c>
      <c r="L7" s="40">
        <f ca="1">IFERROR(SUM(G7,H7,I7)/E7,0)</f>
        <v>0.43182979874598881</v>
      </c>
      <c r="M7" s="4"/>
    </row>
    <row r="8" spans="1:13">
      <c r="A8" s="17"/>
      <c r="B8" s="19">
        <v>3000001</v>
      </c>
      <c r="C8" s="19" t="s">
        <v>275</v>
      </c>
      <c r="D8" s="20">
        <v>3.3346179999999999</v>
      </c>
      <c r="E8" s="21">
        <v>3.4765190000000001</v>
      </c>
      <c r="F8" s="21">
        <f t="shared" ref="F8:F12" si="0">SUM(G8,H8,I8)</f>
        <v>1.7919316856103336</v>
      </c>
      <c r="G8" s="21">
        <v>1.4000285556103336</v>
      </c>
      <c r="H8" s="21">
        <v>0.20826719000000002</v>
      </c>
      <c r="I8" s="21">
        <v>0.18363594</v>
      </c>
      <c r="J8" s="22">
        <f t="shared" ref="J8:J13" si="1">IFERROR(G8/E8,0)</f>
        <v>0.40270988181290929</v>
      </c>
      <c r="K8" s="22">
        <f t="shared" ref="K8:K13" si="2">IFERROR(SUM(G8,H8)/E8,0)</f>
        <v>0.46261669952338341</v>
      </c>
      <c r="L8" s="23">
        <f t="shared" ref="L8:L13" si="3">IFERROR(SUM(G8,H8,I8)/E8,0)</f>
        <v>0.51543848476315923</v>
      </c>
      <c r="M8" s="4"/>
    </row>
    <row r="9" spans="1:13" ht="38.25">
      <c r="A9" s="17"/>
      <c r="B9" s="19">
        <v>3000534</v>
      </c>
      <c r="C9" s="19" t="s">
        <v>1459</v>
      </c>
      <c r="D9" s="20">
        <v>11.399488999999999</v>
      </c>
      <c r="E9" s="21">
        <v>11.422165000000001</v>
      </c>
      <c r="F9" s="21">
        <f t="shared" si="0"/>
        <v>2.7847231136881363</v>
      </c>
      <c r="G9" s="21">
        <v>1.9537288036881364</v>
      </c>
      <c r="H9" s="21">
        <v>0.44000636000000004</v>
      </c>
      <c r="I9" s="21">
        <v>0.39098795000000003</v>
      </c>
      <c r="J9" s="22">
        <f t="shared" si="1"/>
        <v>0.17104715294238318</v>
      </c>
      <c r="K9" s="22">
        <f t="shared" si="2"/>
        <v>0.20956930351541375</v>
      </c>
      <c r="L9" s="23">
        <f t="shared" si="3"/>
        <v>0.24379993755020488</v>
      </c>
      <c r="M9" s="4"/>
    </row>
    <row r="10" spans="1:13" ht="38.25">
      <c r="A10" s="17"/>
      <c r="B10" s="19">
        <v>3000535</v>
      </c>
      <c r="C10" s="19" t="s">
        <v>1460</v>
      </c>
      <c r="D10" s="20">
        <v>6.8643689999999999</v>
      </c>
      <c r="E10" s="21">
        <v>6.8774700000000006</v>
      </c>
      <c r="F10" s="21">
        <f t="shared" si="0"/>
        <v>2.0285787626019141</v>
      </c>
      <c r="G10" s="21">
        <v>1.4790271326019138</v>
      </c>
      <c r="H10" s="21">
        <v>0.37752350000000001</v>
      </c>
      <c r="I10" s="21">
        <v>0.17202813</v>
      </c>
      <c r="J10" s="22">
        <f t="shared" si="1"/>
        <v>0.21505395626617255</v>
      </c>
      <c r="K10" s="22">
        <f t="shared" si="2"/>
        <v>0.26994674387556961</v>
      </c>
      <c r="L10" s="23">
        <f t="shared" si="3"/>
        <v>0.29496003073832583</v>
      </c>
      <c r="M10" s="4"/>
    </row>
    <row r="11" spans="1:13" ht="51">
      <c r="A11" s="17"/>
      <c r="B11" s="19">
        <v>3000670</v>
      </c>
      <c r="C11" s="19" t="s">
        <v>1461</v>
      </c>
      <c r="D11" s="20">
        <v>5.9512100000000006</v>
      </c>
      <c r="E11" s="21">
        <v>6.1402910000000004</v>
      </c>
      <c r="F11" s="21">
        <f t="shared" si="0"/>
        <v>3.0199725376930022</v>
      </c>
      <c r="G11" s="21">
        <v>2.1405280376930023</v>
      </c>
      <c r="H11" s="21">
        <v>0.45682706000000001</v>
      </c>
      <c r="I11" s="21">
        <v>0.42261744000000001</v>
      </c>
      <c r="J11" s="22">
        <f t="shared" si="1"/>
        <v>0.34860367980817231</v>
      </c>
      <c r="K11" s="22">
        <f t="shared" si="2"/>
        <v>0.42300195506906796</v>
      </c>
      <c r="L11" s="23">
        <f t="shared" si="3"/>
        <v>0.49182889503005672</v>
      </c>
      <c r="M11" s="4"/>
    </row>
    <row r="12" spans="1:13" ht="38.25">
      <c r="A12" s="17"/>
      <c r="B12" s="19">
        <v>3000671</v>
      </c>
      <c r="C12" s="19" t="s">
        <v>1462</v>
      </c>
      <c r="D12" s="20">
        <v>25.269332000000002</v>
      </c>
      <c r="E12" s="21">
        <v>25.568010999999995</v>
      </c>
      <c r="F12" s="21">
        <f t="shared" si="0"/>
        <v>13.470975770925303</v>
      </c>
      <c r="G12" s="21">
        <v>9.2519588409253029</v>
      </c>
      <c r="H12" s="21">
        <v>1.8770056099999999</v>
      </c>
      <c r="I12" s="21">
        <v>2.3420113200000001</v>
      </c>
      <c r="J12" s="22">
        <f t="shared" si="1"/>
        <v>0.36185680774798262</v>
      </c>
      <c r="K12" s="22">
        <f t="shared" si="2"/>
        <v>0.4352690731760599</v>
      </c>
      <c r="L12" s="23">
        <f t="shared" si="3"/>
        <v>0.52686835010065136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3.9597649999999902</v>
      </c>
      <c r="E13" s="45">
        <f t="shared" ref="E13:I13" ca="1" si="4">OFFSET(E13,-MATCH("PROYECTOS",$A$8:$A$50,0)-1,0)-(OFFSET(E13,-MATCH("PROYECTOS",$A$8:$A$50,0),0))</f>
        <v>37.044027000000014</v>
      </c>
      <c r="F13" s="45">
        <f t="shared" ca="1" si="4"/>
        <v>4.3839390552805568</v>
      </c>
      <c r="G13" s="45">
        <f t="shared" ca="1" si="4"/>
        <v>1.7012389152805554</v>
      </c>
      <c r="H13" s="45">
        <f t="shared" ca="1" si="4"/>
        <v>0.45278871000000054</v>
      </c>
      <c r="I13" s="45">
        <f t="shared" ca="1" si="4"/>
        <v>2.2299114299999996</v>
      </c>
      <c r="J13" s="46">
        <f t="shared" ca="1" si="1"/>
        <v>4.5924783374133561E-2</v>
      </c>
      <c r="K13" s="46">
        <f t="shared" ca="1" si="2"/>
        <v>5.8147771711767597E-2</v>
      </c>
      <c r="L13" s="47">
        <f t="shared" ca="1" si="3"/>
        <v>0.1183440195441104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1479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 ht="38.25">
      <c r="A19" s="17"/>
      <c r="B19" s="19">
        <v>3000534</v>
      </c>
      <c r="C19" s="19" t="s">
        <v>1459</v>
      </c>
      <c r="D19" s="23">
        <v>0.24379993755020488</v>
      </c>
    </row>
    <row r="20" spans="1:4" ht="38.25">
      <c r="A20" s="17"/>
      <c r="B20" s="19">
        <v>3000535</v>
      </c>
      <c r="C20" s="19" t="s">
        <v>1460</v>
      </c>
      <c r="D20" s="23">
        <v>0.29496003073832583</v>
      </c>
    </row>
    <row r="21" spans="1:4" ht="51.75" thickBot="1">
      <c r="A21" s="24"/>
      <c r="B21" s="26">
        <v>3000670</v>
      </c>
      <c r="C21" s="26" t="s">
        <v>1461</v>
      </c>
      <c r="D21" s="30">
        <v>0.49182889503005672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dimension ref="A1:S25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93</v>
      </c>
      <c r="B1" s="49" t="s">
        <v>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1458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56.77878299999999</v>
      </c>
      <c r="I6" s="14">
        <v>90.528483000000008</v>
      </c>
      <c r="J6" s="14">
        <v>27.480120925799248</v>
      </c>
      <c r="K6" s="14">
        <v>17.926510285799246</v>
      </c>
      <c r="L6" s="14">
        <v>3.8124184300000006</v>
      </c>
      <c r="M6" s="14">
        <v>5.7411922099999995</v>
      </c>
      <c r="N6" s="15">
        <v>0.19802066368216117</v>
      </c>
      <c r="O6" s="15">
        <v>0.24013358001148927</v>
      </c>
      <c r="P6" s="16">
        <v>0.30355220826796853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SUM(H8:H24)</f>
        <v>52.819018</v>
      </c>
      <c r="I7" s="37">
        <f>SUM(I8:I24)</f>
        <v>53.484456000000002</v>
      </c>
      <c r="J7" s="37">
        <f>SUM(J8:J24)</f>
        <v>23.096181870518691</v>
      </c>
      <c r="K7" s="37">
        <f t="shared" ref="K7:L7" si="0">SUM(K8:K24)</f>
        <v>16.225271370518691</v>
      </c>
      <c r="L7" s="37">
        <f t="shared" si="0"/>
        <v>3.35962972</v>
      </c>
      <c r="M7" s="37">
        <f>SUM(M8:M24)</f>
        <v>3.5112807799999999</v>
      </c>
      <c r="N7" s="39">
        <f>IFERROR(K7/I7,0)</f>
        <v>0.30336424045368787</v>
      </c>
      <c r="O7" s="39">
        <f>IFERROR(SUM(K7,L7)/I7,0)</f>
        <v>0.36617930806884696</v>
      </c>
      <c r="P7" s="40">
        <f>IFERROR(SUM(K7,L7,M7)/I7,0)</f>
        <v>0.43182979874598876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0.51662799999999998</v>
      </c>
      <c r="I8" s="21">
        <v>0.51662799999999998</v>
      </c>
      <c r="J8" s="21">
        <f t="shared" ref="J8:J24" si="1">SUM(K8,L8,M8)</f>
        <v>0.17747614099648168</v>
      </c>
      <c r="K8" s="21">
        <v>0.12653704099648166</v>
      </c>
      <c r="L8" s="21">
        <v>2.7218550000000001E-2</v>
      </c>
      <c r="M8" s="21">
        <v>2.372055E-2</v>
      </c>
      <c r="N8" s="22">
        <f t="shared" ref="N8:N25" si="2">IFERROR(K8/I8,0)</f>
        <v>0.24492873207894592</v>
      </c>
      <c r="O8" s="22">
        <f t="shared" ref="O8:O25" si="3">IFERROR(SUM(K8,L8)/I8,0)</f>
        <v>0.2976137394730477</v>
      </c>
      <c r="P8" s="23">
        <f t="shared" ref="P8:P25" si="4">IFERROR(SUM(K8,L8,M8)/I8,0)</f>
        <v>0.34352791756637596</v>
      </c>
      <c r="Q8" s="70">
        <v>3184</v>
      </c>
      <c r="R8" s="21">
        <v>3184</v>
      </c>
      <c r="S8" s="23">
        <f>IFERROR(R8/Q8,0)</f>
        <v>1</v>
      </c>
    </row>
    <row r="9" spans="1:19" ht="25.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1.0262530000000001</v>
      </c>
      <c r="I9" s="21">
        <v>1.0261020000000001</v>
      </c>
      <c r="J9" s="21">
        <f t="shared" si="1"/>
        <v>0.32943759989053523</v>
      </c>
      <c r="K9" s="21">
        <v>0.23519461989053525</v>
      </c>
      <c r="L9" s="21">
        <v>5.1650490000000007E-2</v>
      </c>
      <c r="M9" s="21">
        <v>4.2592489999999997E-2</v>
      </c>
      <c r="N9" s="22">
        <f t="shared" si="2"/>
        <v>0.2292117351788957</v>
      </c>
      <c r="O9" s="22">
        <f t="shared" si="3"/>
        <v>0.27954833914224436</v>
      </c>
      <c r="P9" s="23">
        <f t="shared" si="4"/>
        <v>0.32105736066252205</v>
      </c>
      <c r="Q9" s="70">
        <v>3</v>
      </c>
      <c r="R9" s="21">
        <v>5</v>
      </c>
      <c r="S9" s="23">
        <f t="shared" ref="S9:S24" si="5">IFERROR(R9/Q9,0)</f>
        <v>1.6666666666666667</v>
      </c>
    </row>
    <row r="10" spans="1:19" ht="25.5">
      <c r="A10" s="17"/>
      <c r="B10" s="19">
        <v>5005077</v>
      </c>
      <c r="C10" s="19" t="s">
        <v>1463</v>
      </c>
      <c r="D10" s="68">
        <v>3000001</v>
      </c>
      <c r="E10" s="19" t="s">
        <v>275</v>
      </c>
      <c r="F10" s="69">
        <v>36</v>
      </c>
      <c r="G10" s="19" t="s">
        <v>533</v>
      </c>
      <c r="H10" s="20">
        <v>1.7917370000000001</v>
      </c>
      <c r="I10" s="21">
        <v>1.933789</v>
      </c>
      <c r="J10" s="21">
        <f t="shared" si="1"/>
        <v>1.2850179447233168</v>
      </c>
      <c r="K10" s="21">
        <v>1.0382968947233167</v>
      </c>
      <c r="L10" s="21">
        <v>0.12939815000000002</v>
      </c>
      <c r="M10" s="21">
        <v>0.11732290000000001</v>
      </c>
      <c r="N10" s="22">
        <f t="shared" si="2"/>
        <v>0.53692357062912066</v>
      </c>
      <c r="O10" s="22">
        <f t="shared" si="3"/>
        <v>0.60383787720548454</v>
      </c>
      <c r="P10" s="23">
        <f t="shared" si="4"/>
        <v>0.66450783654437828</v>
      </c>
      <c r="Q10" s="70">
        <v>27</v>
      </c>
      <c r="R10" s="21">
        <v>27</v>
      </c>
      <c r="S10" s="23">
        <f t="shared" si="5"/>
        <v>1</v>
      </c>
    </row>
    <row r="11" spans="1:19" ht="38.25">
      <c r="A11" s="17"/>
      <c r="B11" s="19">
        <v>5005078</v>
      </c>
      <c r="C11" s="19" t="s">
        <v>1464</v>
      </c>
      <c r="D11" s="68">
        <v>3000534</v>
      </c>
      <c r="E11" s="19" t="s">
        <v>1459</v>
      </c>
      <c r="F11" s="69">
        <v>86</v>
      </c>
      <c r="G11" s="19" t="s">
        <v>500</v>
      </c>
      <c r="H11" s="20">
        <v>2.8926159999999994</v>
      </c>
      <c r="I11" s="21">
        <v>2.857999</v>
      </c>
      <c r="J11" s="21">
        <f t="shared" si="1"/>
        <v>0.84401233356010164</v>
      </c>
      <c r="K11" s="21">
        <v>0.55363000356010161</v>
      </c>
      <c r="L11" s="21">
        <v>0.13583895000000004</v>
      </c>
      <c r="M11" s="21">
        <v>0.15454338000000004</v>
      </c>
      <c r="N11" s="22">
        <f t="shared" si="2"/>
        <v>0.19371245530880229</v>
      </c>
      <c r="O11" s="22">
        <f t="shared" si="3"/>
        <v>0.24124184562699344</v>
      </c>
      <c r="P11" s="23">
        <f t="shared" si="4"/>
        <v>0.29531582535896678</v>
      </c>
      <c r="Q11" s="70">
        <v>1765</v>
      </c>
      <c r="R11" s="21">
        <v>513</v>
      </c>
      <c r="S11" s="23">
        <f t="shared" si="5"/>
        <v>0.29065155807365439</v>
      </c>
    </row>
    <row r="12" spans="1:19" ht="38.25">
      <c r="A12" s="17"/>
      <c r="B12" s="19">
        <v>5005079</v>
      </c>
      <c r="C12" s="19" t="s">
        <v>1465</v>
      </c>
      <c r="D12" s="68">
        <v>3000534</v>
      </c>
      <c r="E12" s="19" t="s">
        <v>1459</v>
      </c>
      <c r="F12" s="69">
        <v>86</v>
      </c>
      <c r="G12" s="19" t="s">
        <v>500</v>
      </c>
      <c r="H12" s="20">
        <v>6.0817959999999998</v>
      </c>
      <c r="I12" s="21">
        <v>6.1521120000000007</v>
      </c>
      <c r="J12" s="21">
        <f t="shared" si="1"/>
        <v>1.5561122621663717</v>
      </c>
      <c r="K12" s="21">
        <v>1.1711443421663716</v>
      </c>
      <c r="L12" s="21">
        <v>0.21023998000000002</v>
      </c>
      <c r="M12" s="21">
        <v>0.17472794</v>
      </c>
      <c r="N12" s="22">
        <f t="shared" si="2"/>
        <v>0.19036460034641298</v>
      </c>
      <c r="O12" s="22">
        <f t="shared" si="3"/>
        <v>0.22453822722446723</v>
      </c>
      <c r="P12" s="23">
        <f t="shared" si="4"/>
        <v>0.2529395209590416</v>
      </c>
      <c r="Q12" s="70">
        <v>990</v>
      </c>
      <c r="R12" s="21">
        <v>57</v>
      </c>
      <c r="S12" s="23">
        <f t="shared" si="5"/>
        <v>5.7575757575757579E-2</v>
      </c>
    </row>
    <row r="13" spans="1:19" ht="38.25">
      <c r="A13" s="17"/>
      <c r="B13" s="19">
        <v>5005080</v>
      </c>
      <c r="C13" s="19" t="s">
        <v>1466</v>
      </c>
      <c r="D13" s="68">
        <v>3000534</v>
      </c>
      <c r="E13" s="19" t="s">
        <v>1459</v>
      </c>
      <c r="F13" s="69">
        <v>41</v>
      </c>
      <c r="G13" s="19" t="s">
        <v>686</v>
      </c>
      <c r="H13" s="20">
        <v>2.0417769999999997</v>
      </c>
      <c r="I13" s="21">
        <v>2.0271770000000005</v>
      </c>
      <c r="J13" s="21">
        <f t="shared" si="1"/>
        <v>0.33066028876352183</v>
      </c>
      <c r="K13" s="21">
        <v>0.19612017876352184</v>
      </c>
      <c r="L13" s="21">
        <v>8.7327429999999998E-2</v>
      </c>
      <c r="M13" s="21">
        <v>4.7212679999999993E-2</v>
      </c>
      <c r="N13" s="22">
        <f t="shared" si="2"/>
        <v>9.6745463648966912E-2</v>
      </c>
      <c r="O13" s="22">
        <f t="shared" si="3"/>
        <v>0.1398238085591548</v>
      </c>
      <c r="P13" s="23">
        <f t="shared" si="4"/>
        <v>0.16311367421962747</v>
      </c>
      <c r="Q13" s="70">
        <v>1</v>
      </c>
      <c r="R13" s="21">
        <v>23</v>
      </c>
      <c r="S13" s="23">
        <f t="shared" si="5"/>
        <v>23</v>
      </c>
    </row>
    <row r="14" spans="1:19" ht="51">
      <c r="A14" s="17"/>
      <c r="B14" s="19">
        <v>5005081</v>
      </c>
      <c r="C14" s="19" t="s">
        <v>1467</v>
      </c>
      <c r="D14" s="68">
        <v>3000670</v>
      </c>
      <c r="E14" s="19" t="s">
        <v>1461</v>
      </c>
      <c r="F14" s="69">
        <v>41</v>
      </c>
      <c r="G14" s="19" t="s">
        <v>686</v>
      </c>
      <c r="H14" s="20">
        <v>1.368862</v>
      </c>
      <c r="I14" s="21">
        <v>1.0348279999999999</v>
      </c>
      <c r="J14" s="21">
        <f t="shared" si="1"/>
        <v>0.36251434579497327</v>
      </c>
      <c r="K14" s="21">
        <v>0.2504514557949733</v>
      </c>
      <c r="L14" s="21">
        <v>7.6852089999999998E-2</v>
      </c>
      <c r="M14" s="21">
        <v>3.52108E-2</v>
      </c>
      <c r="N14" s="22">
        <f t="shared" si="2"/>
        <v>0.24202230302521127</v>
      </c>
      <c r="O14" s="22">
        <f t="shared" si="3"/>
        <v>0.31628787179606016</v>
      </c>
      <c r="P14" s="23">
        <f t="shared" si="4"/>
        <v>0.35031362293537993</v>
      </c>
      <c r="Q14" s="70">
        <v>130</v>
      </c>
      <c r="R14" s="21">
        <v>67</v>
      </c>
      <c r="S14" s="23">
        <f t="shared" si="5"/>
        <v>0.51538461538461533</v>
      </c>
    </row>
    <row r="15" spans="1:19" ht="38.25">
      <c r="A15" s="17"/>
      <c r="B15" s="19">
        <v>5005082</v>
      </c>
      <c r="C15" s="19" t="s">
        <v>1468</v>
      </c>
      <c r="D15" s="68">
        <v>3000535</v>
      </c>
      <c r="E15" s="19" t="s">
        <v>1460</v>
      </c>
      <c r="F15" s="69">
        <v>41</v>
      </c>
      <c r="G15" s="19" t="s">
        <v>686</v>
      </c>
      <c r="H15" s="20">
        <v>0.83521899999999982</v>
      </c>
      <c r="I15" s="21">
        <v>0.83521900000000004</v>
      </c>
      <c r="J15" s="21">
        <f t="shared" si="1"/>
        <v>0.17488716987776204</v>
      </c>
      <c r="K15" s="21">
        <v>7.9316749877762049E-2</v>
      </c>
      <c r="L15" s="21">
        <v>6.8167630000000007E-2</v>
      </c>
      <c r="M15" s="21">
        <v>2.7402789999999996E-2</v>
      </c>
      <c r="N15" s="22">
        <f t="shared" si="2"/>
        <v>9.4965212570310362E-2</v>
      </c>
      <c r="O15" s="22">
        <f t="shared" si="3"/>
        <v>0.17658168681239536</v>
      </c>
      <c r="P15" s="23">
        <f t="shared" si="4"/>
        <v>0.20939079436382796</v>
      </c>
      <c r="Q15" s="70">
        <v>20</v>
      </c>
      <c r="R15" s="21">
        <v>20</v>
      </c>
      <c r="S15" s="23">
        <f t="shared" si="5"/>
        <v>1</v>
      </c>
    </row>
    <row r="16" spans="1:19" ht="38.25">
      <c r="A16" s="17"/>
      <c r="B16" s="19">
        <v>5005083</v>
      </c>
      <c r="C16" s="19" t="s">
        <v>1469</v>
      </c>
      <c r="D16" s="68">
        <v>3000535</v>
      </c>
      <c r="E16" s="19" t="s">
        <v>1460</v>
      </c>
      <c r="F16" s="69">
        <v>41</v>
      </c>
      <c r="G16" s="19" t="s">
        <v>686</v>
      </c>
      <c r="H16" s="20">
        <v>5.5291499999999996</v>
      </c>
      <c r="I16" s="21">
        <v>5.5422510000000003</v>
      </c>
      <c r="J16" s="21">
        <f t="shared" si="1"/>
        <v>1.5053112202075905</v>
      </c>
      <c r="K16" s="21">
        <v>1.0729159002075903</v>
      </c>
      <c r="L16" s="21">
        <v>0.30018191</v>
      </c>
      <c r="M16" s="21">
        <v>0.13221341</v>
      </c>
      <c r="N16" s="22">
        <f t="shared" si="2"/>
        <v>0.19358847158087755</v>
      </c>
      <c r="O16" s="22">
        <f t="shared" si="3"/>
        <v>0.24775092470687277</v>
      </c>
      <c r="P16" s="23">
        <f t="shared" si="4"/>
        <v>0.27160646823963591</v>
      </c>
      <c r="Q16" s="70">
        <v>102</v>
      </c>
      <c r="R16" s="21">
        <v>35</v>
      </c>
      <c r="S16" s="23">
        <f t="shared" si="5"/>
        <v>0.34313725490196079</v>
      </c>
    </row>
    <row r="17" spans="1:19" ht="38.25">
      <c r="A17" s="17"/>
      <c r="B17" s="19">
        <v>5005084</v>
      </c>
      <c r="C17" s="19" t="s">
        <v>1470</v>
      </c>
      <c r="D17" s="68">
        <v>3000535</v>
      </c>
      <c r="E17" s="19" t="s">
        <v>1460</v>
      </c>
      <c r="F17" s="69">
        <v>41</v>
      </c>
      <c r="G17" s="19" t="s">
        <v>686</v>
      </c>
      <c r="H17" s="20">
        <v>0.5</v>
      </c>
      <c r="I17" s="21">
        <v>0.50000000000000011</v>
      </c>
      <c r="J17" s="21">
        <f t="shared" si="1"/>
        <v>0.3483803725165614</v>
      </c>
      <c r="K17" s="21">
        <v>0.3267944825165614</v>
      </c>
      <c r="L17" s="21">
        <v>9.1739600000000001E-3</v>
      </c>
      <c r="M17" s="21">
        <v>1.241193E-2</v>
      </c>
      <c r="N17" s="22">
        <f t="shared" si="2"/>
        <v>0.65358896503312269</v>
      </c>
      <c r="O17" s="22">
        <f t="shared" si="3"/>
        <v>0.67193688503312266</v>
      </c>
      <c r="P17" s="23">
        <f t="shared" si="4"/>
        <v>0.69676074503312269</v>
      </c>
      <c r="Q17" s="70">
        <v>200</v>
      </c>
      <c r="R17" s="21">
        <v>200</v>
      </c>
      <c r="S17" s="23">
        <f t="shared" si="5"/>
        <v>1</v>
      </c>
    </row>
    <row r="18" spans="1:19" ht="51">
      <c r="A18" s="17"/>
      <c r="B18" s="19">
        <v>5005085</v>
      </c>
      <c r="C18" s="19" t="s">
        <v>1471</v>
      </c>
      <c r="D18" s="68">
        <v>3000670</v>
      </c>
      <c r="E18" s="19" t="s">
        <v>1461</v>
      </c>
      <c r="F18" s="69">
        <v>41</v>
      </c>
      <c r="G18" s="19" t="s">
        <v>686</v>
      </c>
      <c r="H18" s="20">
        <v>3.8801639999999997</v>
      </c>
      <c r="I18" s="21">
        <v>4.3910599999999995</v>
      </c>
      <c r="J18" s="21">
        <f t="shared" si="1"/>
        <v>2.2968387597954476</v>
      </c>
      <c r="K18" s="21">
        <v>1.6496753897954477</v>
      </c>
      <c r="L18" s="21">
        <v>0.31535584999999999</v>
      </c>
      <c r="M18" s="21">
        <v>0.33180752000000002</v>
      </c>
      <c r="N18" s="22">
        <f t="shared" si="2"/>
        <v>0.3756895578278247</v>
      </c>
      <c r="O18" s="22">
        <f t="shared" si="3"/>
        <v>0.44750726243673461</v>
      </c>
      <c r="P18" s="23">
        <f t="shared" si="4"/>
        <v>0.52307159542239179</v>
      </c>
      <c r="Q18" s="70">
        <v>200</v>
      </c>
      <c r="R18" s="21">
        <v>193</v>
      </c>
      <c r="S18" s="23">
        <f t="shared" si="5"/>
        <v>0.96499999999999997</v>
      </c>
    </row>
    <row r="19" spans="1:19" ht="51">
      <c r="A19" s="17"/>
      <c r="B19" s="19">
        <v>5005086</v>
      </c>
      <c r="C19" s="19" t="s">
        <v>1472</v>
      </c>
      <c r="D19" s="68">
        <v>3000670</v>
      </c>
      <c r="E19" s="19" t="s">
        <v>1461</v>
      </c>
      <c r="F19" s="69">
        <v>41</v>
      </c>
      <c r="G19" s="19" t="s">
        <v>686</v>
      </c>
      <c r="H19" s="20">
        <v>0.70218400000000003</v>
      </c>
      <c r="I19" s="21">
        <v>0.71440300000000001</v>
      </c>
      <c r="J19" s="21">
        <f t="shared" si="1"/>
        <v>0.36061943210258129</v>
      </c>
      <c r="K19" s="21">
        <v>0.24040119210258126</v>
      </c>
      <c r="L19" s="21">
        <v>6.4619120000000002E-2</v>
      </c>
      <c r="M19" s="21">
        <v>5.5599119999999995E-2</v>
      </c>
      <c r="N19" s="22">
        <f t="shared" si="2"/>
        <v>0.33650641459033803</v>
      </c>
      <c r="O19" s="22">
        <f t="shared" si="3"/>
        <v>0.42695833038576447</v>
      </c>
      <c r="P19" s="23">
        <f t="shared" si="4"/>
        <v>0.5047843193583752</v>
      </c>
      <c r="Q19" s="70">
        <v>0</v>
      </c>
      <c r="R19" s="21">
        <v>0</v>
      </c>
      <c r="S19" s="23">
        <f t="shared" si="5"/>
        <v>0</v>
      </c>
    </row>
    <row r="20" spans="1:19" ht="38.25">
      <c r="A20" s="17"/>
      <c r="B20" s="19">
        <v>5005087</v>
      </c>
      <c r="C20" s="19" t="s">
        <v>1473</v>
      </c>
      <c r="D20" s="68">
        <v>3000671</v>
      </c>
      <c r="E20" s="19" t="s">
        <v>1462</v>
      </c>
      <c r="F20" s="69">
        <v>107</v>
      </c>
      <c r="G20" s="19" t="s">
        <v>1303</v>
      </c>
      <c r="H20" s="20">
        <v>3.8824450000000001</v>
      </c>
      <c r="I20" s="21">
        <v>3.4974010000000004</v>
      </c>
      <c r="J20" s="21">
        <f t="shared" si="1"/>
        <v>1.5045988142171993</v>
      </c>
      <c r="K20" s="21">
        <v>0.93980200421719928</v>
      </c>
      <c r="L20" s="21">
        <v>0.26207891999999999</v>
      </c>
      <c r="M20" s="21">
        <v>0.30271788999999999</v>
      </c>
      <c r="N20" s="22">
        <f t="shared" si="2"/>
        <v>0.26871439798215851</v>
      </c>
      <c r="O20" s="22">
        <f t="shared" si="3"/>
        <v>0.34364973425043316</v>
      </c>
      <c r="P20" s="23">
        <f t="shared" si="4"/>
        <v>0.43020483330827636</v>
      </c>
      <c r="Q20" s="70">
        <v>2162</v>
      </c>
      <c r="R20" s="21">
        <v>2606</v>
      </c>
      <c r="S20" s="23">
        <f t="shared" si="5"/>
        <v>1.2053654024051803</v>
      </c>
    </row>
    <row r="21" spans="1:19" ht="38.25">
      <c r="A21" s="17"/>
      <c r="B21" s="19">
        <v>5005088</v>
      </c>
      <c r="C21" s="19" t="s">
        <v>1474</v>
      </c>
      <c r="D21" s="68">
        <v>3000671</v>
      </c>
      <c r="E21" s="19" t="s">
        <v>1462</v>
      </c>
      <c r="F21" s="69">
        <v>107</v>
      </c>
      <c r="G21" s="19" t="s">
        <v>1303</v>
      </c>
      <c r="H21" s="20">
        <v>7.4665310000000007</v>
      </c>
      <c r="I21" s="21">
        <v>6.537202999999999</v>
      </c>
      <c r="J21" s="21">
        <f t="shared" si="1"/>
        <v>3.2860314705467433</v>
      </c>
      <c r="K21" s="21">
        <v>2.0386164005467435</v>
      </c>
      <c r="L21" s="21">
        <v>0.52564405999999997</v>
      </c>
      <c r="M21" s="21">
        <v>0.72177100999999988</v>
      </c>
      <c r="N21" s="22">
        <f t="shared" si="2"/>
        <v>0.31184841598872542</v>
      </c>
      <c r="O21" s="22">
        <f t="shared" si="3"/>
        <v>0.39225651406981604</v>
      </c>
      <c r="P21" s="23">
        <f t="shared" si="4"/>
        <v>0.50266627341184655</v>
      </c>
      <c r="Q21" s="70">
        <v>5493</v>
      </c>
      <c r="R21" s="21">
        <v>4021</v>
      </c>
      <c r="S21" s="23">
        <f t="shared" si="5"/>
        <v>0.73202257418532679</v>
      </c>
    </row>
    <row r="22" spans="1:19" ht="38.25">
      <c r="A22" s="17"/>
      <c r="B22" s="19">
        <v>5005089</v>
      </c>
      <c r="C22" s="19" t="s">
        <v>1475</v>
      </c>
      <c r="D22" s="68">
        <v>3000671</v>
      </c>
      <c r="E22" s="19" t="s">
        <v>1462</v>
      </c>
      <c r="F22" s="69">
        <v>107</v>
      </c>
      <c r="G22" s="19" t="s">
        <v>1303</v>
      </c>
      <c r="H22" s="20">
        <v>5.5349560000000011</v>
      </c>
      <c r="I22" s="21">
        <v>6.050211</v>
      </c>
      <c r="J22" s="21">
        <f t="shared" si="1"/>
        <v>3.9016255807582771</v>
      </c>
      <c r="K22" s="21">
        <v>2.4418648307582771</v>
      </c>
      <c r="L22" s="21">
        <v>0.60004904999999997</v>
      </c>
      <c r="M22" s="21">
        <v>0.85971169999999997</v>
      </c>
      <c r="N22" s="22">
        <f t="shared" si="2"/>
        <v>0.40359994564789181</v>
      </c>
      <c r="O22" s="22">
        <f t="shared" si="3"/>
        <v>0.50277814786265751</v>
      </c>
      <c r="P22" s="23">
        <f t="shared" si="4"/>
        <v>0.64487429955059039</v>
      </c>
      <c r="Q22" s="70">
        <v>6570</v>
      </c>
      <c r="R22" s="21">
        <v>4502</v>
      </c>
      <c r="S22" s="23">
        <f t="shared" si="5"/>
        <v>0.68523592085235918</v>
      </c>
    </row>
    <row r="23" spans="1:19" ht="38.25">
      <c r="A23" s="17"/>
      <c r="B23" s="19">
        <v>5005090</v>
      </c>
      <c r="C23" s="19" t="s">
        <v>1476</v>
      </c>
      <c r="D23" s="68">
        <v>3000671</v>
      </c>
      <c r="E23" s="19" t="s">
        <v>1462</v>
      </c>
      <c r="F23" s="69">
        <v>107</v>
      </c>
      <c r="G23" s="19" t="s">
        <v>1303</v>
      </c>
      <c r="H23" s="20">
        <v>8.3853999999999989</v>
      </c>
      <c r="I23" s="21">
        <v>9.4831959999999995</v>
      </c>
      <c r="J23" s="21">
        <f t="shared" si="1"/>
        <v>4.7787199054030838</v>
      </c>
      <c r="K23" s="21">
        <v>3.8316756054030834</v>
      </c>
      <c r="L23" s="21">
        <v>0.48923357999999995</v>
      </c>
      <c r="M23" s="21">
        <v>0.45781072</v>
      </c>
      <c r="N23" s="22">
        <f t="shared" si="2"/>
        <v>0.40404897308914456</v>
      </c>
      <c r="O23" s="22">
        <f t="shared" si="3"/>
        <v>0.45563849839263931</v>
      </c>
      <c r="P23" s="23">
        <f t="shared" si="4"/>
        <v>0.50391449311003211</v>
      </c>
      <c r="Q23" s="70">
        <v>305</v>
      </c>
      <c r="R23" s="21">
        <v>309</v>
      </c>
      <c r="S23" s="23">
        <f t="shared" si="5"/>
        <v>1.0131147540983607</v>
      </c>
    </row>
    <row r="24" spans="1:19" ht="51">
      <c r="A24" s="17"/>
      <c r="B24" s="19">
        <v>5005160</v>
      </c>
      <c r="C24" s="19" t="s">
        <v>1477</v>
      </c>
      <c r="D24" s="68">
        <v>3000534</v>
      </c>
      <c r="E24" s="19" t="s">
        <v>1459</v>
      </c>
      <c r="F24" s="69">
        <v>86</v>
      </c>
      <c r="G24" s="19" t="s">
        <v>500</v>
      </c>
      <c r="H24" s="20">
        <v>0.38329999999999997</v>
      </c>
      <c r="I24" s="21">
        <v>0.38487700000000008</v>
      </c>
      <c r="J24" s="21">
        <f t="shared" si="1"/>
        <v>5.3938229198141306E-2</v>
      </c>
      <c r="K24" s="21">
        <v>3.2834279198141303E-2</v>
      </c>
      <c r="L24" s="21">
        <v>6.6E-3</v>
      </c>
      <c r="M24" s="21">
        <v>1.4503950000000002E-2</v>
      </c>
      <c r="N24" s="22">
        <f t="shared" si="2"/>
        <v>8.5311097306779299E-2</v>
      </c>
      <c r="O24" s="22">
        <f t="shared" si="3"/>
        <v>0.10245943300883475</v>
      </c>
      <c r="P24" s="23">
        <f t="shared" si="4"/>
        <v>0.14014406991880859</v>
      </c>
      <c r="Q24" s="70">
        <v>40</v>
      </c>
      <c r="R24" s="21">
        <v>0</v>
      </c>
      <c r="S24" s="23">
        <f t="shared" si="5"/>
        <v>0</v>
      </c>
    </row>
    <row r="25" spans="1:19" ht="15.75" thickBot="1">
      <c r="A25" s="41" t="s">
        <v>293</v>
      </c>
      <c r="B25" s="43"/>
      <c r="C25" s="43"/>
      <c r="D25" s="65"/>
      <c r="E25" s="43"/>
      <c r="F25" s="66"/>
      <c r="G25" s="43"/>
      <c r="H25" s="44">
        <f>H6-H7</f>
        <v>3.9597649999999902</v>
      </c>
      <c r="I25" s="44">
        <f t="shared" ref="I25:M25" si="6">I6-I7</f>
        <v>37.044027000000007</v>
      </c>
      <c r="J25" s="44">
        <f t="shared" si="6"/>
        <v>4.3839390552805568</v>
      </c>
      <c r="K25" s="44">
        <f t="shared" si="6"/>
        <v>1.7012389152805554</v>
      </c>
      <c r="L25" s="44">
        <f t="shared" si="6"/>
        <v>0.45278871000000054</v>
      </c>
      <c r="M25" s="44">
        <f t="shared" si="6"/>
        <v>2.2299114299999996</v>
      </c>
      <c r="N25" s="46">
        <f t="shared" si="2"/>
        <v>4.5924783374133568E-2</v>
      </c>
      <c r="O25" s="46">
        <f t="shared" si="3"/>
        <v>5.8147771711767611E-2</v>
      </c>
      <c r="P25" s="47">
        <f t="shared" si="4"/>
        <v>0.11834401954411042</v>
      </c>
      <c r="Q25" s="67"/>
      <c r="R25" s="45"/>
      <c r="S2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5" sqref="A15:L15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94</v>
      </c>
      <c r="B1" s="50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1480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24.960895000000001</v>
      </c>
      <c r="E6" s="14">
        <v>26.548584000000002</v>
      </c>
      <c r="F6" s="14">
        <v>12.033273379227534</v>
      </c>
      <c r="G6" s="14">
        <v>7.8832774492275348</v>
      </c>
      <c r="H6" s="14">
        <v>2.1004345499999997</v>
      </c>
      <c r="I6" s="14">
        <v>2.0495613799999997</v>
      </c>
      <c r="J6" s="15">
        <v>0.29693777450531955</v>
      </c>
      <c r="K6" s="15">
        <v>0.37605440648840383</v>
      </c>
      <c r="L6" s="16">
        <v>0.45325480934228107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21.257243999999996</v>
      </c>
      <c r="E7" s="38">
        <f ca="1">SUM(E8:OFFSET(E6,MATCH("GOBIERNOS REGIONALES",$A$8:$A$50,0),0))</f>
        <v>21.978604999999998</v>
      </c>
      <c r="F7" s="38">
        <f ca="1">SUM(F8:OFFSET(F6,MATCH("GOBIERNOS REGIONALES",$A$8:$A$50,0),0))</f>
        <v>9.4647267468738594</v>
      </c>
      <c r="G7" s="38">
        <f ca="1">SUM(G8:OFFSET(G6,MATCH("GOBIERNOS REGIONALES",$A$8:$A$50,0),0))</f>
        <v>6.4710908768738591</v>
      </c>
      <c r="H7" s="38">
        <f ca="1">SUM(H8:OFFSET(H6,MATCH("GOBIERNOS REGIONALES",$A$8:$A$50,0),0))</f>
        <v>1.4955323300000003</v>
      </c>
      <c r="I7" s="38">
        <f ca="1">SUM(I8:OFFSET(I6,MATCH("GOBIERNOS REGIONALES",$A$8:$A$50,0),0))</f>
        <v>1.4981035400000002</v>
      </c>
      <c r="J7" s="39">
        <f ca="1">IFERROR(G7/E7,0)</f>
        <v>0.29442682449017393</v>
      </c>
      <c r="K7" s="39">
        <f ca="1">IFERROR(SUM(G7,H7)/E7,0)</f>
        <v>0.36247174044366604</v>
      </c>
      <c r="L7" s="40">
        <f ca="1">IFERROR(SUM(G7,H7,I7)/E7,0)</f>
        <v>0.43063364334878668</v>
      </c>
      <c r="M7" s="4"/>
    </row>
    <row r="8" spans="1:13">
      <c r="A8" s="17"/>
      <c r="B8" s="18">
        <v>38</v>
      </c>
      <c r="C8" s="19" t="s">
        <v>125</v>
      </c>
      <c r="D8" s="20">
        <v>3.4427979999999998</v>
      </c>
      <c r="E8" s="21">
        <v>3.5021209999999994</v>
      </c>
      <c r="F8" s="21">
        <f t="shared" ref="F8:F16" si="0">SUM(G8,H8,I8)</f>
        <v>1.4265438698603554</v>
      </c>
      <c r="G8" s="21">
        <v>1.0294288898603554</v>
      </c>
      <c r="H8" s="21">
        <v>0.17286502999999998</v>
      </c>
      <c r="I8" s="21">
        <v>0.22424995000000003</v>
      </c>
      <c r="J8" s="22">
        <f t="shared" ref="J8:J16" si="1">IFERROR(G8/E8,0)</f>
        <v>0.29394440964785501</v>
      </c>
      <c r="K8" s="22">
        <f t="shared" ref="K8:K16" si="2">IFERROR(SUM(G8,H8)/E8,0)</f>
        <v>0.34330450600089368</v>
      </c>
      <c r="L8" s="23">
        <f t="shared" ref="L8:L16" si="3">IFERROR(SUM(G8,H8,I8)/E8,0)</f>
        <v>0.40733711652463056</v>
      </c>
      <c r="M8" s="4"/>
    </row>
    <row r="9" spans="1:13" ht="25.5">
      <c r="A9" s="17"/>
      <c r="B9" s="18">
        <v>59</v>
      </c>
      <c r="C9" s="19" t="s">
        <v>133</v>
      </c>
      <c r="D9" s="20">
        <v>9.1181489999999989</v>
      </c>
      <c r="E9" s="21">
        <v>9.2876159999999981</v>
      </c>
      <c r="F9" s="21">
        <f t="shared" si="0"/>
        <v>4.7789728859724869</v>
      </c>
      <c r="G9" s="21">
        <v>3.194462745972487</v>
      </c>
      <c r="H9" s="21">
        <v>0.84526418000000014</v>
      </c>
      <c r="I9" s="21">
        <v>0.7392459600000002</v>
      </c>
      <c r="J9" s="22">
        <f t="shared" si="1"/>
        <v>0.34394862427263223</v>
      </c>
      <c r="K9" s="22">
        <f t="shared" si="2"/>
        <v>0.43495843561711506</v>
      </c>
      <c r="L9" s="23">
        <f t="shared" si="3"/>
        <v>0.51455323798620523</v>
      </c>
      <c r="M9" s="4"/>
    </row>
    <row r="10" spans="1:13">
      <c r="A10" s="17"/>
      <c r="B10" s="18">
        <v>240</v>
      </c>
      <c r="C10" s="19" t="s">
        <v>156</v>
      </c>
      <c r="D10" s="20">
        <v>7.479296999999999</v>
      </c>
      <c r="E10" s="21">
        <v>7.9249680000000007</v>
      </c>
      <c r="F10" s="21">
        <f t="shared" si="0"/>
        <v>2.7380787905642463</v>
      </c>
      <c r="G10" s="21">
        <v>1.8130312805642461</v>
      </c>
      <c r="H10" s="21">
        <v>0.43430361000000006</v>
      </c>
      <c r="I10" s="21">
        <v>0.49074390000000012</v>
      </c>
      <c r="J10" s="22">
        <f t="shared" si="1"/>
        <v>0.22877458692126529</v>
      </c>
      <c r="K10" s="22">
        <f t="shared" si="2"/>
        <v>0.28357652555369889</v>
      </c>
      <c r="L10" s="23">
        <f t="shared" si="3"/>
        <v>0.34550029609763044</v>
      </c>
      <c r="M10" s="4"/>
    </row>
    <row r="11" spans="1:13" ht="25.5">
      <c r="A11" s="17"/>
      <c r="B11" s="18">
        <v>243</v>
      </c>
      <c r="C11" s="19" t="s">
        <v>158</v>
      </c>
      <c r="D11" s="20">
        <v>1.2170000000000001</v>
      </c>
      <c r="E11" s="21">
        <v>1.2639</v>
      </c>
      <c r="F11" s="21">
        <f t="shared" si="0"/>
        <v>0.52113120047677053</v>
      </c>
      <c r="G11" s="21">
        <v>0.43416796047677053</v>
      </c>
      <c r="H11" s="21">
        <v>4.3099509999999994E-2</v>
      </c>
      <c r="I11" s="21">
        <v>4.3863730000000004E-2</v>
      </c>
      <c r="J11" s="22">
        <f t="shared" si="1"/>
        <v>0.34351448728283135</v>
      </c>
      <c r="K11" s="22">
        <f t="shared" si="2"/>
        <v>0.37761489870778586</v>
      </c>
      <c r="L11" s="23">
        <f t="shared" si="3"/>
        <v>0.41231996239953361</v>
      </c>
      <c r="M11" s="4"/>
    </row>
    <row r="12" spans="1:13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3.7036509999999998</v>
      </c>
      <c r="E12" s="38">
        <f ca="1">SUM(E13:OFFSET(E11,(MATCH("GOBIERNOS LOCALES",$A$8:$A$50,0)-MATCH("GOBIERNOS REGIONALES",$A$8:$A$50,0)),0))</f>
        <v>4.569979</v>
      </c>
      <c r="F12" s="38">
        <f ca="1">SUM(F13:OFFSET(F11,(MATCH("GOBIERNOS LOCALES",$A$8:$A$50,0)-MATCH("GOBIERNOS REGIONALES",$A$8:$A$50,0)),0))</f>
        <v>2.5685466323536756</v>
      </c>
      <c r="G12" s="38">
        <f ca="1">SUM(G13:OFFSET(G11,(MATCH("GOBIERNOS LOCALES",$A$8:$A$50,0)-MATCH("GOBIERNOS REGIONALES",$A$8:$A$50,0)),0))</f>
        <v>1.4121865723536757</v>
      </c>
      <c r="H12" s="38">
        <f ca="1">SUM(H13:OFFSET(H11,(MATCH("GOBIERNOS LOCALES",$A$8:$A$50,0)-MATCH("GOBIERNOS REGIONALES",$A$8:$A$50,0)),0))</f>
        <v>0.60490222000000005</v>
      </c>
      <c r="I12" s="38">
        <f ca="1">SUM(I13:OFFSET(I11,(MATCH("GOBIERNOS LOCALES",$A$8:$A$50,0)-MATCH("GOBIERNOS REGIONALES",$A$8:$A$50,0)),0))</f>
        <v>0.55145783999999987</v>
      </c>
      <c r="J12" s="39">
        <f t="shared" ca="1" si="1"/>
        <v>0.309013799046708</v>
      </c>
      <c r="K12" s="39">
        <f t="shared" ca="1" si="2"/>
        <v>0.44137813157427547</v>
      </c>
      <c r="L12" s="40">
        <f t="shared" ca="1" si="3"/>
        <v>0.56204779767120938</v>
      </c>
      <c r="M12" s="4"/>
    </row>
    <row r="13" spans="1:13">
      <c r="A13" s="17"/>
      <c r="B13" s="18">
        <v>452</v>
      </c>
      <c r="C13" s="19" t="s">
        <v>218</v>
      </c>
      <c r="D13" s="20">
        <v>0.207591</v>
      </c>
      <c r="E13" s="21">
        <v>0.244698</v>
      </c>
      <c r="F13" s="21">
        <f t="shared" si="0"/>
        <v>8.9835110596488563E-2</v>
      </c>
      <c r="G13" s="21">
        <v>6.4876220596488565E-2</v>
      </c>
      <c r="H13" s="21">
        <v>1.4166500000000004E-2</v>
      </c>
      <c r="I13" s="21">
        <v>1.0792389999999999E-2</v>
      </c>
      <c r="J13" s="22">
        <f t="shared" si="1"/>
        <v>0.26512771087826043</v>
      </c>
      <c r="K13" s="22">
        <f t="shared" si="2"/>
        <v>0.32302152284239577</v>
      </c>
      <c r="L13" s="23">
        <f t="shared" si="3"/>
        <v>0.36712646035720997</v>
      </c>
      <c r="M13" s="4"/>
    </row>
    <row r="14" spans="1:13">
      <c r="A14" s="17"/>
      <c r="B14" s="18">
        <v>457</v>
      </c>
      <c r="C14" s="19" t="s">
        <v>223</v>
      </c>
      <c r="D14" s="20">
        <v>2.1960599999999997</v>
      </c>
      <c r="E14" s="21">
        <v>2.695281</v>
      </c>
      <c r="F14" s="21">
        <f t="shared" si="0"/>
        <v>1.4056150610554474</v>
      </c>
      <c r="G14" s="21">
        <v>0.95427849105544738</v>
      </c>
      <c r="H14" s="21">
        <v>0.24549002</v>
      </c>
      <c r="I14" s="21">
        <v>0.20584654999999996</v>
      </c>
      <c r="J14" s="22">
        <f t="shared" si="1"/>
        <v>0.35405528813338843</v>
      </c>
      <c r="K14" s="22">
        <f t="shared" si="2"/>
        <v>0.44513670784435738</v>
      </c>
      <c r="L14" s="23">
        <f t="shared" si="3"/>
        <v>0.52150965374498892</v>
      </c>
      <c r="M14" s="4"/>
    </row>
    <row r="15" spans="1:13" ht="15.75" thickBot="1">
      <c r="A15" s="24"/>
      <c r="B15" s="25">
        <v>460</v>
      </c>
      <c r="C15" s="26" t="s">
        <v>226</v>
      </c>
      <c r="D15" s="27">
        <v>1.3</v>
      </c>
      <c r="E15" s="28">
        <v>1.63</v>
      </c>
      <c r="F15" s="28">
        <f t="shared" si="0"/>
        <v>1.0730964607017397</v>
      </c>
      <c r="G15" s="28">
        <v>0.39303186070173979</v>
      </c>
      <c r="H15" s="28">
        <v>0.34524569999999999</v>
      </c>
      <c r="I15" s="28">
        <v>0.33481889999999997</v>
      </c>
      <c r="J15" s="29">
        <f t="shared" si="1"/>
        <v>0.24112384092131278</v>
      </c>
      <c r="K15" s="29">
        <f t="shared" si="2"/>
        <v>0.45293101883542319</v>
      </c>
      <c r="L15" s="30">
        <f t="shared" si="3"/>
        <v>0.65834138693358268</v>
      </c>
      <c r="M15" s="4"/>
    </row>
    <row r="16" spans="1:13">
      <c r="A16" t="s">
        <v>232</v>
      </c>
      <c r="D16" s="5"/>
      <c r="E16" s="5"/>
      <c r="F16" s="5">
        <f t="shared" si="0"/>
        <v>0</v>
      </c>
      <c r="G16" s="5"/>
      <c r="H16" s="5"/>
      <c r="I16" s="5"/>
      <c r="J16" s="4">
        <f t="shared" si="1"/>
        <v>0</v>
      </c>
      <c r="K16" s="4">
        <f t="shared" si="2"/>
        <v>0</v>
      </c>
      <c r="L16" s="4">
        <f t="shared" si="3"/>
        <v>0</v>
      </c>
      <c r="M16" s="4"/>
    </row>
    <row r="17" spans="4:13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94</v>
      </c>
      <c r="B1" s="51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1481</v>
      </c>
      <c r="N2" s="72" t="s">
        <v>1499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24.960895000000001</v>
      </c>
      <c r="E6" s="14">
        <f ca="1">SUM(E7:OFFSET(E7,50,0))</f>
        <v>26.548584000000002</v>
      </c>
      <c r="F6" s="14">
        <f ca="1">SUM(F7:OFFSET(F7,50,0))</f>
        <v>12.033273379227534</v>
      </c>
      <c r="G6" s="14">
        <f ca="1">SUM(G7:OFFSET(G7,50,0))</f>
        <v>7.8832774492275348</v>
      </c>
      <c r="H6" s="14">
        <f ca="1">SUM(H7:OFFSET(H7,50,0))</f>
        <v>2.1004345499999997</v>
      </c>
      <c r="I6" s="14">
        <f ca="1">SUM(I7:OFFSET(I7,50,0))</f>
        <v>2.0495613799999997</v>
      </c>
      <c r="J6" s="15">
        <f ca="1">IFERROR(G6/E6,0)</f>
        <v>0.29693777450531955</v>
      </c>
      <c r="K6" s="15">
        <f ca="1">IFERROR(SUM(G6,H6)/E6,0)</f>
        <v>0.37605440648840383</v>
      </c>
      <c r="L6" s="16">
        <f ca="1">IFERROR(SUM(G6,H6,I6)/E6,0)</f>
        <v>0.45325480934228107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3.1759999999999997E-2</v>
      </c>
      <c r="E7" s="21">
        <v>3.1759999999999997E-2</v>
      </c>
      <c r="F7" s="21">
        <f t="shared" ref="F7:F27" si="0">SUM(G7,H7,I7)</f>
        <v>0</v>
      </c>
      <c r="G7" s="21">
        <v>0</v>
      </c>
      <c r="H7" s="21">
        <v>0</v>
      </c>
      <c r="I7" s="21">
        <v>0</v>
      </c>
      <c r="J7" s="22">
        <f t="shared" ref="J7:J27" si="1">IFERROR(G7/E7,0)</f>
        <v>0</v>
      </c>
      <c r="K7" s="22">
        <f t="shared" ref="K7:K27" si="2">IFERROR(SUM(G7,H7)/E7,0)</f>
        <v>0</v>
      </c>
      <c r="L7" s="23">
        <f t="shared" ref="L7:L27" si="3">IFERROR(SUM(G7,H7,I7)/E7,0)</f>
        <v>0</v>
      </c>
      <c r="M7" s="4"/>
      <c r="N7" t="s">
        <v>254</v>
      </c>
      <c r="O7" s="5">
        <v>0.10967195014060438</v>
      </c>
      <c r="P7" s="71">
        <v>0.81401284153940767</v>
      </c>
    </row>
    <row r="8" spans="1:16">
      <c r="A8" s="17"/>
      <c r="B8" s="55">
        <v>2</v>
      </c>
      <c r="C8" s="19" t="s">
        <v>250</v>
      </c>
      <c r="D8" s="20">
        <v>0.96708000000000016</v>
      </c>
      <c r="E8" s="21">
        <v>0.94757999999999987</v>
      </c>
      <c r="F8" s="21">
        <f t="shared" si="0"/>
        <v>0.44986349167226075</v>
      </c>
      <c r="G8" s="21">
        <v>0.32471853167226072</v>
      </c>
      <c r="H8" s="21">
        <v>7.8881869999999993E-2</v>
      </c>
      <c r="I8" s="21">
        <v>4.6263089999999986E-2</v>
      </c>
      <c r="J8" s="22">
        <f t="shared" si="1"/>
        <v>0.34268191780352136</v>
      </c>
      <c r="K8" s="22">
        <f t="shared" si="2"/>
        <v>0.42592752239627346</v>
      </c>
      <c r="L8" s="23">
        <f t="shared" si="3"/>
        <v>0.47474988040298532</v>
      </c>
      <c r="M8" s="4"/>
      <c r="N8" t="s">
        <v>270</v>
      </c>
      <c r="O8" s="5">
        <v>0.37245689686962608</v>
      </c>
      <c r="P8" s="71">
        <v>0.67897698114618388</v>
      </c>
    </row>
    <row r="9" spans="1:16">
      <c r="A9" s="17"/>
      <c r="B9" s="55">
        <v>3</v>
      </c>
      <c r="C9" s="19" t="s">
        <v>251</v>
      </c>
      <c r="D9" s="20">
        <v>0.16090000000000002</v>
      </c>
      <c r="E9" s="21">
        <v>0.28065000000000001</v>
      </c>
      <c r="F9" s="21">
        <f t="shared" si="0"/>
        <v>0.11193360709427354</v>
      </c>
      <c r="G9" s="21">
        <v>0.10194570709427353</v>
      </c>
      <c r="H9" s="21">
        <v>4.4039500000000002E-3</v>
      </c>
      <c r="I9" s="21">
        <v>5.5839500000000007E-3</v>
      </c>
      <c r="J9" s="22">
        <f t="shared" si="1"/>
        <v>0.36324855547576529</v>
      </c>
      <c r="K9" s="22">
        <f t="shared" si="2"/>
        <v>0.37894052055682709</v>
      </c>
      <c r="L9" s="23">
        <f t="shared" si="3"/>
        <v>0.39883701084722439</v>
      </c>
      <c r="M9" s="4"/>
      <c r="N9" t="s">
        <v>271</v>
      </c>
      <c r="O9" s="5">
        <v>1.4632331761544297</v>
      </c>
      <c r="P9" s="71">
        <v>0.66941305360372294</v>
      </c>
    </row>
    <row r="10" spans="1:16">
      <c r="A10" s="17"/>
      <c r="B10" s="55">
        <v>4</v>
      </c>
      <c r="C10" s="19" t="s">
        <v>252</v>
      </c>
      <c r="D10" s="20">
        <v>3.3713999999999994E-2</v>
      </c>
      <c r="E10" s="21">
        <v>3.3714000000000001E-2</v>
      </c>
      <c r="F10" s="21">
        <f t="shared" si="0"/>
        <v>1.9585000028702199E-2</v>
      </c>
      <c r="G10" s="21">
        <v>1.6000000287021976E-3</v>
      </c>
      <c r="H10" s="21">
        <v>1.426E-2</v>
      </c>
      <c r="I10" s="21">
        <v>3.725E-3</v>
      </c>
      <c r="J10" s="22">
        <f t="shared" si="1"/>
        <v>4.7458030156676677E-2</v>
      </c>
      <c r="K10" s="22">
        <f t="shared" si="2"/>
        <v>0.47042771634045794</v>
      </c>
      <c r="L10" s="23">
        <f t="shared" si="3"/>
        <v>0.58091594081693654</v>
      </c>
      <c r="M10" s="4"/>
      <c r="N10" t="s">
        <v>252</v>
      </c>
      <c r="O10" s="5">
        <v>1.9585000028702199E-2</v>
      </c>
      <c r="P10" s="71">
        <v>0.58091594081693654</v>
      </c>
    </row>
    <row r="11" spans="1:16">
      <c r="A11" s="17"/>
      <c r="B11" s="55">
        <v>5</v>
      </c>
      <c r="C11" s="19" t="s">
        <v>253</v>
      </c>
      <c r="D11" s="20">
        <v>1.405367</v>
      </c>
      <c r="E11" s="21">
        <v>1.56755</v>
      </c>
      <c r="F11" s="21">
        <f t="shared" si="0"/>
        <v>0.85464729379991489</v>
      </c>
      <c r="G11" s="21">
        <v>0.50287174379991484</v>
      </c>
      <c r="H11" s="21">
        <v>0.16941419000000002</v>
      </c>
      <c r="I11" s="21">
        <v>0.18236136</v>
      </c>
      <c r="J11" s="22">
        <f t="shared" si="1"/>
        <v>0.3208010869190232</v>
      </c>
      <c r="K11" s="22">
        <f t="shared" si="2"/>
        <v>0.42887686759587562</v>
      </c>
      <c r="L11" s="23">
        <f t="shared" si="3"/>
        <v>0.54521214238774829</v>
      </c>
      <c r="M11" s="4"/>
      <c r="N11" t="s">
        <v>253</v>
      </c>
      <c r="O11" s="5">
        <v>0.85464729379991489</v>
      </c>
      <c r="P11" s="71">
        <v>0.54521214238774829</v>
      </c>
    </row>
    <row r="12" spans="1:16">
      <c r="A12" s="17"/>
      <c r="B12" s="55">
        <v>6</v>
      </c>
      <c r="C12" s="19" t="s">
        <v>254</v>
      </c>
      <c r="D12" s="20">
        <v>0.13117999999999999</v>
      </c>
      <c r="E12" s="21">
        <v>0.13472999999999999</v>
      </c>
      <c r="F12" s="21">
        <f t="shared" si="0"/>
        <v>0.10967195014060438</v>
      </c>
      <c r="G12" s="21">
        <v>7.4864050140604377E-2</v>
      </c>
      <c r="H12" s="21">
        <v>3.3039499999999999E-3</v>
      </c>
      <c r="I12" s="21">
        <v>3.1503950000000003E-2</v>
      </c>
      <c r="J12" s="22">
        <f t="shared" si="1"/>
        <v>0.55565983923850948</v>
      </c>
      <c r="K12" s="22">
        <f t="shared" si="2"/>
        <v>0.58018258844061743</v>
      </c>
      <c r="L12" s="23">
        <f t="shared" si="3"/>
        <v>0.81401284153940767</v>
      </c>
      <c r="M12" s="4"/>
      <c r="N12" t="s">
        <v>268</v>
      </c>
      <c r="O12" s="5">
        <v>1.5268289705647728</v>
      </c>
      <c r="P12" s="71">
        <v>0.511551047947711</v>
      </c>
    </row>
    <row r="13" spans="1:16">
      <c r="A13" s="17"/>
      <c r="B13" s="55">
        <v>7</v>
      </c>
      <c r="C13" s="19" t="s">
        <v>255</v>
      </c>
      <c r="D13" s="20">
        <v>8.6962969999999995</v>
      </c>
      <c r="E13" s="21">
        <v>9.1888680000000011</v>
      </c>
      <c r="F13" s="21">
        <f t="shared" si="0"/>
        <v>3.2592099910410166</v>
      </c>
      <c r="G13" s="21">
        <v>2.2471992410410166</v>
      </c>
      <c r="H13" s="21">
        <v>0.47740312000000007</v>
      </c>
      <c r="I13" s="21">
        <v>0.53460763000000011</v>
      </c>
      <c r="J13" s="22">
        <f t="shared" si="1"/>
        <v>0.24455670067749546</v>
      </c>
      <c r="K13" s="22">
        <f t="shared" si="2"/>
        <v>0.29651120911096079</v>
      </c>
      <c r="L13" s="23">
        <f t="shared" si="3"/>
        <v>0.35469113181743567</v>
      </c>
      <c r="M13" s="4"/>
      <c r="N13" t="s">
        <v>260</v>
      </c>
      <c r="O13" s="5">
        <v>0.27639268866080052</v>
      </c>
      <c r="P13" s="71">
        <v>0.50903016260444789</v>
      </c>
    </row>
    <row r="14" spans="1:16">
      <c r="A14" s="17"/>
      <c r="B14" s="55">
        <v>8</v>
      </c>
      <c r="C14" s="19" t="s">
        <v>256</v>
      </c>
      <c r="D14" s="20">
        <v>0.83309700000000009</v>
      </c>
      <c r="E14" s="21">
        <v>0.53712899999999997</v>
      </c>
      <c r="F14" s="21">
        <f t="shared" si="0"/>
        <v>0.23325947509485528</v>
      </c>
      <c r="G14" s="21">
        <v>0.15547996509485529</v>
      </c>
      <c r="H14" s="21">
        <v>3.2920449999999997E-2</v>
      </c>
      <c r="I14" s="21">
        <v>4.4859059999999992E-2</v>
      </c>
      <c r="J14" s="22">
        <f t="shared" si="1"/>
        <v>0.2894648494027604</v>
      </c>
      <c r="K14" s="22">
        <f t="shared" si="2"/>
        <v>0.35075450235391364</v>
      </c>
      <c r="L14" s="23">
        <f t="shared" si="3"/>
        <v>0.43427086434516715</v>
      </c>
      <c r="M14" s="4"/>
      <c r="N14" t="s">
        <v>269</v>
      </c>
      <c r="O14" s="5">
        <v>0.2919942294980945</v>
      </c>
      <c r="P14" s="71">
        <v>0.49179963400304944</v>
      </c>
    </row>
    <row r="15" spans="1:16">
      <c r="A15" s="17"/>
      <c r="B15" s="55">
        <v>9</v>
      </c>
      <c r="C15" s="19" t="s">
        <v>257</v>
      </c>
      <c r="D15" s="20">
        <v>0.39454500000000003</v>
      </c>
      <c r="E15" s="21">
        <v>0.235564</v>
      </c>
      <c r="F15" s="21">
        <f t="shared" si="0"/>
        <v>0.10948839989667106</v>
      </c>
      <c r="G15" s="21">
        <v>6.2981399896671064E-2</v>
      </c>
      <c r="H15" s="21">
        <v>1.2706E-2</v>
      </c>
      <c r="I15" s="21">
        <v>3.3800999999999998E-2</v>
      </c>
      <c r="J15" s="22">
        <f t="shared" si="1"/>
        <v>0.26736428272856239</v>
      </c>
      <c r="K15" s="22">
        <f t="shared" si="2"/>
        <v>0.32130291511721254</v>
      </c>
      <c r="L15" s="23">
        <f t="shared" si="3"/>
        <v>0.46479258246876032</v>
      </c>
      <c r="M15" s="4"/>
      <c r="N15" t="s">
        <v>250</v>
      </c>
      <c r="O15" s="5">
        <v>0.44986349167226075</v>
      </c>
      <c r="P15" s="71">
        <v>0.47474988040298532</v>
      </c>
    </row>
    <row r="16" spans="1:16">
      <c r="A16" s="17"/>
      <c r="B16" s="55">
        <v>12</v>
      </c>
      <c r="C16" s="19" t="s">
        <v>260</v>
      </c>
      <c r="D16" s="20">
        <v>0.60912199999999994</v>
      </c>
      <c r="E16" s="21">
        <v>0.54297899999999999</v>
      </c>
      <c r="F16" s="21">
        <f t="shared" si="0"/>
        <v>0.27639268866080052</v>
      </c>
      <c r="G16" s="21">
        <v>0.20631859866080049</v>
      </c>
      <c r="H16" s="21">
        <v>5.0464300000000004E-2</v>
      </c>
      <c r="I16" s="21">
        <v>1.9609790000000002E-2</v>
      </c>
      <c r="J16" s="22">
        <f t="shared" si="1"/>
        <v>0.37997528202895597</v>
      </c>
      <c r="K16" s="22">
        <f t="shared" si="2"/>
        <v>0.47291497214588502</v>
      </c>
      <c r="L16" s="23">
        <f t="shared" si="3"/>
        <v>0.50903016260444789</v>
      </c>
      <c r="M16" s="4"/>
      <c r="N16" t="s">
        <v>257</v>
      </c>
      <c r="O16" s="5">
        <v>0.10948839989667106</v>
      </c>
      <c r="P16" s="71">
        <v>0.46479258246876032</v>
      </c>
    </row>
    <row r="17" spans="1:16">
      <c r="A17" s="17"/>
      <c r="B17" s="55">
        <v>13</v>
      </c>
      <c r="C17" s="19" t="s">
        <v>261</v>
      </c>
      <c r="D17" s="20">
        <v>8.2920000000000008E-2</v>
      </c>
      <c r="E17" s="21">
        <v>1.7920000000000002E-2</v>
      </c>
      <c r="F17" s="21">
        <f t="shared" si="0"/>
        <v>1.8629999831318855E-3</v>
      </c>
      <c r="G17" s="21">
        <v>1.8629999831318855E-3</v>
      </c>
      <c r="H17" s="21">
        <v>0</v>
      </c>
      <c r="I17" s="21">
        <v>0</v>
      </c>
      <c r="J17" s="22">
        <f t="shared" si="1"/>
        <v>0.10396205263012753</v>
      </c>
      <c r="K17" s="22">
        <f t="shared" si="2"/>
        <v>0.10396205263012753</v>
      </c>
      <c r="L17" s="23">
        <f t="shared" si="3"/>
        <v>0.10396205263012753</v>
      </c>
      <c r="M17" s="4"/>
      <c r="N17" t="s">
        <v>263</v>
      </c>
      <c r="O17" s="5">
        <v>2.0690930537173662</v>
      </c>
      <c r="P17" s="71">
        <v>0.45324106536812769</v>
      </c>
    </row>
    <row r="18" spans="1:16">
      <c r="A18" s="17"/>
      <c r="B18" s="55">
        <v>14</v>
      </c>
      <c r="C18" s="19" t="s">
        <v>262</v>
      </c>
      <c r="D18" s="20">
        <v>0.207591</v>
      </c>
      <c r="E18" s="21">
        <v>0.244698</v>
      </c>
      <c r="F18" s="21">
        <f t="shared" si="0"/>
        <v>8.9835110596488563E-2</v>
      </c>
      <c r="G18" s="21">
        <v>6.4876220596488565E-2</v>
      </c>
      <c r="H18" s="21">
        <v>1.4166500000000004E-2</v>
      </c>
      <c r="I18" s="21">
        <v>1.0792389999999999E-2</v>
      </c>
      <c r="J18" s="22">
        <f t="shared" si="1"/>
        <v>0.26512771087826043</v>
      </c>
      <c r="K18" s="22">
        <f t="shared" si="2"/>
        <v>0.32302152284239577</v>
      </c>
      <c r="L18" s="23">
        <f t="shared" si="3"/>
        <v>0.36712646035720997</v>
      </c>
      <c r="M18" s="4"/>
      <c r="N18" t="s">
        <v>264</v>
      </c>
      <c r="O18" s="5">
        <v>0.45249322914750739</v>
      </c>
      <c r="P18" s="71">
        <v>0.4503163996714955</v>
      </c>
    </row>
    <row r="19" spans="1:16">
      <c r="A19" s="17"/>
      <c r="B19" s="55">
        <v>15</v>
      </c>
      <c r="C19" s="19" t="s">
        <v>263</v>
      </c>
      <c r="D19" s="20">
        <v>4.4649390000000002</v>
      </c>
      <c r="E19" s="21">
        <v>4.5651049999999991</v>
      </c>
      <c r="F19" s="21">
        <f t="shared" si="0"/>
        <v>2.0690930537173662</v>
      </c>
      <c r="G19" s="21">
        <v>1.4657961037173663</v>
      </c>
      <c r="H19" s="21">
        <v>0.24520942999999998</v>
      </c>
      <c r="I19" s="21">
        <v>0.35808751999999999</v>
      </c>
      <c r="J19" s="22">
        <f t="shared" si="1"/>
        <v>0.32108705138597393</v>
      </c>
      <c r="K19" s="22">
        <f t="shared" si="2"/>
        <v>0.37480091557967821</v>
      </c>
      <c r="L19" s="23">
        <f t="shared" si="3"/>
        <v>0.45324106536812769</v>
      </c>
      <c r="M19" s="4"/>
      <c r="N19" t="s">
        <v>256</v>
      </c>
      <c r="O19" s="5">
        <v>0.23325947509485528</v>
      </c>
      <c r="P19" s="71">
        <v>0.43427086434516715</v>
      </c>
    </row>
    <row r="20" spans="1:16">
      <c r="A20" s="17"/>
      <c r="B20" s="55">
        <v>16</v>
      </c>
      <c r="C20" s="19" t="s">
        <v>264</v>
      </c>
      <c r="D20" s="20">
        <v>0.89760999999999991</v>
      </c>
      <c r="E20" s="21">
        <v>1.0048339999999998</v>
      </c>
      <c r="F20" s="21">
        <f t="shared" si="0"/>
        <v>0.45249322914750739</v>
      </c>
      <c r="G20" s="21">
        <v>0.28000782914750744</v>
      </c>
      <c r="H20" s="21">
        <v>9.8966219999999994E-2</v>
      </c>
      <c r="I20" s="21">
        <v>7.3519179999999976E-2</v>
      </c>
      <c r="J20" s="22">
        <f t="shared" si="1"/>
        <v>0.2786607829228584</v>
      </c>
      <c r="K20" s="22">
        <f t="shared" si="2"/>
        <v>0.3771509016887441</v>
      </c>
      <c r="L20" s="23">
        <f t="shared" si="3"/>
        <v>0.4503163996714955</v>
      </c>
      <c r="M20" s="4"/>
      <c r="N20" t="s">
        <v>265</v>
      </c>
      <c r="O20" s="5">
        <v>0.24848398629174226</v>
      </c>
      <c r="P20" s="71">
        <v>0.41761944314672117</v>
      </c>
    </row>
    <row r="21" spans="1:16">
      <c r="A21" s="17"/>
      <c r="B21" s="55">
        <v>17</v>
      </c>
      <c r="C21" s="19" t="s">
        <v>265</v>
      </c>
      <c r="D21" s="20">
        <v>0.4540010000000001</v>
      </c>
      <c r="E21" s="21">
        <v>0.595001</v>
      </c>
      <c r="F21" s="21">
        <f t="shared" si="0"/>
        <v>0.24848398629174226</v>
      </c>
      <c r="G21" s="21">
        <v>0.16215957629174227</v>
      </c>
      <c r="H21" s="21">
        <v>4.7554520000000003E-2</v>
      </c>
      <c r="I21" s="21">
        <v>3.8769890000000001E-2</v>
      </c>
      <c r="J21" s="22">
        <f t="shared" si="1"/>
        <v>0.27253664496655011</v>
      </c>
      <c r="K21" s="22">
        <f t="shared" si="2"/>
        <v>0.35246007366666993</v>
      </c>
      <c r="L21" s="23">
        <f t="shared" si="3"/>
        <v>0.41761944314672117</v>
      </c>
      <c r="M21" s="4"/>
      <c r="N21" t="s">
        <v>251</v>
      </c>
      <c r="O21" s="5">
        <v>0.11193360709427354</v>
      </c>
      <c r="P21" s="71">
        <v>0.39883701084722439</v>
      </c>
    </row>
    <row r="22" spans="1:16">
      <c r="A22" s="17"/>
      <c r="B22" s="55">
        <v>19</v>
      </c>
      <c r="C22" s="19" t="s">
        <v>267</v>
      </c>
      <c r="D22" s="20">
        <v>0.21752999999999997</v>
      </c>
      <c r="E22" s="21">
        <v>0.21752999999999997</v>
      </c>
      <c r="F22" s="21">
        <f t="shared" si="0"/>
        <v>7.7942708959952589E-2</v>
      </c>
      <c r="G22" s="21">
        <v>5.1065098959952593E-2</v>
      </c>
      <c r="H22" s="21">
        <v>2.690261E-2</v>
      </c>
      <c r="I22" s="21">
        <v>-2.5000000000000001E-5</v>
      </c>
      <c r="J22" s="22">
        <f t="shared" si="1"/>
        <v>0.23474968491680503</v>
      </c>
      <c r="K22" s="22">
        <f t="shared" si="2"/>
        <v>0.35842278747737139</v>
      </c>
      <c r="L22" s="23">
        <f t="shared" si="3"/>
        <v>0.35830786080059118</v>
      </c>
      <c r="M22" s="4"/>
      <c r="N22" t="s">
        <v>262</v>
      </c>
      <c r="O22" s="5">
        <v>8.9835110596488563E-2</v>
      </c>
      <c r="P22" s="71">
        <v>0.36712646035720997</v>
      </c>
    </row>
    <row r="23" spans="1:16">
      <c r="A23" s="17"/>
      <c r="B23" s="55">
        <v>20</v>
      </c>
      <c r="C23" s="19" t="s">
        <v>268</v>
      </c>
      <c r="D23" s="20">
        <v>2.3114709999999996</v>
      </c>
      <c r="E23" s="21">
        <v>2.9847049999999999</v>
      </c>
      <c r="F23" s="21">
        <f t="shared" si="0"/>
        <v>1.5268289705647728</v>
      </c>
      <c r="G23" s="21">
        <v>1.047568170564773</v>
      </c>
      <c r="H23" s="21">
        <v>0.25910748</v>
      </c>
      <c r="I23" s="21">
        <v>0.22015331999999996</v>
      </c>
      <c r="J23" s="22">
        <f t="shared" si="1"/>
        <v>0.35097879708874846</v>
      </c>
      <c r="K23" s="22">
        <f t="shared" si="2"/>
        <v>0.43779055235434422</v>
      </c>
      <c r="L23" s="23">
        <f t="shared" si="3"/>
        <v>0.511551047947711</v>
      </c>
      <c r="M23" s="4"/>
      <c r="N23" t="s">
        <v>267</v>
      </c>
      <c r="O23" s="5">
        <v>7.7942708959952589E-2</v>
      </c>
      <c r="P23" s="71">
        <v>0.35830786080059118</v>
      </c>
    </row>
    <row r="24" spans="1:16">
      <c r="A24" s="17"/>
      <c r="B24" s="55">
        <v>21</v>
      </c>
      <c r="C24" s="19" t="s">
        <v>269</v>
      </c>
      <c r="D24" s="20">
        <v>0.66367600000000015</v>
      </c>
      <c r="E24" s="21">
        <v>0.59372599999999998</v>
      </c>
      <c r="F24" s="21">
        <f t="shared" si="0"/>
        <v>0.2919942294980945</v>
      </c>
      <c r="G24" s="21">
        <v>0.18615260949809453</v>
      </c>
      <c r="H24" s="21">
        <v>6.6814139999999994E-2</v>
      </c>
      <c r="I24" s="21">
        <v>3.9027480000000003E-2</v>
      </c>
      <c r="J24" s="22">
        <f t="shared" si="1"/>
        <v>0.3135328577459881</v>
      </c>
      <c r="K24" s="22">
        <f t="shared" si="2"/>
        <v>0.42606648436836941</v>
      </c>
      <c r="L24" s="23">
        <f t="shared" si="3"/>
        <v>0.49179963400304944</v>
      </c>
      <c r="M24" s="4"/>
      <c r="N24" t="s">
        <v>255</v>
      </c>
      <c r="O24" s="5">
        <v>3.2592099910410166</v>
      </c>
      <c r="P24" s="71">
        <v>0.35469113181743567</v>
      </c>
    </row>
    <row r="25" spans="1:16">
      <c r="A25" s="17"/>
      <c r="B25" s="55">
        <v>22</v>
      </c>
      <c r="C25" s="19" t="s">
        <v>270</v>
      </c>
      <c r="D25" s="20">
        <v>0.45161000000000007</v>
      </c>
      <c r="E25" s="21">
        <v>0.54855600000000004</v>
      </c>
      <c r="F25" s="21">
        <f t="shared" si="0"/>
        <v>0.37245689686962608</v>
      </c>
      <c r="G25" s="21">
        <v>0.26687681686962605</v>
      </c>
      <c r="H25" s="21">
        <v>8.2010840000000015E-2</v>
      </c>
      <c r="I25" s="21">
        <v>2.3569239999999998E-2</v>
      </c>
      <c r="J25" s="22">
        <f t="shared" si="1"/>
        <v>0.48650788045272686</v>
      </c>
      <c r="K25" s="22">
        <f t="shared" si="2"/>
        <v>0.63601101231164381</v>
      </c>
      <c r="L25" s="23">
        <f t="shared" si="3"/>
        <v>0.67897698114618388</v>
      </c>
      <c r="M25" s="4"/>
      <c r="N25" t="s">
        <v>273</v>
      </c>
      <c r="O25" s="5">
        <v>1.4997120015323162E-2</v>
      </c>
      <c r="P25" s="71">
        <v>0.16637585994367832</v>
      </c>
    </row>
    <row r="26" spans="1:16">
      <c r="A26" s="17"/>
      <c r="B26" s="55">
        <v>23</v>
      </c>
      <c r="C26" s="19" t="s">
        <v>271</v>
      </c>
      <c r="D26" s="20">
        <v>1.9053450000000001</v>
      </c>
      <c r="E26" s="21">
        <v>2.185845</v>
      </c>
      <c r="F26" s="21">
        <f t="shared" si="0"/>
        <v>1.4632331761544297</v>
      </c>
      <c r="G26" s="21">
        <v>0.66393566615442978</v>
      </c>
      <c r="H26" s="21">
        <v>0.41594497999999996</v>
      </c>
      <c r="I26" s="21">
        <v>0.38335252999999997</v>
      </c>
      <c r="J26" s="22">
        <f t="shared" si="1"/>
        <v>0.30374325085009679</v>
      </c>
      <c r="K26" s="22">
        <f t="shared" si="2"/>
        <v>0.4940334955838267</v>
      </c>
      <c r="L26" s="23">
        <f t="shared" si="3"/>
        <v>0.66941305360372294</v>
      </c>
      <c r="M26" s="4"/>
      <c r="N26" t="s">
        <v>261</v>
      </c>
      <c r="O26" s="5">
        <v>1.8629999831318855E-3</v>
      </c>
      <c r="P26" s="71">
        <v>0.10396205263012753</v>
      </c>
    </row>
    <row r="27" spans="1:16" ht="15.75" thickBot="1">
      <c r="A27" s="24"/>
      <c r="B27" s="56">
        <v>25</v>
      </c>
      <c r="C27" s="26" t="s">
        <v>273</v>
      </c>
      <c r="D27" s="27">
        <v>4.1140000000000003E-2</v>
      </c>
      <c r="E27" s="28">
        <v>9.0139999999999998E-2</v>
      </c>
      <c r="F27" s="28">
        <f t="shared" si="0"/>
        <v>1.4997120015323162E-2</v>
      </c>
      <c r="G27" s="28">
        <v>1.4997120015323162E-2</v>
      </c>
      <c r="H27" s="28">
        <v>0</v>
      </c>
      <c r="I27" s="28">
        <v>0</v>
      </c>
      <c r="J27" s="29">
        <f t="shared" si="1"/>
        <v>0.16637585994367832</v>
      </c>
      <c r="K27" s="29">
        <f t="shared" si="2"/>
        <v>0.16637585994367832</v>
      </c>
      <c r="L27" s="30">
        <f t="shared" si="3"/>
        <v>0.16637585994367832</v>
      </c>
      <c r="M27" s="4"/>
      <c r="N27" t="s">
        <v>249</v>
      </c>
      <c r="O27" s="5">
        <v>0</v>
      </c>
      <c r="P27" s="71">
        <v>0</v>
      </c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>
  <dimension ref="A1:M20"/>
  <sheetViews>
    <sheetView topLeftCell="A11" workbookViewId="0">
      <selection activeCell="A20" sqref="A20:D20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>
      <c r="A1" s="50">
        <v>94</v>
      </c>
      <c r="B1" s="49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1482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24.960895000000001</v>
      </c>
      <c r="E6" s="14">
        <v>26.548584000000002</v>
      </c>
      <c r="F6" s="14">
        <v>12.033273379227534</v>
      </c>
      <c r="G6" s="14">
        <v>7.8832774492275348</v>
      </c>
      <c r="H6" s="14">
        <v>2.1004345499999997</v>
      </c>
      <c r="I6" s="14">
        <v>2.0495613799999997</v>
      </c>
      <c r="J6" s="15">
        <v>0.29693777450531955</v>
      </c>
      <c r="K6" s="15">
        <v>0.37605440648840383</v>
      </c>
      <c r="L6" s="16">
        <v>0.45325480934228107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23.632863999999998</v>
      </c>
      <c r="E7" s="38">
        <f ca="1">SUM(E8:OFFSET(E6,MATCH("PROYECTOS",$A$8:$A$50,0),0))</f>
        <v>24.729432999999997</v>
      </c>
      <c r="F7" s="38">
        <f ca="1">SUM(F8:OFFSET(F6,MATCH("PROYECTOS",$A$8:$A$50,0),0))</f>
        <v>10.904558618611363</v>
      </c>
      <c r="G7" s="38">
        <f ca="1">SUM(G8:OFFSET(G6,MATCH("PROYECTOS",$A$8:$A$50,0),0))</f>
        <v>7.4511102386113635</v>
      </c>
      <c r="H7" s="38">
        <f ca="1">SUM(H8:OFFSET(H6,MATCH("PROYECTOS",$A$8:$A$50,0),0))</f>
        <v>1.7454852199999997</v>
      </c>
      <c r="I7" s="38">
        <f ca="1">SUM(I8:OFFSET(I6,MATCH("PROYECTOS",$A$8:$A$50,0),0))</f>
        <v>1.70796316</v>
      </c>
      <c r="J7" s="39">
        <f ca="1">IFERROR(G7/E7,0)</f>
        <v>0.3013053408305546</v>
      </c>
      <c r="K7" s="39">
        <f ca="1">IFERROR(SUM(G7,H7)/E7,0)</f>
        <v>0.37188865020121425</v>
      </c>
      <c r="L7" s="40">
        <f ca="1">IFERROR(SUM(G7,H7,I7)/E7,0)</f>
        <v>0.44095465587954907</v>
      </c>
      <c r="M7" s="4"/>
    </row>
    <row r="8" spans="1:13">
      <c r="A8" s="17"/>
      <c r="B8" s="19">
        <v>3000001</v>
      </c>
      <c r="C8" s="19" t="s">
        <v>275</v>
      </c>
      <c r="D8" s="20">
        <v>3.8919179999999995</v>
      </c>
      <c r="E8" s="21">
        <v>4.0976369999999998</v>
      </c>
      <c r="F8" s="21">
        <f t="shared" ref="F8:F11" si="0">SUM(G8,H8,I8)</f>
        <v>2.3251510681242995</v>
      </c>
      <c r="G8" s="21">
        <v>1.6819548581242998</v>
      </c>
      <c r="H8" s="21">
        <v>0.34887685999999996</v>
      </c>
      <c r="I8" s="21">
        <v>0.29431934999999998</v>
      </c>
      <c r="J8" s="22">
        <f t="shared" ref="J8:J12" si="1">IFERROR(G8/E8,0)</f>
        <v>0.41046946279631402</v>
      </c>
      <c r="K8" s="22">
        <f t="shared" ref="K8:K12" si="2">IFERROR(SUM(G8,H8)/E8,0)</f>
        <v>0.49561045015073313</v>
      </c>
      <c r="L8" s="23">
        <f t="shared" ref="L8:L12" si="3">IFERROR(SUM(G8,H8,I8)/E8,0)</f>
        <v>0.56743705411784884</v>
      </c>
      <c r="M8" s="4"/>
    </row>
    <row r="9" spans="1:13" ht="38.25">
      <c r="A9" s="17"/>
      <c r="B9" s="19">
        <v>3000538</v>
      </c>
      <c r="C9" s="19" t="s">
        <v>1484</v>
      </c>
      <c r="D9" s="20">
        <v>5.3841750000000008</v>
      </c>
      <c r="E9" s="21">
        <v>8.9717300000000009</v>
      </c>
      <c r="F9" s="21">
        <f t="shared" si="0"/>
        <v>3.7808161642972911</v>
      </c>
      <c r="G9" s="21">
        <v>2.4132869542972912</v>
      </c>
      <c r="H9" s="21">
        <v>0.69877376999999996</v>
      </c>
      <c r="I9" s="21">
        <v>0.66875543999999998</v>
      </c>
      <c r="J9" s="22">
        <f t="shared" si="1"/>
        <v>0.26898791585316223</v>
      </c>
      <c r="K9" s="22">
        <f t="shared" si="2"/>
        <v>0.34687409499586935</v>
      </c>
      <c r="L9" s="23">
        <f t="shared" si="3"/>
        <v>0.42141439435842259</v>
      </c>
      <c r="M9" s="4"/>
    </row>
    <row r="10" spans="1:13" ht="51">
      <c r="A10" s="17"/>
      <c r="B10" s="19">
        <v>3000539</v>
      </c>
      <c r="C10" s="19" t="s">
        <v>1485</v>
      </c>
      <c r="D10" s="20">
        <v>13.139771</v>
      </c>
      <c r="E10" s="21">
        <v>9.9699589999999976</v>
      </c>
      <c r="F10" s="21">
        <f t="shared" si="0"/>
        <v>4.1472820350560662</v>
      </c>
      <c r="G10" s="21">
        <v>2.8255927750560659</v>
      </c>
      <c r="H10" s="21">
        <v>0.6372711499999999</v>
      </c>
      <c r="I10" s="21">
        <v>0.68441811000000008</v>
      </c>
      <c r="J10" s="22">
        <f t="shared" si="1"/>
        <v>0.28341067150387145</v>
      </c>
      <c r="K10" s="22">
        <f t="shared" si="2"/>
        <v>0.34732980597573843</v>
      </c>
      <c r="L10" s="23">
        <f t="shared" si="3"/>
        <v>0.41597784254238829</v>
      </c>
      <c r="M10" s="4"/>
    </row>
    <row r="11" spans="1:13" ht="38.25">
      <c r="A11" s="17"/>
      <c r="B11" s="19">
        <v>3000540</v>
      </c>
      <c r="C11" s="19" t="s">
        <v>1486</v>
      </c>
      <c r="D11" s="20">
        <v>1.2170000000000001</v>
      </c>
      <c r="E11" s="21">
        <v>1.690107</v>
      </c>
      <c r="F11" s="21">
        <f t="shared" si="0"/>
        <v>0.65130935113370658</v>
      </c>
      <c r="G11" s="21">
        <v>0.53027565113370656</v>
      </c>
      <c r="H11" s="21">
        <v>6.0563439999999996E-2</v>
      </c>
      <c r="I11" s="21">
        <v>6.0470260000000005E-2</v>
      </c>
      <c r="J11" s="22">
        <f t="shared" si="1"/>
        <v>0.3137527098187905</v>
      </c>
      <c r="K11" s="22">
        <f t="shared" si="2"/>
        <v>0.34958679606303422</v>
      </c>
      <c r="L11" s="23">
        <f t="shared" si="3"/>
        <v>0.38536574970324755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1.3280310000000028</v>
      </c>
      <c r="E12" s="45">
        <f t="shared" ref="E12:I12" ca="1" si="4">OFFSET(E12,-MATCH("PROYECTOS",$A$8:$A$50,0)-1,0)-(OFFSET(E12,-MATCH("PROYECTOS",$A$8:$A$50,0),0))</f>
        <v>1.8191510000000051</v>
      </c>
      <c r="F12" s="45">
        <f t="shared" ca="1" si="4"/>
        <v>1.1287147606161714</v>
      </c>
      <c r="G12" s="45">
        <f t="shared" ca="1" si="4"/>
        <v>0.43216721061617136</v>
      </c>
      <c r="H12" s="45">
        <f t="shared" ca="1" si="4"/>
        <v>0.35494932999999995</v>
      </c>
      <c r="I12" s="45">
        <f t="shared" ca="1" si="4"/>
        <v>0.34159821999999962</v>
      </c>
      <c r="J12" s="46">
        <f t="shared" ca="1" si="1"/>
        <v>0.23756533163886348</v>
      </c>
      <c r="K12" s="46">
        <f t="shared" ca="1" si="2"/>
        <v>0.43268345542297981</v>
      </c>
      <c r="L12" s="47">
        <f t="shared" ca="1" si="3"/>
        <v>0.6204623808667713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1500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 ht="38.25">
      <c r="A18" s="17"/>
      <c r="B18" s="19">
        <v>3000538</v>
      </c>
      <c r="C18" s="19" t="s">
        <v>1484</v>
      </c>
      <c r="D18" s="23">
        <v>0.42141439435842259</v>
      </c>
    </row>
    <row r="19" spans="1:4" ht="51">
      <c r="A19" s="17"/>
      <c r="B19" s="19">
        <v>3000539</v>
      </c>
      <c r="C19" s="19" t="s">
        <v>1485</v>
      </c>
      <c r="D19" s="23">
        <v>0.41597784254238829</v>
      </c>
    </row>
    <row r="20" spans="1:4" ht="39" thickBot="1">
      <c r="A20" s="24"/>
      <c r="B20" s="26">
        <v>3000540</v>
      </c>
      <c r="C20" s="26" t="s">
        <v>1486</v>
      </c>
      <c r="D20" s="30">
        <v>0.38536574970324755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94</v>
      </c>
      <c r="B1" s="49" t="s">
        <v>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1483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24.960895000000001</v>
      </c>
      <c r="I6" s="14">
        <v>26.548584000000002</v>
      </c>
      <c r="J6" s="14">
        <v>12.033273379227534</v>
      </c>
      <c r="K6" s="14">
        <v>7.8832774492275348</v>
      </c>
      <c r="L6" s="14">
        <v>2.1004345499999997</v>
      </c>
      <c r="M6" s="14">
        <v>2.0495613799999997</v>
      </c>
      <c r="N6" s="15">
        <v>0.29693777450531955</v>
      </c>
      <c r="O6" s="15">
        <v>0.37605440648840383</v>
      </c>
      <c r="P6" s="16">
        <v>0.45325480934228107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23.632863999999998</v>
      </c>
      <c r="I7" s="37">
        <f>SUM(I8:I17)</f>
        <v>24.729433000000004</v>
      </c>
      <c r="J7" s="37">
        <f>SUM(J8:J17)</f>
        <v>10.904558618611363</v>
      </c>
      <c r="K7" s="37">
        <f t="shared" ref="K7:M7" si="0">SUM(K8:K17)</f>
        <v>7.4511102386113635</v>
      </c>
      <c r="L7" s="37">
        <f t="shared" si="0"/>
        <v>1.7454852200000002</v>
      </c>
      <c r="M7" s="37">
        <f t="shared" si="0"/>
        <v>1.70796316</v>
      </c>
      <c r="N7" s="39">
        <f>IFERROR(K7/I7,0)</f>
        <v>0.30130534083055449</v>
      </c>
      <c r="O7" s="39">
        <f>IFERROR(SUM(K7,L7)/I7,0)</f>
        <v>0.3718886502012142</v>
      </c>
      <c r="P7" s="40">
        <f>IFERROR(SUM(K7,L7,M7)/I7,0)</f>
        <v>0.44095465587954902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3.7710179999999989</v>
      </c>
      <c r="I8" s="21">
        <v>3.976737</v>
      </c>
      <c r="J8" s="21">
        <f t="shared" ref="J8:J17" si="1">SUM(K8,L8,M8)</f>
        <v>2.2982010682703309</v>
      </c>
      <c r="K8" s="21">
        <v>1.6550048582703312</v>
      </c>
      <c r="L8" s="21">
        <v>0.3488768599999999</v>
      </c>
      <c r="M8" s="21">
        <v>0.29431934999999998</v>
      </c>
      <c r="N8" s="22">
        <f t="shared" ref="N8:N18" si="2">IFERROR(K8/I8,0)</f>
        <v>0.41617156434291008</v>
      </c>
      <c r="O8" s="22">
        <f t="shared" ref="O8:O18" si="3">IFERROR(SUM(K8,L8)/I8,0)</f>
        <v>0.50390099176041336</v>
      </c>
      <c r="P8" s="23">
        <f t="shared" ref="P8:P18" si="4">IFERROR(SUM(K8,L8,M8)/I8,0)</f>
        <v>0.57791125444562486</v>
      </c>
      <c r="Q8" s="70">
        <v>29</v>
      </c>
      <c r="R8" s="21">
        <v>27</v>
      </c>
      <c r="S8" s="23">
        <f>IFERROR(R8/Q8,0)</f>
        <v>0.93103448275862066</v>
      </c>
    </row>
    <row r="9" spans="1:19" ht="38.25">
      <c r="A9" s="17"/>
      <c r="B9" s="19">
        <v>5002853</v>
      </c>
      <c r="C9" s="19" t="s">
        <v>1487</v>
      </c>
      <c r="D9" s="68">
        <v>3000538</v>
      </c>
      <c r="E9" s="19" t="s">
        <v>1484</v>
      </c>
      <c r="F9" s="69">
        <v>36</v>
      </c>
      <c r="G9" s="19" t="s">
        <v>533</v>
      </c>
      <c r="H9" s="20">
        <v>0.32706000000000002</v>
      </c>
      <c r="I9" s="21">
        <v>0.3367</v>
      </c>
      <c r="J9" s="21">
        <f t="shared" si="1"/>
        <v>0.14033978884649739</v>
      </c>
      <c r="K9" s="21">
        <v>0.13557349884649739</v>
      </c>
      <c r="L9" s="21">
        <v>2.4785900000000001E-3</v>
      </c>
      <c r="M9" s="21">
        <v>2.2876999999999997E-3</v>
      </c>
      <c r="N9" s="22">
        <f t="shared" si="2"/>
        <v>0.40265369422779146</v>
      </c>
      <c r="O9" s="22">
        <f t="shared" si="3"/>
        <v>0.41001511388921114</v>
      </c>
      <c r="P9" s="23">
        <f t="shared" si="4"/>
        <v>0.41680958968368692</v>
      </c>
      <c r="Q9" s="70">
        <v>7</v>
      </c>
      <c r="R9" s="21">
        <v>7</v>
      </c>
      <c r="S9" s="23">
        <f t="shared" ref="S9:S17" si="5">IFERROR(R9/Q9,0)</f>
        <v>1</v>
      </c>
    </row>
    <row r="10" spans="1:19" ht="38.25">
      <c r="A10" s="17"/>
      <c r="B10" s="19">
        <v>5002857</v>
      </c>
      <c r="C10" s="19" t="s">
        <v>1488</v>
      </c>
      <c r="D10" s="68">
        <v>3000538</v>
      </c>
      <c r="E10" s="19" t="s">
        <v>1484</v>
      </c>
      <c r="F10" s="69">
        <v>24</v>
      </c>
      <c r="G10" s="19" t="s">
        <v>1496</v>
      </c>
      <c r="H10" s="20">
        <v>4.4028769999999993</v>
      </c>
      <c r="I10" s="21">
        <v>4.4471880000000006</v>
      </c>
      <c r="J10" s="21">
        <f t="shared" si="1"/>
        <v>2.3309298912042871</v>
      </c>
      <c r="K10" s="21">
        <v>1.4722108412042871</v>
      </c>
      <c r="L10" s="21">
        <v>0.44922782</v>
      </c>
      <c r="M10" s="21">
        <v>0.40949122999999998</v>
      </c>
      <c r="N10" s="22">
        <f t="shared" si="2"/>
        <v>0.33104308637374608</v>
      </c>
      <c r="O10" s="22">
        <f t="shared" si="3"/>
        <v>0.43205698999104308</v>
      </c>
      <c r="P10" s="23">
        <f t="shared" si="4"/>
        <v>0.52413567656781923</v>
      </c>
      <c r="Q10" s="70">
        <v>89</v>
      </c>
      <c r="R10" s="21">
        <v>65</v>
      </c>
      <c r="S10" s="23">
        <f t="shared" si="5"/>
        <v>0.7303370786516854</v>
      </c>
    </row>
    <row r="11" spans="1:19" ht="51">
      <c r="A11" s="17"/>
      <c r="B11" s="19">
        <v>5002859</v>
      </c>
      <c r="C11" s="19" t="s">
        <v>1489</v>
      </c>
      <c r="D11" s="68">
        <v>3000539</v>
      </c>
      <c r="E11" s="19" t="s">
        <v>1485</v>
      </c>
      <c r="F11" s="69">
        <v>71</v>
      </c>
      <c r="G11" s="19" t="s">
        <v>1497</v>
      </c>
      <c r="H11" s="20">
        <v>7.6252610000000001</v>
      </c>
      <c r="I11" s="21">
        <v>6.5806329999999997</v>
      </c>
      <c r="J11" s="21">
        <f t="shared" si="1"/>
        <v>2.8348193850376195</v>
      </c>
      <c r="K11" s="21">
        <v>1.9402732850376196</v>
      </c>
      <c r="L11" s="21">
        <v>0.47020244</v>
      </c>
      <c r="M11" s="21">
        <v>0.42434366000000001</v>
      </c>
      <c r="N11" s="22">
        <f t="shared" si="2"/>
        <v>0.2948459950642468</v>
      </c>
      <c r="O11" s="22">
        <f t="shared" si="3"/>
        <v>0.36629845867982908</v>
      </c>
      <c r="P11" s="23">
        <f t="shared" si="4"/>
        <v>0.43078217324041923</v>
      </c>
      <c r="Q11" s="70">
        <v>4.24</v>
      </c>
      <c r="R11" s="21">
        <v>4.74</v>
      </c>
      <c r="S11" s="23">
        <f t="shared" si="5"/>
        <v>1.1179245283018868</v>
      </c>
    </row>
    <row r="12" spans="1:19" ht="25.5">
      <c r="A12" s="17"/>
      <c r="B12" s="19">
        <v>5004195</v>
      </c>
      <c r="C12" s="19" t="s">
        <v>1490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0.12090000000000001</v>
      </c>
      <c r="I12" s="21">
        <v>0.12090000000000001</v>
      </c>
      <c r="J12" s="21">
        <f t="shared" si="1"/>
        <v>2.694999985396862E-2</v>
      </c>
      <c r="K12" s="21">
        <v>2.694999985396862E-2</v>
      </c>
      <c r="L12" s="21">
        <v>0</v>
      </c>
      <c r="M12" s="21">
        <v>0</v>
      </c>
      <c r="N12" s="22">
        <f t="shared" si="2"/>
        <v>0.22291149589717632</v>
      </c>
      <c r="O12" s="22">
        <f t="shared" si="3"/>
        <v>0.22291149589717632</v>
      </c>
      <c r="P12" s="23">
        <f t="shared" si="4"/>
        <v>0.22291149589717632</v>
      </c>
      <c r="Q12" s="70">
        <v>0</v>
      </c>
      <c r="R12" s="21">
        <v>0</v>
      </c>
      <c r="S12" s="23">
        <f t="shared" si="5"/>
        <v>0</v>
      </c>
    </row>
    <row r="13" spans="1:19" ht="38.25">
      <c r="A13" s="17"/>
      <c r="B13" s="19">
        <v>5005072</v>
      </c>
      <c r="C13" s="19" t="s">
        <v>1491</v>
      </c>
      <c r="D13" s="68">
        <v>3000538</v>
      </c>
      <c r="E13" s="19" t="s">
        <v>1484</v>
      </c>
      <c r="F13" s="69">
        <v>201</v>
      </c>
      <c r="G13" s="19" t="s">
        <v>625</v>
      </c>
      <c r="H13" s="20">
        <v>0.14800000000000002</v>
      </c>
      <c r="I13" s="21">
        <v>3.3039240000000012</v>
      </c>
      <c r="J13" s="21">
        <f t="shared" si="1"/>
        <v>0.96708248409397346</v>
      </c>
      <c r="K13" s="21">
        <v>0.57119501409397344</v>
      </c>
      <c r="L13" s="21">
        <v>0.18822554999999999</v>
      </c>
      <c r="M13" s="21">
        <v>0.20766192000000003</v>
      </c>
      <c r="N13" s="22">
        <f t="shared" si="2"/>
        <v>0.17288382362729082</v>
      </c>
      <c r="O13" s="22">
        <f t="shared" si="3"/>
        <v>0.22985412621294349</v>
      </c>
      <c r="P13" s="23">
        <f t="shared" si="4"/>
        <v>0.29270724268898834</v>
      </c>
      <c r="Q13" s="70">
        <v>2</v>
      </c>
      <c r="R13" s="21">
        <v>2</v>
      </c>
      <c r="S13" s="23">
        <f t="shared" si="5"/>
        <v>1</v>
      </c>
    </row>
    <row r="14" spans="1:19" ht="38.25">
      <c r="A14" s="17"/>
      <c r="B14" s="19">
        <v>5005073</v>
      </c>
      <c r="C14" s="19" t="s">
        <v>1492</v>
      </c>
      <c r="D14" s="68">
        <v>3000538</v>
      </c>
      <c r="E14" s="19" t="s">
        <v>1484</v>
      </c>
      <c r="F14" s="69">
        <v>584</v>
      </c>
      <c r="G14" s="19" t="s">
        <v>1498</v>
      </c>
      <c r="H14" s="20">
        <v>0.50623799999999997</v>
      </c>
      <c r="I14" s="21">
        <v>0.88391799999999998</v>
      </c>
      <c r="J14" s="21">
        <f t="shared" si="1"/>
        <v>0.34246400015253325</v>
      </c>
      <c r="K14" s="21">
        <v>0.23430760015253327</v>
      </c>
      <c r="L14" s="21">
        <v>5.8841810000000008E-2</v>
      </c>
      <c r="M14" s="21">
        <v>4.9314589999999998E-2</v>
      </c>
      <c r="N14" s="22">
        <f t="shared" si="2"/>
        <v>0.26507843505000833</v>
      </c>
      <c r="O14" s="22">
        <f t="shared" si="3"/>
        <v>0.33164774351527321</v>
      </c>
      <c r="P14" s="23">
        <f t="shared" si="4"/>
        <v>0.38743865398434385</v>
      </c>
      <c r="Q14" s="70">
        <v>239</v>
      </c>
      <c r="R14" s="21">
        <v>239</v>
      </c>
      <c r="S14" s="23">
        <f t="shared" si="5"/>
        <v>1</v>
      </c>
    </row>
    <row r="15" spans="1:19" ht="51">
      <c r="A15" s="17"/>
      <c r="B15" s="19">
        <v>5005074</v>
      </c>
      <c r="C15" s="19" t="s">
        <v>1493</v>
      </c>
      <c r="D15" s="68">
        <v>3000539</v>
      </c>
      <c r="E15" s="19" t="s">
        <v>1485</v>
      </c>
      <c r="F15" s="69">
        <v>535</v>
      </c>
      <c r="G15" s="19" t="s">
        <v>772</v>
      </c>
      <c r="H15" s="20">
        <v>5.5145099999999996</v>
      </c>
      <c r="I15" s="21">
        <v>3.3893259999999987</v>
      </c>
      <c r="J15" s="21">
        <f t="shared" si="1"/>
        <v>1.3124626500184462</v>
      </c>
      <c r="K15" s="21">
        <v>0.88531949001844623</v>
      </c>
      <c r="L15" s="21">
        <v>0.16706871000000001</v>
      </c>
      <c r="M15" s="21">
        <v>0.26007444999999996</v>
      </c>
      <c r="N15" s="22">
        <f t="shared" si="2"/>
        <v>0.2612081251607094</v>
      </c>
      <c r="O15" s="22">
        <f t="shared" si="3"/>
        <v>0.31050073082921109</v>
      </c>
      <c r="P15" s="23">
        <f t="shared" si="4"/>
        <v>0.3872341138085999</v>
      </c>
      <c r="Q15" s="70">
        <v>1690</v>
      </c>
      <c r="R15" s="21">
        <v>1376</v>
      </c>
      <c r="S15" s="23">
        <f t="shared" si="5"/>
        <v>0.81420118343195269</v>
      </c>
    </row>
    <row r="16" spans="1:19" ht="51">
      <c r="A16" s="17"/>
      <c r="B16" s="19">
        <v>5005075</v>
      </c>
      <c r="C16" s="19" t="s">
        <v>1494</v>
      </c>
      <c r="D16" s="68">
        <v>3000540</v>
      </c>
      <c r="E16" s="19" t="s">
        <v>1486</v>
      </c>
      <c r="F16" s="69">
        <v>36</v>
      </c>
      <c r="G16" s="19" t="s">
        <v>533</v>
      </c>
      <c r="H16" s="20">
        <v>0.81</v>
      </c>
      <c r="I16" s="21">
        <v>0.8569</v>
      </c>
      <c r="J16" s="21">
        <f t="shared" si="1"/>
        <v>0.26068134693176076</v>
      </c>
      <c r="K16" s="21">
        <v>0.19437444693176076</v>
      </c>
      <c r="L16" s="21">
        <v>3.7517339999999996E-2</v>
      </c>
      <c r="M16" s="21">
        <v>2.8789560000000002E-2</v>
      </c>
      <c r="N16" s="22">
        <f t="shared" si="2"/>
        <v>0.22683445785011175</v>
      </c>
      <c r="O16" s="22">
        <f t="shared" si="3"/>
        <v>0.2706170929300511</v>
      </c>
      <c r="P16" s="23">
        <f t="shared" si="4"/>
        <v>0.30421443217617078</v>
      </c>
      <c r="Q16" s="70">
        <v>520</v>
      </c>
      <c r="R16" s="21">
        <v>487</v>
      </c>
      <c r="S16" s="23">
        <f t="shared" si="5"/>
        <v>0.93653846153846154</v>
      </c>
    </row>
    <row r="17" spans="1:19" ht="51">
      <c r="A17" s="17"/>
      <c r="B17" s="19">
        <v>5005076</v>
      </c>
      <c r="C17" s="19" t="s">
        <v>1495</v>
      </c>
      <c r="D17" s="68">
        <v>3000540</v>
      </c>
      <c r="E17" s="19" t="s">
        <v>1486</v>
      </c>
      <c r="F17" s="69">
        <v>201</v>
      </c>
      <c r="G17" s="19" t="s">
        <v>625</v>
      </c>
      <c r="H17" s="20">
        <v>0.40700000000000003</v>
      </c>
      <c r="I17" s="21">
        <v>0.83320700000000003</v>
      </c>
      <c r="J17" s="21">
        <f t="shared" si="1"/>
        <v>0.39062800420194582</v>
      </c>
      <c r="K17" s="21">
        <v>0.3359012042019458</v>
      </c>
      <c r="L17" s="21">
        <v>2.3046100000000003E-2</v>
      </c>
      <c r="M17" s="21">
        <v>3.1680699999999999E-2</v>
      </c>
      <c r="N17" s="22">
        <f t="shared" si="2"/>
        <v>0.40314256145465149</v>
      </c>
      <c r="O17" s="22">
        <f t="shared" si="3"/>
        <v>0.43080207463684989</v>
      </c>
      <c r="P17" s="23">
        <f t="shared" si="4"/>
        <v>0.4688246788636507</v>
      </c>
      <c r="Q17" s="70">
        <v>2</v>
      </c>
      <c r="R17" s="21">
        <v>2</v>
      </c>
      <c r="S17" s="23">
        <f t="shared" si="5"/>
        <v>1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1.3280310000000028</v>
      </c>
      <c r="I18" s="44">
        <f t="shared" ref="I18:M18" si="6">I6-I7</f>
        <v>1.819150999999998</v>
      </c>
      <c r="J18" s="44">
        <f t="shared" si="6"/>
        <v>1.1287147606161714</v>
      </c>
      <c r="K18" s="44">
        <f t="shared" si="6"/>
        <v>0.43216721061617136</v>
      </c>
      <c r="L18" s="44">
        <f t="shared" si="6"/>
        <v>0.35494932999999951</v>
      </c>
      <c r="M18" s="44">
        <f t="shared" si="6"/>
        <v>0.34159821999999962</v>
      </c>
      <c r="N18" s="46">
        <f t="shared" si="2"/>
        <v>0.23756533163886442</v>
      </c>
      <c r="O18" s="46">
        <f t="shared" si="3"/>
        <v>0.43268345542298126</v>
      </c>
      <c r="P18" s="47">
        <f t="shared" si="4"/>
        <v>0.62046238086677341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7" sqref="A17:L1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95</v>
      </c>
      <c r="B1" s="50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1501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77.282775000000001</v>
      </c>
      <c r="E6" s="14">
        <v>116.25241299999998</v>
      </c>
      <c r="F6" s="14">
        <v>44.010307081040459</v>
      </c>
      <c r="G6" s="14">
        <v>31.16564951104046</v>
      </c>
      <c r="H6" s="14">
        <v>6.8085393200000004</v>
      </c>
      <c r="I6" s="14">
        <v>6.0361182499999995</v>
      </c>
      <c r="J6" s="15">
        <v>0.26808604403798886</v>
      </c>
      <c r="K6" s="15">
        <v>0.32665290853825518</v>
      </c>
      <c r="L6" s="16">
        <v>0.37857542863252625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77.011027999999996</v>
      </c>
      <c r="E7" s="38">
        <f ca="1">SUM(E8:OFFSET(E6,MATCH("GOBIERNOS REGIONALES",$A$8:$A$50,0),0))</f>
        <v>113.08456299999996</v>
      </c>
      <c r="F7" s="38">
        <f ca="1">SUM(F8:OFFSET(F6,MATCH("GOBIERNOS REGIONALES",$A$8:$A$50,0),0))</f>
        <v>42.233778127850137</v>
      </c>
      <c r="G7" s="38">
        <f ca="1">SUM(G8:OFFSET(G6,MATCH("GOBIERNOS REGIONALES",$A$8:$A$50,0),0))</f>
        <v>30.134889437850138</v>
      </c>
      <c r="H7" s="38">
        <f ca="1">SUM(H8:OFFSET(H6,MATCH("GOBIERNOS REGIONALES",$A$8:$A$50,0),0))</f>
        <v>6.4351332800000005</v>
      </c>
      <c r="I7" s="38">
        <f ca="1">SUM(I8:OFFSET(I6,MATCH("GOBIERNOS REGIONALES",$A$8:$A$50,0),0))</f>
        <v>5.6637554099999994</v>
      </c>
      <c r="J7" s="39">
        <f ca="1">IFERROR(G7/E7,0)</f>
        <v>0.26648101773051153</v>
      </c>
      <c r="K7" s="39">
        <f ca="1">IFERROR(SUM(G7,H7)/E7,0)</f>
        <v>0.32338651490257031</v>
      </c>
      <c r="L7" s="40">
        <f ca="1">IFERROR(SUM(G7,H7,I7)/E7,0)</f>
        <v>0.37347076389064837</v>
      </c>
      <c r="M7" s="4"/>
    </row>
    <row r="8" spans="1:13">
      <c r="A8" s="17"/>
      <c r="B8" s="18">
        <v>38</v>
      </c>
      <c r="C8" s="19" t="s">
        <v>125</v>
      </c>
      <c r="D8" s="20">
        <v>6.2004520000000003</v>
      </c>
      <c r="E8" s="21">
        <v>6.2027460000000003</v>
      </c>
      <c r="F8" s="21">
        <f t="shared" ref="F8:F18" si="0">SUM(G8,H8,I8)</f>
        <v>1.5106181289122507</v>
      </c>
      <c r="G8" s="21">
        <v>0.9904644689122506</v>
      </c>
      <c r="H8" s="21">
        <v>0.33453040999999994</v>
      </c>
      <c r="I8" s="21">
        <v>0.18562325000000002</v>
      </c>
      <c r="J8" s="22">
        <f t="shared" ref="J8:J18" si="1">IFERROR(G8/E8,0)</f>
        <v>0.15968161019526683</v>
      </c>
      <c r="K8" s="22">
        <f t="shared" ref="K8:K18" si="2">IFERROR(SUM(G8,H8)/E8,0)</f>
        <v>0.2136142410010422</v>
      </c>
      <c r="L8" s="23">
        <f t="shared" ref="L8:L18" si="3">IFERROR(SUM(G8,H8,I8)/E8,0)</f>
        <v>0.24354022055912827</v>
      </c>
      <c r="M8" s="4"/>
    </row>
    <row r="9" spans="1:13" ht="25.5">
      <c r="A9" s="17"/>
      <c r="B9" s="18">
        <v>59</v>
      </c>
      <c r="C9" s="19" t="s">
        <v>133</v>
      </c>
      <c r="D9" s="20">
        <v>64.833014000000006</v>
      </c>
      <c r="E9" s="21">
        <v>100.22025499999997</v>
      </c>
      <c r="F9" s="21">
        <f t="shared" si="0"/>
        <v>38.553216690670354</v>
      </c>
      <c r="G9" s="21">
        <v>27.736809510670355</v>
      </c>
      <c r="H9" s="21">
        <v>5.7248463899999997</v>
      </c>
      <c r="I9" s="21">
        <v>5.0915607899999999</v>
      </c>
      <c r="J9" s="22">
        <f t="shared" si="1"/>
        <v>0.27675852062709644</v>
      </c>
      <c r="K9" s="22">
        <f t="shared" si="2"/>
        <v>0.33388116903783932</v>
      </c>
      <c r="L9" s="23">
        <f t="shared" si="3"/>
        <v>0.3846848792259645</v>
      </c>
      <c r="M9" s="4"/>
    </row>
    <row r="10" spans="1:13">
      <c r="A10" s="17"/>
      <c r="B10" s="18">
        <v>240</v>
      </c>
      <c r="C10" s="19" t="s">
        <v>156</v>
      </c>
      <c r="D10" s="20">
        <v>4.5563219999999998</v>
      </c>
      <c r="E10" s="21">
        <v>4.5563219999999989</v>
      </c>
      <c r="F10" s="21">
        <f t="shared" si="0"/>
        <v>1.4981956665159446</v>
      </c>
      <c r="G10" s="21">
        <v>1.0245786565159447</v>
      </c>
      <c r="H10" s="21">
        <v>0.23448911000000003</v>
      </c>
      <c r="I10" s="21">
        <v>0.23912790000000003</v>
      </c>
      <c r="J10" s="22">
        <f t="shared" si="1"/>
        <v>0.22486967701491356</v>
      </c>
      <c r="K10" s="22">
        <f t="shared" si="2"/>
        <v>0.27633423768468185</v>
      </c>
      <c r="L10" s="23">
        <f t="shared" si="3"/>
        <v>0.32881689804099556</v>
      </c>
      <c r="M10" s="4"/>
    </row>
    <row r="11" spans="1:13" ht="25.5">
      <c r="A11" s="17"/>
      <c r="B11" s="18">
        <v>241</v>
      </c>
      <c r="C11" s="19" t="s">
        <v>157</v>
      </c>
      <c r="D11" s="20">
        <v>1.08124</v>
      </c>
      <c r="E11" s="21">
        <v>1.0812400000000002</v>
      </c>
      <c r="F11" s="21">
        <f t="shared" si="0"/>
        <v>0.49414042127453744</v>
      </c>
      <c r="G11" s="21">
        <v>0.29454116127453744</v>
      </c>
      <c r="H11" s="21">
        <v>7.9463760000000008E-2</v>
      </c>
      <c r="I11" s="21">
        <v>0.12013549999999999</v>
      </c>
      <c r="J11" s="22">
        <f t="shared" si="1"/>
        <v>0.2724105298310619</v>
      </c>
      <c r="K11" s="22">
        <f t="shared" si="2"/>
        <v>0.34590370433440992</v>
      </c>
      <c r="L11" s="23">
        <f t="shared" si="3"/>
        <v>0.45701270881075184</v>
      </c>
      <c r="M11" s="4"/>
    </row>
    <row r="12" spans="1:13" ht="25.5">
      <c r="A12" s="17"/>
      <c r="B12" s="18">
        <v>243</v>
      </c>
      <c r="C12" s="19" t="s">
        <v>158</v>
      </c>
      <c r="D12" s="20">
        <v>0.34</v>
      </c>
      <c r="E12" s="21">
        <v>1.024</v>
      </c>
      <c r="F12" s="21">
        <f t="shared" si="0"/>
        <v>0.17760722047704919</v>
      </c>
      <c r="G12" s="21">
        <v>8.8495640477049164E-2</v>
      </c>
      <c r="H12" s="21">
        <v>6.1803609999999995E-2</v>
      </c>
      <c r="I12" s="21">
        <v>2.7307970000000001E-2</v>
      </c>
      <c r="J12" s="22">
        <f t="shared" si="1"/>
        <v>8.6421523903368325E-2</v>
      </c>
      <c r="K12" s="22">
        <f t="shared" si="2"/>
        <v>0.14677661179399332</v>
      </c>
      <c r="L12" s="23">
        <f t="shared" si="3"/>
        <v>0.17344455124711836</v>
      </c>
      <c r="M12" s="4"/>
    </row>
    <row r="13" spans="1:13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0.249526</v>
      </c>
      <c r="E13" s="38">
        <f ca="1">SUM(E14:OFFSET(E12,(MATCH("GOBIERNOS LOCALES",$A$8:$A$50,0)-MATCH("GOBIERNOS REGIONALES",$A$8:$A$50,0)),0))</f>
        <v>3.1589160000000001</v>
      </c>
      <c r="F13" s="38">
        <f ca="1">SUM(F14:OFFSET(F12,(MATCH("GOBIERNOS LOCALES",$A$8:$A$50,0)-MATCH("GOBIERNOS REGIONALES",$A$8:$A$50,0)),0))</f>
        <v>1.7735289530478298</v>
      </c>
      <c r="G13" s="38">
        <f ca="1">SUM(G14:OFFSET(G12,(MATCH("GOBIERNOS LOCALES",$A$8:$A$50,0)-MATCH("GOBIERNOS REGIONALES",$A$8:$A$50,0)),0))</f>
        <v>1.0277600730478298</v>
      </c>
      <c r="H13" s="38">
        <f ca="1">SUM(H14:OFFSET(H12,(MATCH("GOBIERNOS LOCALES",$A$8:$A$50,0)-MATCH("GOBIERNOS REGIONALES",$A$8:$A$50,0)),0))</f>
        <v>0.37340603999999999</v>
      </c>
      <c r="I13" s="38">
        <f ca="1">SUM(I14:OFFSET(I12,(MATCH("GOBIERNOS LOCALES",$A$8:$A$50,0)-MATCH("GOBIERNOS REGIONALES",$A$8:$A$50,0)),0))</f>
        <v>0.37236283999999997</v>
      </c>
      <c r="J13" s="39">
        <f t="shared" ca="1" si="1"/>
        <v>0.32535213758385145</v>
      </c>
      <c r="K13" s="39">
        <f t="shared" ca="1" si="2"/>
        <v>0.4435591554342786</v>
      </c>
      <c r="L13" s="40">
        <f t="shared" ca="1" si="3"/>
        <v>0.56143593341761211</v>
      </c>
      <c r="M13" s="4"/>
    </row>
    <row r="14" spans="1:13">
      <c r="A14" s="17"/>
      <c r="B14" s="18">
        <v>443</v>
      </c>
      <c r="C14" s="19" t="s">
        <v>209</v>
      </c>
      <c r="D14" s="20">
        <v>0</v>
      </c>
      <c r="E14" s="21">
        <v>0.85814100000000004</v>
      </c>
      <c r="F14" s="21">
        <f t="shared" si="0"/>
        <v>0.57629919930443874</v>
      </c>
      <c r="G14" s="21">
        <v>0.48944662930443883</v>
      </c>
      <c r="H14" s="21">
        <v>5.3123160000000003E-2</v>
      </c>
      <c r="I14" s="21">
        <v>3.3729410000000001E-2</v>
      </c>
      <c r="J14" s="22">
        <f t="shared" si="1"/>
        <v>0.5703568869270188</v>
      </c>
      <c r="K14" s="22">
        <f t="shared" si="2"/>
        <v>0.63226181863404585</v>
      </c>
      <c r="L14" s="23">
        <f t="shared" si="3"/>
        <v>0.6715670260533394</v>
      </c>
      <c r="M14" s="4"/>
    </row>
    <row r="15" spans="1:13">
      <c r="A15" s="17"/>
      <c r="B15" s="18">
        <v>451</v>
      </c>
      <c r="C15" s="19" t="s">
        <v>217</v>
      </c>
      <c r="D15" s="20">
        <v>0</v>
      </c>
      <c r="E15" s="21">
        <v>0.363182</v>
      </c>
      <c r="F15" s="21">
        <f t="shared" si="0"/>
        <v>0.34074860189823153</v>
      </c>
      <c r="G15" s="21">
        <v>0.15953256189823151</v>
      </c>
      <c r="H15" s="21">
        <v>0</v>
      </c>
      <c r="I15" s="21">
        <v>0.18121603999999999</v>
      </c>
      <c r="J15" s="22">
        <f t="shared" si="1"/>
        <v>0.43926340484448984</v>
      </c>
      <c r="K15" s="22">
        <f t="shared" si="2"/>
        <v>0.43926340484448984</v>
      </c>
      <c r="L15" s="23">
        <f t="shared" si="3"/>
        <v>0.9382309748231783</v>
      </c>
      <c r="M15" s="4"/>
    </row>
    <row r="16" spans="1:13">
      <c r="A16" s="17"/>
      <c r="B16" s="18">
        <v>457</v>
      </c>
      <c r="C16" s="19" t="s">
        <v>223</v>
      </c>
      <c r="D16" s="20">
        <v>0.249526</v>
      </c>
      <c r="E16" s="21">
        <v>0.45990600000000004</v>
      </c>
      <c r="F16" s="21">
        <f t="shared" si="0"/>
        <v>0.34705791055182683</v>
      </c>
      <c r="G16" s="21">
        <v>0.21019585055182688</v>
      </c>
      <c r="H16" s="21">
        <v>0.10437832999999999</v>
      </c>
      <c r="I16" s="21">
        <v>3.2483730000000002E-2</v>
      </c>
      <c r="J16" s="22">
        <f t="shared" si="1"/>
        <v>0.45704089651325891</v>
      </c>
      <c r="K16" s="22">
        <f t="shared" si="2"/>
        <v>0.68399668747923881</v>
      </c>
      <c r="L16" s="23">
        <f t="shared" si="3"/>
        <v>0.75462792516694022</v>
      </c>
      <c r="M16" s="4"/>
    </row>
    <row r="17" spans="1:13">
      <c r="A17" s="17"/>
      <c r="B17" s="18">
        <v>458</v>
      </c>
      <c r="C17" s="19" t="s">
        <v>224</v>
      </c>
      <c r="D17" s="20">
        <v>0</v>
      </c>
      <c r="E17" s="21">
        <v>1.477687</v>
      </c>
      <c r="F17" s="21">
        <f t="shared" si="0"/>
        <v>0.50942324129333261</v>
      </c>
      <c r="G17" s="21">
        <v>0.16858503129333258</v>
      </c>
      <c r="H17" s="21">
        <v>0.21590455000000003</v>
      </c>
      <c r="I17" s="21">
        <v>0.12493366</v>
      </c>
      <c r="J17" s="22">
        <f t="shared" si="1"/>
        <v>0.11408710457176154</v>
      </c>
      <c r="K17" s="22">
        <f t="shared" si="2"/>
        <v>0.26019690319623345</v>
      </c>
      <c r="L17" s="23">
        <f t="shared" si="3"/>
        <v>0.34474367121950222</v>
      </c>
      <c r="M17" s="4"/>
    </row>
    <row r="18" spans="1:13" ht="15.75" thickBot="1">
      <c r="A18" s="41" t="s">
        <v>232</v>
      </c>
      <c r="B18" s="58"/>
      <c r="C18" s="43"/>
      <c r="D18" s="44">
        <v>2.2220999999999998E-2</v>
      </c>
      <c r="E18" s="45">
        <v>8.934000000000001E-3</v>
      </c>
      <c r="F18" s="45">
        <f t="shared" si="0"/>
        <v>3.0000001424923539E-3</v>
      </c>
      <c r="G18" s="45">
        <v>3.0000001424923539E-3</v>
      </c>
      <c r="H18" s="45">
        <v>0</v>
      </c>
      <c r="I18" s="45">
        <v>0</v>
      </c>
      <c r="J18" s="46">
        <f t="shared" si="1"/>
        <v>0.33579585208107832</v>
      </c>
      <c r="K18" s="46">
        <f t="shared" si="2"/>
        <v>0.33579585208107832</v>
      </c>
      <c r="L18" s="47">
        <f t="shared" si="3"/>
        <v>0.33579585208107832</v>
      </c>
      <c r="M18" s="4"/>
    </row>
    <row r="19" spans="1:13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95</v>
      </c>
      <c r="B1" s="51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1502</v>
      </c>
      <c r="N2" s="72" t="s">
        <v>1518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77.282775000000001</v>
      </c>
      <c r="E6" s="14">
        <f ca="1">SUM(E7:OFFSET(E7,50,0))</f>
        <v>116.25241299999998</v>
      </c>
      <c r="F6" s="14">
        <f ca="1">SUM(F7:OFFSET(F7,50,0))</f>
        <v>44.010307081040459</v>
      </c>
      <c r="G6" s="14">
        <f ca="1">SUM(G7:OFFSET(G7,50,0))</f>
        <v>31.16564951104046</v>
      </c>
      <c r="H6" s="14">
        <f ca="1">SUM(H7:OFFSET(H7,50,0))</f>
        <v>6.8085393200000004</v>
      </c>
      <c r="I6" s="14">
        <f ca="1">SUM(I7:OFFSET(I7,50,0))</f>
        <v>6.0361182499999995</v>
      </c>
      <c r="J6" s="15">
        <f ca="1">IFERROR(G6/E6,0)</f>
        <v>0.26808604403798886</v>
      </c>
      <c r="K6" s="15">
        <f ca="1">IFERROR(SUM(G6,H6)/E6,0)</f>
        <v>0.32665290853825518</v>
      </c>
      <c r="L6" s="16">
        <f ca="1">IFERROR(SUM(G6,H6,I6)/E6,0)</f>
        <v>0.37857542863252625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0.35047700000000004</v>
      </c>
      <c r="E7" s="21">
        <v>1.9726389999999998</v>
      </c>
      <c r="F7" s="21">
        <f t="shared" ref="F7:F18" si="0">SUM(G7,H7,I7)</f>
        <v>1.5565323910083311</v>
      </c>
      <c r="G7" s="21">
        <v>1.286733451008331</v>
      </c>
      <c r="H7" s="21">
        <v>8.2680749999999997E-2</v>
      </c>
      <c r="I7" s="21">
        <v>0.18711819000000002</v>
      </c>
      <c r="J7" s="22">
        <f t="shared" ref="J7:J18" si="1">IFERROR(G7/E7,0)</f>
        <v>0.65229038410389895</v>
      </c>
      <c r="K7" s="22">
        <f t="shared" ref="K7:K18" si="2">IFERROR(SUM(G7,H7)/E7,0)</f>
        <v>0.69420416052218936</v>
      </c>
      <c r="L7" s="23">
        <f t="shared" ref="L7:L18" si="3">IFERROR(SUM(G7,H7,I7)/E7,0)</f>
        <v>0.78906094374507008</v>
      </c>
      <c r="M7" s="4"/>
      <c r="N7" t="s">
        <v>250</v>
      </c>
      <c r="O7" s="5">
        <v>1.5565323910083311</v>
      </c>
      <c r="P7" s="71">
        <v>0.78906094374507008</v>
      </c>
    </row>
    <row r="8" spans="1:16">
      <c r="A8" s="17"/>
      <c r="B8" s="55">
        <v>4</v>
      </c>
      <c r="C8" s="19" t="s">
        <v>252</v>
      </c>
      <c r="D8" s="20">
        <v>19.776983999999999</v>
      </c>
      <c r="E8" s="21">
        <v>12.938279999999999</v>
      </c>
      <c r="F8" s="21">
        <f t="shared" si="0"/>
        <v>5.5083611589998016</v>
      </c>
      <c r="G8" s="21">
        <v>4.5428985489998013</v>
      </c>
      <c r="H8" s="21">
        <v>0.55515485000000009</v>
      </c>
      <c r="I8" s="21">
        <v>0.41030775999999997</v>
      </c>
      <c r="J8" s="22">
        <f t="shared" si="1"/>
        <v>0.35112074781190405</v>
      </c>
      <c r="K8" s="22">
        <f t="shared" si="2"/>
        <v>0.3940286807056117</v>
      </c>
      <c r="L8" s="23">
        <f t="shared" si="3"/>
        <v>0.42574137822027364</v>
      </c>
      <c r="M8" s="4"/>
      <c r="N8" t="s">
        <v>261</v>
      </c>
      <c r="O8" s="5">
        <v>8.8988907968947899</v>
      </c>
      <c r="P8" s="71">
        <v>0.64334262321852609</v>
      </c>
    </row>
    <row r="9" spans="1:16">
      <c r="A9" s="17"/>
      <c r="B9" s="55">
        <v>7</v>
      </c>
      <c r="C9" s="19" t="s">
        <v>255</v>
      </c>
      <c r="D9" s="20">
        <v>6.8425750000000001</v>
      </c>
      <c r="E9" s="21">
        <v>20.048954999999996</v>
      </c>
      <c r="F9" s="21">
        <f t="shared" si="0"/>
        <v>7.8190941494585848</v>
      </c>
      <c r="G9" s="21">
        <v>6.3489885494585847</v>
      </c>
      <c r="H9" s="21">
        <v>0.95001767000000004</v>
      </c>
      <c r="I9" s="21">
        <v>0.52008792999999998</v>
      </c>
      <c r="J9" s="22">
        <f t="shared" si="1"/>
        <v>0.31667428798451519</v>
      </c>
      <c r="K9" s="22">
        <f t="shared" si="2"/>
        <v>0.36405918510259444</v>
      </c>
      <c r="L9" s="23">
        <f t="shared" si="3"/>
        <v>0.39000008476544473</v>
      </c>
      <c r="M9" s="4"/>
      <c r="N9" t="s">
        <v>252</v>
      </c>
      <c r="O9" s="5">
        <v>5.5083611589998016</v>
      </c>
      <c r="P9" s="71">
        <v>0.42574137822027364</v>
      </c>
    </row>
    <row r="10" spans="1:16">
      <c r="A10" s="17"/>
      <c r="B10" s="55">
        <v>11</v>
      </c>
      <c r="C10" s="19" t="s">
        <v>259</v>
      </c>
      <c r="D10" s="20">
        <v>0.96148999999999996</v>
      </c>
      <c r="E10" s="21">
        <v>4.923445000000001</v>
      </c>
      <c r="F10" s="21">
        <f t="shared" si="0"/>
        <v>0.41657305826704927</v>
      </c>
      <c r="G10" s="21">
        <v>0.22617552826704923</v>
      </c>
      <c r="H10" s="21">
        <v>0.10583958</v>
      </c>
      <c r="I10" s="21">
        <v>8.4557950000000021E-2</v>
      </c>
      <c r="J10" s="22">
        <f t="shared" si="1"/>
        <v>4.5938469560856107E-2</v>
      </c>
      <c r="K10" s="22">
        <f t="shared" si="2"/>
        <v>6.7435527007420448E-2</v>
      </c>
      <c r="L10" s="23">
        <f t="shared" si="3"/>
        <v>8.4610076535240913E-2</v>
      </c>
      <c r="M10" s="4"/>
      <c r="N10" t="s">
        <v>262</v>
      </c>
      <c r="O10" s="5">
        <v>6.9456451049834946</v>
      </c>
      <c r="P10" s="71">
        <v>0.39355952234547487</v>
      </c>
    </row>
    <row r="11" spans="1:16">
      <c r="A11" s="17"/>
      <c r="B11" s="55">
        <v>13</v>
      </c>
      <c r="C11" s="19" t="s">
        <v>261</v>
      </c>
      <c r="D11" s="20">
        <v>2.374428</v>
      </c>
      <c r="E11" s="21">
        <v>13.832272999999997</v>
      </c>
      <c r="F11" s="21">
        <f t="shared" si="0"/>
        <v>8.8988907968947899</v>
      </c>
      <c r="G11" s="21">
        <v>7.2075189768947894</v>
      </c>
      <c r="H11" s="21">
        <v>1.0583621200000002</v>
      </c>
      <c r="I11" s="21">
        <v>0.63300970000000001</v>
      </c>
      <c r="J11" s="22">
        <f t="shared" si="1"/>
        <v>0.52106540818669433</v>
      </c>
      <c r="K11" s="22">
        <f t="shared" si="2"/>
        <v>0.597579378088821</v>
      </c>
      <c r="L11" s="23">
        <f t="shared" si="3"/>
        <v>0.64334262321852609</v>
      </c>
      <c r="M11" s="4"/>
      <c r="N11" t="s">
        <v>255</v>
      </c>
      <c r="O11" s="5">
        <v>7.8190941494585848</v>
      </c>
      <c r="P11" s="71">
        <v>0.39000008476544473</v>
      </c>
    </row>
    <row r="12" spans="1:16">
      <c r="A12" s="17"/>
      <c r="B12" s="55">
        <v>14</v>
      </c>
      <c r="C12" s="19" t="s">
        <v>262</v>
      </c>
      <c r="D12" s="20">
        <v>14.340631999999999</v>
      </c>
      <c r="E12" s="21">
        <v>17.648270999999998</v>
      </c>
      <c r="F12" s="21">
        <f t="shared" si="0"/>
        <v>6.9456451049834946</v>
      </c>
      <c r="G12" s="21">
        <v>3.6201417749834945</v>
      </c>
      <c r="H12" s="21">
        <v>1.2859631200000001</v>
      </c>
      <c r="I12" s="21">
        <v>2.0395402099999997</v>
      </c>
      <c r="J12" s="22">
        <f t="shared" si="1"/>
        <v>0.20512727705640371</v>
      </c>
      <c r="K12" s="22">
        <f t="shared" si="2"/>
        <v>0.27799351534116262</v>
      </c>
      <c r="L12" s="23">
        <f t="shared" si="3"/>
        <v>0.39355952234547487</v>
      </c>
      <c r="M12" s="4"/>
      <c r="N12" t="s">
        <v>269</v>
      </c>
      <c r="O12" s="5">
        <v>0.52100324148029553</v>
      </c>
      <c r="P12" s="71">
        <v>0.34926881362655787</v>
      </c>
    </row>
    <row r="13" spans="1:16">
      <c r="A13" s="17"/>
      <c r="B13" s="55">
        <v>15</v>
      </c>
      <c r="C13" s="19" t="s">
        <v>263</v>
      </c>
      <c r="D13" s="20">
        <v>10.870221000000001</v>
      </c>
      <c r="E13" s="21">
        <v>13.219978999999999</v>
      </c>
      <c r="F13" s="21">
        <f t="shared" si="0"/>
        <v>4.2209532862840575</v>
      </c>
      <c r="G13" s="21">
        <v>2.8107196662840579</v>
      </c>
      <c r="H13" s="21">
        <v>0.72003072000000001</v>
      </c>
      <c r="I13" s="21">
        <v>0.69020290000000006</v>
      </c>
      <c r="J13" s="22">
        <f t="shared" si="1"/>
        <v>0.21261150764944922</v>
      </c>
      <c r="K13" s="22">
        <f t="shared" si="2"/>
        <v>0.26707685286671473</v>
      </c>
      <c r="L13" s="23">
        <f t="shared" si="3"/>
        <v>0.31928592974951459</v>
      </c>
      <c r="M13" s="4"/>
      <c r="N13" t="s">
        <v>263</v>
      </c>
      <c r="O13" s="5">
        <v>4.2209532862840575</v>
      </c>
      <c r="P13" s="71">
        <v>0.31928592974951459</v>
      </c>
    </row>
    <row r="14" spans="1:16">
      <c r="A14" s="17"/>
      <c r="B14" s="55">
        <v>18</v>
      </c>
      <c r="C14" s="19" t="s">
        <v>266</v>
      </c>
      <c r="D14" s="20">
        <v>4.2687090000000003</v>
      </c>
      <c r="E14" s="21">
        <v>3.7608830000000002</v>
      </c>
      <c r="F14" s="21">
        <f t="shared" si="0"/>
        <v>0.8750800808505157</v>
      </c>
      <c r="G14" s="21">
        <v>0.48997322085051564</v>
      </c>
      <c r="H14" s="21">
        <v>0.18661637000000003</v>
      </c>
      <c r="I14" s="21">
        <v>0.19849049000000002</v>
      </c>
      <c r="J14" s="22">
        <f t="shared" si="1"/>
        <v>0.13028143147513913</v>
      </c>
      <c r="K14" s="22">
        <f t="shared" si="2"/>
        <v>0.17990179190645275</v>
      </c>
      <c r="L14" s="23">
        <f t="shared" si="3"/>
        <v>0.23267942152162555</v>
      </c>
      <c r="M14" s="4"/>
      <c r="N14" t="s">
        <v>268</v>
      </c>
      <c r="O14" s="5">
        <v>6.3275737753896362</v>
      </c>
      <c r="P14" s="71">
        <v>0.30705436875354303</v>
      </c>
    </row>
    <row r="15" spans="1:16">
      <c r="A15" s="17"/>
      <c r="B15" s="55">
        <v>20</v>
      </c>
      <c r="C15" s="19" t="s">
        <v>268</v>
      </c>
      <c r="D15" s="20">
        <v>13.437985000000001</v>
      </c>
      <c r="E15" s="21">
        <v>20.607339999999997</v>
      </c>
      <c r="F15" s="21">
        <f t="shared" si="0"/>
        <v>6.3275737753896362</v>
      </c>
      <c r="G15" s="21">
        <v>4.0473348553896358</v>
      </c>
      <c r="H15" s="21">
        <v>1.3512089899999999</v>
      </c>
      <c r="I15" s="21">
        <v>0.92902993</v>
      </c>
      <c r="J15" s="22">
        <f t="shared" si="1"/>
        <v>0.19640258545691178</v>
      </c>
      <c r="K15" s="22">
        <f t="shared" si="2"/>
        <v>0.26197189183027197</v>
      </c>
      <c r="L15" s="23">
        <f t="shared" si="3"/>
        <v>0.30705436875354303</v>
      </c>
      <c r="M15" s="4"/>
      <c r="N15" t="s">
        <v>272</v>
      </c>
      <c r="O15" s="5">
        <v>0.30479128833125219</v>
      </c>
      <c r="P15" s="71">
        <v>0.2606058303938118</v>
      </c>
    </row>
    <row r="16" spans="1:16">
      <c r="A16" s="17"/>
      <c r="B16" s="55">
        <v>21</v>
      </c>
      <c r="C16" s="19" t="s">
        <v>269</v>
      </c>
      <c r="D16" s="20">
        <v>1.401E-2</v>
      </c>
      <c r="E16" s="21">
        <v>1.4916970000000001</v>
      </c>
      <c r="F16" s="21">
        <f t="shared" si="0"/>
        <v>0.52100324148029553</v>
      </c>
      <c r="G16" s="21">
        <v>0.17558503148029558</v>
      </c>
      <c r="H16" s="21">
        <v>0.22058455000000002</v>
      </c>
      <c r="I16" s="21">
        <v>0.12483366</v>
      </c>
      <c r="J16" s="22">
        <f t="shared" si="1"/>
        <v>0.1177082420091316</v>
      </c>
      <c r="K16" s="22">
        <f t="shared" si="2"/>
        <v>0.26558314555857898</v>
      </c>
      <c r="L16" s="23">
        <f t="shared" si="3"/>
        <v>0.34926881362655787</v>
      </c>
      <c r="M16" s="4"/>
      <c r="N16" t="s">
        <v>266</v>
      </c>
      <c r="O16" s="5">
        <v>0.8750800808505157</v>
      </c>
      <c r="P16" s="71">
        <v>0.23267942152162555</v>
      </c>
    </row>
    <row r="17" spans="1:16">
      <c r="A17" s="17"/>
      <c r="B17" s="55">
        <v>23</v>
      </c>
      <c r="C17" s="19" t="s">
        <v>271</v>
      </c>
      <c r="D17" s="20">
        <v>3.9281879999999996</v>
      </c>
      <c r="E17" s="21">
        <v>4.6391020000000003</v>
      </c>
      <c r="F17" s="21">
        <f t="shared" si="0"/>
        <v>0.61580874909265182</v>
      </c>
      <c r="G17" s="21">
        <v>0.26233697909265175</v>
      </c>
      <c r="H17" s="21">
        <v>0.17290723000000002</v>
      </c>
      <c r="I17" s="21">
        <v>0.18056454</v>
      </c>
      <c r="J17" s="22">
        <f t="shared" si="1"/>
        <v>5.6549086243986815E-2</v>
      </c>
      <c r="K17" s="22">
        <f t="shared" si="2"/>
        <v>9.382078882780584E-2</v>
      </c>
      <c r="L17" s="23">
        <f t="shared" si="3"/>
        <v>0.13274309318757202</v>
      </c>
      <c r="M17" s="4"/>
      <c r="N17" t="s">
        <v>271</v>
      </c>
      <c r="O17" s="5">
        <v>0.61580874909265182</v>
      </c>
      <c r="P17" s="71">
        <v>0.13274309318757202</v>
      </c>
    </row>
    <row r="18" spans="1:16" ht="15.75" thickBot="1">
      <c r="A18" s="24"/>
      <c r="B18" s="56">
        <v>24</v>
      </c>
      <c r="C18" s="26" t="s">
        <v>272</v>
      </c>
      <c r="D18" s="27">
        <v>0.11707600000000001</v>
      </c>
      <c r="E18" s="28">
        <v>1.1695489999999999</v>
      </c>
      <c r="F18" s="28">
        <f t="shared" si="0"/>
        <v>0.30479128833125219</v>
      </c>
      <c r="G18" s="28">
        <v>0.14724292833125219</v>
      </c>
      <c r="H18" s="28">
        <v>0.11917336999999999</v>
      </c>
      <c r="I18" s="28">
        <v>3.8374990000000005E-2</v>
      </c>
      <c r="J18" s="29">
        <f t="shared" si="1"/>
        <v>0.12589718629253857</v>
      </c>
      <c r="K18" s="29">
        <f t="shared" si="2"/>
        <v>0.22779404568021708</v>
      </c>
      <c r="L18" s="30">
        <f t="shared" si="3"/>
        <v>0.2606058303938118</v>
      </c>
      <c r="M18" s="4"/>
      <c r="N18" t="s">
        <v>259</v>
      </c>
      <c r="O18" s="5">
        <v>0.41657305826704927</v>
      </c>
      <c r="P18" s="71">
        <v>8.4610076535240913E-2</v>
      </c>
    </row>
    <row r="19" spans="1:16">
      <c r="O19" s="5"/>
      <c r="P19" s="71"/>
    </row>
    <row r="20" spans="1:16">
      <c r="O20" s="5"/>
      <c r="P20" s="71"/>
    </row>
    <row r="21" spans="1:16">
      <c r="O21" s="5"/>
      <c r="P21" s="71"/>
    </row>
    <row r="22" spans="1:16">
      <c r="O22" s="5"/>
      <c r="P22" s="71"/>
    </row>
    <row r="23" spans="1:16">
      <c r="O23" s="5"/>
      <c r="P23" s="71"/>
    </row>
    <row r="24" spans="1:16">
      <c r="O24" s="5"/>
      <c r="P24" s="71"/>
    </row>
    <row r="25" spans="1:16">
      <c r="O25" s="5"/>
      <c r="P25" s="71"/>
    </row>
    <row r="26" spans="1:16">
      <c r="O26" s="5"/>
      <c r="P26" s="71"/>
    </row>
    <row r="27" spans="1:16">
      <c r="O27" s="5"/>
      <c r="P27" s="71"/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>
  <dimension ref="A1:M21"/>
  <sheetViews>
    <sheetView topLeftCell="A13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>
      <c r="A1" s="50">
        <v>95</v>
      </c>
      <c r="B1" s="49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1503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77.282775000000001</v>
      </c>
      <c r="E6" s="14">
        <v>116.25241299999998</v>
      </c>
      <c r="F6" s="14">
        <v>44.010307081040459</v>
      </c>
      <c r="G6" s="14">
        <v>31.16564951104046</v>
      </c>
      <c r="H6" s="14">
        <v>6.8085393200000004</v>
      </c>
      <c r="I6" s="14">
        <v>6.0361182499999995</v>
      </c>
      <c r="J6" s="15">
        <v>0.26808604403798886</v>
      </c>
      <c r="K6" s="15">
        <v>0.32665290853825518</v>
      </c>
      <c r="L6" s="16">
        <v>0.37857542863252625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20.116284</v>
      </c>
      <c r="E7" s="38">
        <f ca="1">SUM(E8:OFFSET(E6,MATCH("PROYECTOS",$A$8:$A$50,0),0))</f>
        <v>21.049196000000002</v>
      </c>
      <c r="F7" s="38">
        <f ca="1">SUM(F8:OFFSET(F6,MATCH("PROYECTOS",$A$8:$A$50,0),0))</f>
        <v>8.5300100693144447</v>
      </c>
      <c r="G7" s="38">
        <f ca="1">SUM(G8:OFFSET(G6,MATCH("PROYECTOS",$A$8:$A$50,0),0))</f>
        <v>5.4930157893144438</v>
      </c>
      <c r="H7" s="38">
        <f ca="1">SUM(H8:OFFSET(H6,MATCH("PROYECTOS",$A$8:$A$50,0),0))</f>
        <v>1.6562983899999999</v>
      </c>
      <c r="I7" s="38">
        <f ca="1">SUM(I8:OFFSET(I6,MATCH("PROYECTOS",$A$8:$A$50,0),0))</f>
        <v>1.3806958900000001</v>
      </c>
      <c r="J7" s="39">
        <f ca="1">IFERROR(G7/E7,0)</f>
        <v>0.26096083619129412</v>
      </c>
      <c r="K7" s="39">
        <f ca="1">IFERROR(SUM(G7,H7)/E7,0)</f>
        <v>0.33964785065018366</v>
      </c>
      <c r="L7" s="40">
        <f ca="1">IFERROR(SUM(G7,H7,I7)/E7,0)</f>
        <v>0.40524160967071815</v>
      </c>
      <c r="M7" s="4"/>
    </row>
    <row r="8" spans="1:13">
      <c r="A8" s="17"/>
      <c r="B8" s="19">
        <v>3000001</v>
      </c>
      <c r="C8" s="19" t="s">
        <v>275</v>
      </c>
      <c r="D8" s="20">
        <v>4.3075450000000002</v>
      </c>
      <c r="E8" s="21">
        <v>4.427436000000001</v>
      </c>
      <c r="F8" s="21">
        <f t="shared" ref="F8:F11" si="0">SUM(G8,H8,I8)</f>
        <v>1.941542700182318</v>
      </c>
      <c r="G8" s="21">
        <v>1.2723402601823182</v>
      </c>
      <c r="H8" s="21">
        <v>0.39192775999999996</v>
      </c>
      <c r="I8" s="21">
        <v>0.27727468</v>
      </c>
      <c r="J8" s="22">
        <f t="shared" ref="J8:J12" si="1">IFERROR(G8/E8,0)</f>
        <v>0.28737631897611121</v>
      </c>
      <c r="K8" s="22">
        <f t="shared" ref="K8:K12" si="2">IFERROR(SUM(G8,H8)/E8,0)</f>
        <v>0.37589883178036176</v>
      </c>
      <c r="L8" s="23">
        <f t="shared" ref="L8:L12" si="3">IFERROR(SUM(G8,H8,I8)/E8,0)</f>
        <v>0.43852530001163598</v>
      </c>
      <c r="M8" s="4"/>
    </row>
    <row r="9" spans="1:13" ht="51">
      <c r="A9" s="17"/>
      <c r="B9" s="19">
        <v>3000541</v>
      </c>
      <c r="C9" s="19" t="s">
        <v>1505</v>
      </c>
      <c r="D9" s="20">
        <v>8.9924130000000009</v>
      </c>
      <c r="E9" s="21">
        <v>9.0032340000000008</v>
      </c>
      <c r="F9" s="21">
        <f t="shared" si="0"/>
        <v>4.2387853405358307</v>
      </c>
      <c r="G9" s="21">
        <v>2.7112079605358304</v>
      </c>
      <c r="H9" s="21">
        <v>0.85251414999999997</v>
      </c>
      <c r="I9" s="21">
        <v>0.67506323000000013</v>
      </c>
      <c r="J9" s="22">
        <f t="shared" si="1"/>
        <v>0.30113712034318224</v>
      </c>
      <c r="K9" s="22">
        <f t="shared" si="2"/>
        <v>0.39582688959720808</v>
      </c>
      <c r="L9" s="23">
        <f t="shared" si="3"/>
        <v>0.47080697230970897</v>
      </c>
      <c r="M9" s="4"/>
    </row>
    <row r="10" spans="1:13" ht="38.25">
      <c r="A10" s="17"/>
      <c r="B10" s="19">
        <v>3000542</v>
      </c>
      <c r="C10" s="19" t="s">
        <v>1506</v>
      </c>
      <c r="D10" s="20">
        <v>5.2575700000000003</v>
      </c>
      <c r="E10" s="21">
        <v>5.3757699999999993</v>
      </c>
      <c r="F10" s="21">
        <f t="shared" si="0"/>
        <v>1.6473178674992819</v>
      </c>
      <c r="G10" s="21">
        <v>1.0990101574992819</v>
      </c>
      <c r="H10" s="21">
        <v>0.27058911000000002</v>
      </c>
      <c r="I10" s="21">
        <v>0.27771860000000004</v>
      </c>
      <c r="J10" s="22">
        <f t="shared" si="1"/>
        <v>0.20443771915451778</v>
      </c>
      <c r="K10" s="22">
        <f t="shared" si="2"/>
        <v>0.25477266838039614</v>
      </c>
      <c r="L10" s="23">
        <f t="shared" si="3"/>
        <v>0.30643384436076732</v>
      </c>
      <c r="M10" s="4"/>
    </row>
    <row r="11" spans="1:13" ht="38.25">
      <c r="A11" s="17"/>
      <c r="B11" s="19">
        <v>3000543</v>
      </c>
      <c r="C11" s="19" t="s">
        <v>1507</v>
      </c>
      <c r="D11" s="20">
        <v>1.558756</v>
      </c>
      <c r="E11" s="21">
        <v>2.242756</v>
      </c>
      <c r="F11" s="21">
        <f t="shared" si="0"/>
        <v>0.70236416109701338</v>
      </c>
      <c r="G11" s="21">
        <v>0.41045741109701339</v>
      </c>
      <c r="H11" s="21">
        <v>0.14126737</v>
      </c>
      <c r="I11" s="21">
        <v>0.15063937999999999</v>
      </c>
      <c r="J11" s="22">
        <f t="shared" si="1"/>
        <v>0.18301474217302882</v>
      </c>
      <c r="K11" s="22">
        <f t="shared" si="2"/>
        <v>0.24600303425651895</v>
      </c>
      <c r="L11" s="23">
        <f t="shared" si="3"/>
        <v>0.31317011796959338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57.166491000000001</v>
      </c>
      <c r="E12" s="45">
        <f t="shared" ref="E12:I12" ca="1" si="4">OFFSET(E12,-MATCH("PROYECTOS",$A$8:$A$50,0)-1,0)-(OFFSET(E12,-MATCH("PROYECTOS",$A$8:$A$50,0),0))</f>
        <v>95.203216999999967</v>
      </c>
      <c r="F12" s="45">
        <f t="shared" ca="1" si="4"/>
        <v>35.480297011726016</v>
      </c>
      <c r="G12" s="45">
        <f t="shared" ca="1" si="4"/>
        <v>25.672633721726015</v>
      </c>
      <c r="H12" s="45">
        <f t="shared" ca="1" si="4"/>
        <v>5.1522409300000005</v>
      </c>
      <c r="I12" s="45">
        <f t="shared" ca="1" si="4"/>
        <v>4.6554223599999993</v>
      </c>
      <c r="J12" s="46">
        <f t="shared" ca="1" si="1"/>
        <v>0.26966140988414317</v>
      </c>
      <c r="K12" s="46">
        <f t="shared" ca="1" si="2"/>
        <v>0.32377975895211636</v>
      </c>
      <c r="L12" s="47">
        <f t="shared" ca="1" si="3"/>
        <v>0.37267960190595267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1519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0.43852530001163598</v>
      </c>
    </row>
    <row r="19" spans="1:4" ht="51">
      <c r="A19" s="17"/>
      <c r="B19" s="19">
        <v>3000541</v>
      </c>
      <c r="C19" s="19" t="s">
        <v>1505</v>
      </c>
      <c r="D19" s="23">
        <v>0.47080697230970897</v>
      </c>
    </row>
    <row r="20" spans="1:4" ht="38.25">
      <c r="A20" s="17"/>
      <c r="B20" s="19">
        <v>3000542</v>
      </c>
      <c r="C20" s="19" t="s">
        <v>1506</v>
      </c>
      <c r="D20" s="23">
        <v>0.30643384436076732</v>
      </c>
    </row>
    <row r="21" spans="1:4" ht="39" thickBot="1">
      <c r="A21" s="24"/>
      <c r="B21" s="26">
        <v>3000543</v>
      </c>
      <c r="C21" s="26" t="s">
        <v>1507</v>
      </c>
      <c r="D21" s="30">
        <v>0.31317011796959338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39"/>
  <sheetViews>
    <sheetView topLeftCell="A12" workbookViewId="0">
      <selection activeCell="A37" sqref="A37:L3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18</v>
      </c>
      <c r="B1" s="50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424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341.32211699999993</v>
      </c>
      <c r="E6" s="14">
        <v>357.50657200000001</v>
      </c>
      <c r="F6" s="14">
        <v>218.76423215597012</v>
      </c>
      <c r="G6" s="14">
        <v>160.31293468597008</v>
      </c>
      <c r="H6" s="14">
        <v>31.331408200000009</v>
      </c>
      <c r="I6" s="14">
        <v>27.119889270000002</v>
      </c>
      <c r="J6" s="15">
        <v>0.44841954593766203</v>
      </c>
      <c r="K6" s="15">
        <v>0.53605823751393888</v>
      </c>
      <c r="L6" s="16">
        <v>0.61191667311774645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125.80872199999999</v>
      </c>
      <c r="E7" s="38">
        <f ca="1">SUM(E8:OFFSET(E6,MATCH("GOBIERNOS REGIONALES",$A$8:$A$50,0),0))</f>
        <v>116.65111799999994</v>
      </c>
      <c r="F7" s="38">
        <f ca="1">SUM(F8:OFFSET(F6,MATCH("GOBIERNOS REGIONALES",$A$8:$A$50,0),0))</f>
        <v>72.36083276338519</v>
      </c>
      <c r="G7" s="38">
        <f ca="1">SUM(G8:OFFSET(G6,MATCH("GOBIERNOS REGIONALES",$A$8:$A$50,0),0))</f>
        <v>52.347418793385202</v>
      </c>
      <c r="H7" s="38">
        <f ca="1">SUM(H8:OFFSET(H6,MATCH("GOBIERNOS REGIONALES",$A$8:$A$50,0),0))</f>
        <v>12.279764849999992</v>
      </c>
      <c r="I7" s="38">
        <f ca="1">SUM(I8:OFFSET(I6,MATCH("GOBIERNOS REGIONALES",$A$8:$A$50,0),0))</f>
        <v>7.733649119999999</v>
      </c>
      <c r="J7" s="39">
        <f ca="1">IFERROR(G7/E7,0)</f>
        <v>0.44875196818418173</v>
      </c>
      <c r="K7" s="39">
        <f ca="1">IFERROR(SUM(G7,H7)/E7,0)</f>
        <v>0.55402112514159729</v>
      </c>
      <c r="L7" s="40">
        <f ca="1">IFERROR(SUM(G7,H7,I7)/E7,0)</f>
        <v>0.62031838188970656</v>
      </c>
      <c r="M7" s="4"/>
    </row>
    <row r="8" spans="1:13">
      <c r="A8" s="17"/>
      <c r="B8" s="18">
        <v>11</v>
      </c>
      <c r="C8" s="19" t="s">
        <v>111</v>
      </c>
      <c r="D8" s="20">
        <v>34.598181999999994</v>
      </c>
      <c r="E8" s="21">
        <v>14.199002999999996</v>
      </c>
      <c r="F8" s="21">
        <f t="shared" ref="F8:F38" si="0">SUM(G8,H8,I8)</f>
        <v>4.0486395248664886</v>
      </c>
      <c r="G8" s="21">
        <v>2.6737784848664887</v>
      </c>
      <c r="H8" s="21">
        <v>2.1767068499999995</v>
      </c>
      <c r="I8" s="21">
        <v>-0.80184580999999988</v>
      </c>
      <c r="J8" s="22">
        <f t="shared" ref="J8:J38" si="1">IFERROR(G8/E8,0)</f>
        <v>0.18830748080456702</v>
      </c>
      <c r="K8" s="22">
        <f t="shared" ref="K8:K38" si="2">IFERROR(SUM(G8,H8)/E8,0)</f>
        <v>0.34160745897909095</v>
      </c>
      <c r="L8" s="23">
        <f t="shared" ref="L8:L38" si="3">IFERROR(SUM(G8,H8,I8)/E8,0)</f>
        <v>0.28513547922107557</v>
      </c>
      <c r="M8" s="4"/>
    </row>
    <row r="9" spans="1:13">
      <c r="A9" s="17"/>
      <c r="B9" s="18">
        <v>131</v>
      </c>
      <c r="C9" s="19" t="s">
        <v>143</v>
      </c>
      <c r="D9" s="20">
        <v>3.9684599999999999</v>
      </c>
      <c r="E9" s="21">
        <v>4.765458999999999</v>
      </c>
      <c r="F9" s="21">
        <f t="shared" si="0"/>
        <v>2.1687886844654312</v>
      </c>
      <c r="G9" s="21">
        <v>1.3486554744654313</v>
      </c>
      <c r="H9" s="21">
        <v>0.41746824999999993</v>
      </c>
      <c r="I9" s="21">
        <v>0.40266495999999996</v>
      </c>
      <c r="J9" s="22">
        <f t="shared" si="1"/>
        <v>0.28300641647854524</v>
      </c>
      <c r="K9" s="22">
        <f t="shared" si="2"/>
        <v>0.37060936301527969</v>
      </c>
      <c r="L9" s="23">
        <f t="shared" si="3"/>
        <v>0.45510593721726106</v>
      </c>
      <c r="M9" s="4"/>
    </row>
    <row r="10" spans="1:13">
      <c r="A10" s="17"/>
      <c r="B10" s="18">
        <v>135</v>
      </c>
      <c r="C10" s="19" t="s">
        <v>144</v>
      </c>
      <c r="D10" s="20">
        <v>13.849819999999992</v>
      </c>
      <c r="E10" s="21">
        <v>13.849820000000001</v>
      </c>
      <c r="F10" s="21">
        <f t="shared" si="0"/>
        <v>13.690497036420687</v>
      </c>
      <c r="G10" s="21">
        <v>9.7954000364206877</v>
      </c>
      <c r="H10" s="21">
        <v>2.0431110000000001</v>
      </c>
      <c r="I10" s="21">
        <v>1.8519859999999999</v>
      </c>
      <c r="J10" s="22">
        <f t="shared" si="1"/>
        <v>0.70725829190709244</v>
      </c>
      <c r="K10" s="22">
        <f t="shared" si="2"/>
        <v>0.85477724883216433</v>
      </c>
      <c r="L10" s="23">
        <f t="shared" si="3"/>
        <v>0.98849638742024704</v>
      </c>
      <c r="M10" s="4"/>
    </row>
    <row r="11" spans="1:13" ht="25.5">
      <c r="A11" s="17"/>
      <c r="B11" s="18">
        <v>137</v>
      </c>
      <c r="C11" s="19" t="s">
        <v>146</v>
      </c>
      <c r="D11" s="20">
        <v>73.392259999999993</v>
      </c>
      <c r="E11" s="21">
        <v>83.836835999999948</v>
      </c>
      <c r="F11" s="21">
        <f t="shared" si="0"/>
        <v>52.452907517632589</v>
      </c>
      <c r="G11" s="21">
        <v>38.529584797632594</v>
      </c>
      <c r="H11" s="21">
        <v>7.6424787499999942</v>
      </c>
      <c r="I11" s="21">
        <v>6.2808439699999994</v>
      </c>
      <c r="J11" s="22">
        <f t="shared" si="1"/>
        <v>0.45957823119222457</v>
      </c>
      <c r="K11" s="22">
        <f t="shared" si="2"/>
        <v>0.5507371908409403</v>
      </c>
      <c r="L11" s="23">
        <f t="shared" si="3"/>
        <v>0.62565466470648556</v>
      </c>
      <c r="M11" s="4"/>
    </row>
    <row r="12" spans="1:13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215.46339499999996</v>
      </c>
      <c r="E12" s="38">
        <f ca="1">SUM(E13:OFFSET(E11,(MATCH("GOBIERNOS LOCALES",$A$8:$A$50,0)-MATCH("GOBIERNOS REGIONALES",$A$8:$A$50,0)),0))</f>
        <v>240.13737599999999</v>
      </c>
      <c r="F12" s="38">
        <f ca="1">SUM(F13:OFFSET(F11,(MATCH("GOBIERNOS LOCALES",$A$8:$A$50,0)-MATCH("GOBIERNOS REGIONALES",$A$8:$A$50,0)),0))</f>
        <v>145.98970705897534</v>
      </c>
      <c r="G12" s="38">
        <f ca="1">SUM(G13:OFFSET(G11,(MATCH("GOBIERNOS LOCALES",$A$8:$A$50,0)-MATCH("GOBIERNOS REGIONALES",$A$8:$A$50,0)),0))</f>
        <v>107.62967614897534</v>
      </c>
      <c r="H12" s="38">
        <f ca="1">SUM(H13:OFFSET(H11,(MATCH("GOBIERNOS LOCALES",$A$8:$A$50,0)-MATCH("GOBIERNOS REGIONALES",$A$8:$A$50,0)),0))</f>
        <v>18.986186270000001</v>
      </c>
      <c r="I12" s="38">
        <f ca="1">SUM(I13:OFFSET(I11,(MATCH("GOBIERNOS LOCALES",$A$8:$A$50,0)-MATCH("GOBIERNOS REGIONALES",$A$8:$A$50,0)),0))</f>
        <v>19.373844640000005</v>
      </c>
      <c r="J12" s="39">
        <f t="shared" ca="1" si="1"/>
        <v>0.44820043402562765</v>
      </c>
      <c r="K12" s="39">
        <f t="shared" ca="1" si="2"/>
        <v>0.52726428733432706</v>
      </c>
      <c r="L12" s="40">
        <f t="shared" ca="1" si="3"/>
        <v>0.60794245981506578</v>
      </c>
      <c r="M12" s="4"/>
    </row>
    <row r="13" spans="1:13">
      <c r="A13" s="17"/>
      <c r="B13" s="18">
        <v>440</v>
      </c>
      <c r="C13" s="19" t="s">
        <v>206</v>
      </c>
      <c r="D13" s="20">
        <v>3.2355959999999984</v>
      </c>
      <c r="E13" s="21">
        <v>3.7916069999999986</v>
      </c>
      <c r="F13" s="21">
        <f t="shared" si="0"/>
        <v>2.4111388344100297</v>
      </c>
      <c r="G13" s="21">
        <v>1.6647360744100297</v>
      </c>
      <c r="H13" s="21">
        <v>0.37726527999999993</v>
      </c>
      <c r="I13" s="21">
        <v>0.36913747999999991</v>
      </c>
      <c r="J13" s="22">
        <f t="shared" si="1"/>
        <v>0.43905818150721587</v>
      </c>
      <c r="K13" s="22">
        <f t="shared" si="2"/>
        <v>0.53855828265166472</v>
      </c>
      <c r="L13" s="23">
        <f t="shared" si="3"/>
        <v>0.63591475445900136</v>
      </c>
      <c r="M13" s="4"/>
    </row>
    <row r="14" spans="1:13">
      <c r="A14" s="17"/>
      <c r="B14" s="18">
        <v>441</v>
      </c>
      <c r="C14" s="19" t="s">
        <v>207</v>
      </c>
      <c r="D14" s="20">
        <v>4.8381169999999978</v>
      </c>
      <c r="E14" s="21">
        <v>5.6931780000000005</v>
      </c>
      <c r="F14" s="21">
        <f t="shared" si="0"/>
        <v>3.0106751745722953</v>
      </c>
      <c r="G14" s="21">
        <v>2.1806937445722951</v>
      </c>
      <c r="H14" s="21">
        <v>0.45906590000000003</v>
      </c>
      <c r="I14" s="21">
        <v>0.37091552999999994</v>
      </c>
      <c r="J14" s="22">
        <f t="shared" si="1"/>
        <v>0.38303628387735195</v>
      </c>
      <c r="K14" s="22">
        <f t="shared" si="2"/>
        <v>0.46367066769602056</v>
      </c>
      <c r="L14" s="23">
        <f t="shared" si="3"/>
        <v>0.5288215430067873</v>
      </c>
      <c r="M14" s="4"/>
    </row>
    <row r="15" spans="1:13">
      <c r="A15" s="17"/>
      <c r="B15" s="18">
        <v>442</v>
      </c>
      <c r="C15" s="19" t="s">
        <v>208</v>
      </c>
      <c r="D15" s="20">
        <v>4.8165389999999997</v>
      </c>
      <c r="E15" s="21">
        <v>6.3888160000000003</v>
      </c>
      <c r="F15" s="21">
        <f t="shared" si="0"/>
        <v>4.046826413543255</v>
      </c>
      <c r="G15" s="21">
        <v>3.1330846235432546</v>
      </c>
      <c r="H15" s="21">
        <v>0.11414454000000004</v>
      </c>
      <c r="I15" s="21">
        <v>0.79959725000000026</v>
      </c>
      <c r="J15" s="22">
        <f t="shared" si="1"/>
        <v>0.49040144896069232</v>
      </c>
      <c r="K15" s="22">
        <f t="shared" si="2"/>
        <v>0.50826775470498042</v>
      </c>
      <c r="L15" s="23">
        <f t="shared" si="3"/>
        <v>0.63342353474309709</v>
      </c>
      <c r="M15" s="4"/>
    </row>
    <row r="16" spans="1:13">
      <c r="A16" s="17"/>
      <c r="B16" s="18">
        <v>443</v>
      </c>
      <c r="C16" s="19" t="s">
        <v>209</v>
      </c>
      <c r="D16" s="20">
        <v>15.074460000000002</v>
      </c>
      <c r="E16" s="21">
        <v>16.16403</v>
      </c>
      <c r="F16" s="21">
        <f t="shared" si="0"/>
        <v>10.385095223842793</v>
      </c>
      <c r="G16" s="21">
        <v>7.751662213842792</v>
      </c>
      <c r="H16" s="21">
        <v>1.3468656200000002</v>
      </c>
      <c r="I16" s="21">
        <v>1.2865673899999999</v>
      </c>
      <c r="J16" s="22">
        <f t="shared" si="1"/>
        <v>0.47956247382879097</v>
      </c>
      <c r="K16" s="22">
        <f t="shared" si="2"/>
        <v>0.56288733897690069</v>
      </c>
      <c r="L16" s="23">
        <f t="shared" si="3"/>
        <v>0.64248180830169166</v>
      </c>
      <c r="M16" s="4"/>
    </row>
    <row r="17" spans="1:13">
      <c r="A17" s="17"/>
      <c r="B17" s="18">
        <v>444</v>
      </c>
      <c r="C17" s="19" t="s">
        <v>210</v>
      </c>
      <c r="D17" s="20">
        <v>6.2221530000000005</v>
      </c>
      <c r="E17" s="21">
        <v>6.5937599999999996</v>
      </c>
      <c r="F17" s="21">
        <f t="shared" si="0"/>
        <v>3.7427463180686118</v>
      </c>
      <c r="G17" s="21">
        <v>2.7478503680686117</v>
      </c>
      <c r="H17" s="21">
        <v>0.49642834999999985</v>
      </c>
      <c r="I17" s="21">
        <v>0.49846760000000001</v>
      </c>
      <c r="J17" s="22">
        <f t="shared" si="1"/>
        <v>0.41673496882941019</v>
      </c>
      <c r="K17" s="22">
        <f t="shared" si="2"/>
        <v>0.49202256649750853</v>
      </c>
      <c r="L17" s="23">
        <f t="shared" si="3"/>
        <v>0.56761943383875235</v>
      </c>
      <c r="M17" s="4"/>
    </row>
    <row r="18" spans="1:13">
      <c r="A18" s="17"/>
      <c r="B18" s="18">
        <v>445</v>
      </c>
      <c r="C18" s="19" t="s">
        <v>211</v>
      </c>
      <c r="D18" s="20">
        <v>12.943422000000005</v>
      </c>
      <c r="E18" s="21">
        <v>17.715453</v>
      </c>
      <c r="F18" s="21">
        <f t="shared" si="0"/>
        <v>11.160784497002707</v>
      </c>
      <c r="G18" s="21">
        <v>8.0932132270027068</v>
      </c>
      <c r="H18" s="21">
        <v>1.3949688600000003</v>
      </c>
      <c r="I18" s="21">
        <v>1.6726024100000003</v>
      </c>
      <c r="J18" s="22">
        <f t="shared" si="1"/>
        <v>0.45684483636984652</v>
      </c>
      <c r="K18" s="22">
        <f t="shared" si="2"/>
        <v>0.53558788968042237</v>
      </c>
      <c r="L18" s="23">
        <f t="shared" si="3"/>
        <v>0.63000277198684718</v>
      </c>
      <c r="M18" s="4"/>
    </row>
    <row r="19" spans="1:13">
      <c r="A19" s="17"/>
      <c r="B19" s="18">
        <v>446</v>
      </c>
      <c r="C19" s="19" t="s">
        <v>212</v>
      </c>
      <c r="D19" s="20">
        <v>7.510340000000002</v>
      </c>
      <c r="E19" s="21">
        <v>8.6357529999999976</v>
      </c>
      <c r="F19" s="21">
        <f t="shared" si="0"/>
        <v>4.5734212368280893</v>
      </c>
      <c r="G19" s="21">
        <v>3.2709003868280888</v>
      </c>
      <c r="H19" s="21">
        <v>0.80013513000000003</v>
      </c>
      <c r="I19" s="21">
        <v>0.50238572000000004</v>
      </c>
      <c r="J19" s="22">
        <f t="shared" si="1"/>
        <v>0.37876261477465711</v>
      </c>
      <c r="K19" s="22">
        <f t="shared" si="2"/>
        <v>0.47141639146326791</v>
      </c>
      <c r="L19" s="23">
        <f t="shared" si="3"/>
        <v>0.52959148285367708</v>
      </c>
      <c r="M19" s="4"/>
    </row>
    <row r="20" spans="1:13">
      <c r="A20" s="17"/>
      <c r="B20" s="18">
        <v>447</v>
      </c>
      <c r="C20" s="19" t="s">
        <v>213</v>
      </c>
      <c r="D20" s="20">
        <v>3.5448089999999994</v>
      </c>
      <c r="E20" s="21">
        <v>4.4564820000000003</v>
      </c>
      <c r="F20" s="21">
        <f t="shared" si="0"/>
        <v>2.3422685038324054</v>
      </c>
      <c r="G20" s="21">
        <v>1.7029983438324052</v>
      </c>
      <c r="H20" s="21">
        <v>0.40159286</v>
      </c>
      <c r="I20" s="21">
        <v>0.23767729999999998</v>
      </c>
      <c r="J20" s="22">
        <f t="shared" si="1"/>
        <v>0.3821396213049677</v>
      </c>
      <c r="K20" s="22">
        <f t="shared" si="2"/>
        <v>0.4722539446658609</v>
      </c>
      <c r="L20" s="23">
        <f t="shared" si="3"/>
        <v>0.52558688755668825</v>
      </c>
      <c r="M20" s="4"/>
    </row>
    <row r="21" spans="1:13">
      <c r="A21" s="17"/>
      <c r="B21" s="18">
        <v>448</v>
      </c>
      <c r="C21" s="19" t="s">
        <v>214</v>
      </c>
      <c r="D21" s="20">
        <v>7.0643100000000008</v>
      </c>
      <c r="E21" s="21">
        <v>9.0205890000000011</v>
      </c>
      <c r="F21" s="21">
        <f t="shared" si="0"/>
        <v>5.1956238908478021</v>
      </c>
      <c r="G21" s="21">
        <v>3.6941130308478023</v>
      </c>
      <c r="H21" s="21">
        <v>0.73939678999999969</v>
      </c>
      <c r="I21" s="21">
        <v>0.76211407000000042</v>
      </c>
      <c r="J21" s="22">
        <f t="shared" si="1"/>
        <v>0.40952015781317624</v>
      </c>
      <c r="K21" s="22">
        <f t="shared" si="2"/>
        <v>0.49148784196329104</v>
      </c>
      <c r="L21" s="23">
        <f t="shared" si="3"/>
        <v>0.57597390711934682</v>
      </c>
      <c r="M21" s="4"/>
    </row>
    <row r="22" spans="1:13">
      <c r="A22" s="17"/>
      <c r="B22" s="18">
        <v>449</v>
      </c>
      <c r="C22" s="19" t="s">
        <v>215</v>
      </c>
      <c r="D22" s="20">
        <v>10.812281999999993</v>
      </c>
      <c r="E22" s="21">
        <v>11.364260999999996</v>
      </c>
      <c r="F22" s="21">
        <f t="shared" si="0"/>
        <v>7.1308288786692167</v>
      </c>
      <c r="G22" s="21">
        <v>5.1896055786692159</v>
      </c>
      <c r="H22" s="21">
        <v>0.97000943999999989</v>
      </c>
      <c r="I22" s="21">
        <v>0.97121386000000032</v>
      </c>
      <c r="J22" s="22">
        <f t="shared" si="1"/>
        <v>0.4566601892256098</v>
      </c>
      <c r="K22" s="22">
        <f t="shared" si="2"/>
        <v>0.54201632808936884</v>
      </c>
      <c r="L22" s="23">
        <f t="shared" si="3"/>
        <v>0.62747845008744696</v>
      </c>
      <c r="M22" s="4"/>
    </row>
    <row r="23" spans="1:13">
      <c r="A23" s="17"/>
      <c r="B23" s="18">
        <v>450</v>
      </c>
      <c r="C23" s="19" t="s">
        <v>216</v>
      </c>
      <c r="D23" s="20">
        <v>4.6569360000000009</v>
      </c>
      <c r="E23" s="21">
        <v>5.7139080000000018</v>
      </c>
      <c r="F23" s="21">
        <f t="shared" si="0"/>
        <v>2.7922863642737772</v>
      </c>
      <c r="G23" s="21">
        <v>1.9163518442737768</v>
      </c>
      <c r="H23" s="21">
        <v>0.44356745000000009</v>
      </c>
      <c r="I23" s="21">
        <v>0.43236706999999996</v>
      </c>
      <c r="J23" s="22">
        <f t="shared" si="1"/>
        <v>0.33538374161323148</v>
      </c>
      <c r="K23" s="22">
        <f t="shared" si="2"/>
        <v>0.41301317666888865</v>
      </c>
      <c r="L23" s="23">
        <f t="shared" si="3"/>
        <v>0.48868241565558568</v>
      </c>
      <c r="M23" s="4"/>
    </row>
    <row r="24" spans="1:13">
      <c r="A24" s="17"/>
      <c r="B24" s="18">
        <v>451</v>
      </c>
      <c r="C24" s="19" t="s">
        <v>217</v>
      </c>
      <c r="D24" s="20">
        <v>14.383913999999995</v>
      </c>
      <c r="E24" s="21">
        <v>15.377600999999997</v>
      </c>
      <c r="F24" s="21">
        <f t="shared" si="0"/>
        <v>9.2421661388070415</v>
      </c>
      <c r="G24" s="21">
        <v>6.7210790488070415</v>
      </c>
      <c r="H24" s="21">
        <v>1.2614071999999998</v>
      </c>
      <c r="I24" s="21">
        <v>1.2596798899999997</v>
      </c>
      <c r="J24" s="22">
        <f t="shared" si="1"/>
        <v>0.43706941341546335</v>
      </c>
      <c r="K24" s="22">
        <f t="shared" si="2"/>
        <v>0.51909828124731827</v>
      </c>
      <c r="L24" s="23">
        <f t="shared" si="3"/>
        <v>0.60101482271565265</v>
      </c>
      <c r="M24" s="4"/>
    </row>
    <row r="25" spans="1:13">
      <c r="A25" s="17"/>
      <c r="B25" s="18">
        <v>452</v>
      </c>
      <c r="C25" s="19" t="s">
        <v>218</v>
      </c>
      <c r="D25" s="20">
        <v>13.009852</v>
      </c>
      <c r="E25" s="21">
        <v>13.452209000000002</v>
      </c>
      <c r="F25" s="21">
        <f t="shared" si="0"/>
        <v>7.9984377075004476</v>
      </c>
      <c r="G25" s="21">
        <v>5.9402820675004477</v>
      </c>
      <c r="H25" s="21">
        <v>1.0207208699999999</v>
      </c>
      <c r="I25" s="21">
        <v>1.03743477</v>
      </c>
      <c r="J25" s="22">
        <f t="shared" si="1"/>
        <v>0.44158413443475691</v>
      </c>
      <c r="K25" s="22">
        <f t="shared" si="2"/>
        <v>0.51746169997064773</v>
      </c>
      <c r="L25" s="23">
        <f t="shared" si="3"/>
        <v>0.59458173059164088</v>
      </c>
      <c r="M25" s="4"/>
    </row>
    <row r="26" spans="1:13">
      <c r="A26" s="17"/>
      <c r="B26" s="18">
        <v>453</v>
      </c>
      <c r="C26" s="19" t="s">
        <v>219</v>
      </c>
      <c r="D26" s="20">
        <v>13.527069000000001</v>
      </c>
      <c r="E26" s="21">
        <v>11.976522000000001</v>
      </c>
      <c r="F26" s="21">
        <f t="shared" si="0"/>
        <v>6.7428164497668472</v>
      </c>
      <c r="G26" s="21">
        <v>5.399637759766847</v>
      </c>
      <c r="H26" s="21">
        <v>0.55182736999999993</v>
      </c>
      <c r="I26" s="21">
        <v>0.79135132000000019</v>
      </c>
      <c r="J26" s="22">
        <f t="shared" si="1"/>
        <v>0.45085190506616585</v>
      </c>
      <c r="K26" s="22">
        <f t="shared" si="2"/>
        <v>0.49692766645999953</v>
      </c>
      <c r="L26" s="23">
        <f t="shared" si="3"/>
        <v>0.56300288596028514</v>
      </c>
      <c r="M26" s="4"/>
    </row>
    <row r="27" spans="1:13">
      <c r="A27" s="17"/>
      <c r="B27" s="18">
        <v>454</v>
      </c>
      <c r="C27" s="19" t="s">
        <v>220</v>
      </c>
      <c r="D27" s="20">
        <v>2.1388260000000003</v>
      </c>
      <c r="E27" s="21">
        <v>2.663138</v>
      </c>
      <c r="F27" s="21">
        <f t="shared" si="0"/>
        <v>1.4324807508831598</v>
      </c>
      <c r="G27" s="21">
        <v>0.96323054088315985</v>
      </c>
      <c r="H27" s="21">
        <v>0.25314331000000001</v>
      </c>
      <c r="I27" s="21">
        <v>0.21610690000000002</v>
      </c>
      <c r="J27" s="22">
        <f t="shared" si="1"/>
        <v>0.36169005920202402</v>
      </c>
      <c r="K27" s="22">
        <f t="shared" si="2"/>
        <v>0.4567445813484543</v>
      </c>
      <c r="L27" s="23">
        <f t="shared" si="3"/>
        <v>0.53789204723268558</v>
      </c>
      <c r="M27" s="4"/>
    </row>
    <row r="28" spans="1:13">
      <c r="A28" s="17"/>
      <c r="B28" s="18">
        <v>455</v>
      </c>
      <c r="C28" s="19" t="s">
        <v>221</v>
      </c>
      <c r="D28" s="20">
        <v>2.018678</v>
      </c>
      <c r="E28" s="21">
        <v>2.2290000000000001</v>
      </c>
      <c r="F28" s="21">
        <f t="shared" si="0"/>
        <v>1.2627445914957844</v>
      </c>
      <c r="G28" s="21">
        <v>0.91249912149578449</v>
      </c>
      <c r="H28" s="21">
        <v>0.17124600000000009</v>
      </c>
      <c r="I28" s="21">
        <v>0.17899946999999997</v>
      </c>
      <c r="J28" s="22">
        <f t="shared" si="1"/>
        <v>0.40937600784916306</v>
      </c>
      <c r="K28" s="22">
        <f t="shared" si="2"/>
        <v>0.48620238739155874</v>
      </c>
      <c r="L28" s="23">
        <f t="shared" si="3"/>
        <v>0.56650721915468116</v>
      </c>
      <c r="M28" s="4"/>
    </row>
    <row r="29" spans="1:13">
      <c r="A29" s="17"/>
      <c r="B29" s="18">
        <v>456</v>
      </c>
      <c r="C29" s="19" t="s">
        <v>222</v>
      </c>
      <c r="D29" s="20">
        <v>1.2413409999999998</v>
      </c>
      <c r="E29" s="21">
        <v>1.7534289999999997</v>
      </c>
      <c r="F29" s="21">
        <f t="shared" si="0"/>
        <v>0.77440453589436453</v>
      </c>
      <c r="G29" s="21">
        <v>0.54752569589436462</v>
      </c>
      <c r="H29" s="21">
        <v>0.13086859000000001</v>
      </c>
      <c r="I29" s="21">
        <v>9.6010250000000019E-2</v>
      </c>
      <c r="J29" s="22">
        <f t="shared" si="1"/>
        <v>0.31225997510841025</v>
      </c>
      <c r="K29" s="22">
        <f t="shared" si="2"/>
        <v>0.38689578300254229</v>
      </c>
      <c r="L29" s="23">
        <f t="shared" si="3"/>
        <v>0.44165149309972895</v>
      </c>
      <c r="M29" s="4"/>
    </row>
    <row r="30" spans="1:13">
      <c r="A30" s="17"/>
      <c r="B30" s="18">
        <v>457</v>
      </c>
      <c r="C30" s="19" t="s">
        <v>223</v>
      </c>
      <c r="D30" s="20">
        <v>24.987838000000018</v>
      </c>
      <c r="E30" s="21">
        <v>28.114308000000001</v>
      </c>
      <c r="F30" s="21">
        <f t="shared" si="0"/>
        <v>19.844890102989332</v>
      </c>
      <c r="G30" s="21">
        <v>14.674821842989331</v>
      </c>
      <c r="H30" s="21">
        <v>2.496886630000001</v>
      </c>
      <c r="I30" s="21">
        <v>2.6731816299999998</v>
      </c>
      <c r="J30" s="22">
        <f t="shared" si="1"/>
        <v>0.52196987537410955</v>
      </c>
      <c r="K30" s="22">
        <f t="shared" si="2"/>
        <v>0.6107818294154469</v>
      </c>
      <c r="L30" s="23">
        <f t="shared" si="3"/>
        <v>0.70586443397395127</v>
      </c>
      <c r="M30" s="4"/>
    </row>
    <row r="31" spans="1:13">
      <c r="A31" s="17"/>
      <c r="B31" s="18">
        <v>458</v>
      </c>
      <c r="C31" s="19" t="s">
        <v>224</v>
      </c>
      <c r="D31" s="20">
        <v>11.279844000000004</v>
      </c>
      <c r="E31" s="21">
        <v>12.733443000000007</v>
      </c>
      <c r="F31" s="21">
        <f t="shared" si="0"/>
        <v>7.2813830892864813</v>
      </c>
      <c r="G31" s="21">
        <v>5.2156445492864805</v>
      </c>
      <c r="H31" s="21">
        <v>0.98647397000000003</v>
      </c>
      <c r="I31" s="21">
        <v>1.0792645700000003</v>
      </c>
      <c r="J31" s="22">
        <f t="shared" si="1"/>
        <v>0.40960206515130887</v>
      </c>
      <c r="K31" s="22">
        <f t="shared" si="2"/>
        <v>0.48707317567499048</v>
      </c>
      <c r="L31" s="23">
        <f t="shared" si="3"/>
        <v>0.5718314433328423</v>
      </c>
      <c r="M31" s="4"/>
    </row>
    <row r="32" spans="1:13">
      <c r="A32" s="17"/>
      <c r="B32" s="18">
        <v>459</v>
      </c>
      <c r="C32" s="19" t="s">
        <v>225</v>
      </c>
      <c r="D32" s="20">
        <v>8.6610339999999972</v>
      </c>
      <c r="E32" s="21">
        <v>8.8986029999999978</v>
      </c>
      <c r="F32" s="21">
        <f t="shared" si="0"/>
        <v>5.5285895446414974</v>
      </c>
      <c r="G32" s="21">
        <v>4.097835114641498</v>
      </c>
      <c r="H32" s="21">
        <v>0.76045744999999998</v>
      </c>
      <c r="I32" s="21">
        <v>0.67029697999999993</v>
      </c>
      <c r="J32" s="22">
        <f t="shared" si="1"/>
        <v>0.46050319523654432</v>
      </c>
      <c r="K32" s="22">
        <f t="shared" si="2"/>
        <v>0.54596126657650634</v>
      </c>
      <c r="L32" s="23">
        <f t="shared" si="3"/>
        <v>0.62128735764945342</v>
      </c>
      <c r="M32" s="4"/>
    </row>
    <row r="33" spans="1:13">
      <c r="A33" s="17"/>
      <c r="B33" s="18">
        <v>460</v>
      </c>
      <c r="C33" s="19" t="s">
        <v>226</v>
      </c>
      <c r="D33" s="20">
        <v>4.8934860000000002</v>
      </c>
      <c r="E33" s="21">
        <v>4.9951299999999996</v>
      </c>
      <c r="F33" s="21">
        <f t="shared" si="0"/>
        <v>3.1267915700753233</v>
      </c>
      <c r="G33" s="21">
        <v>2.2574962900753235</v>
      </c>
      <c r="H33" s="21">
        <v>0.43600972999999987</v>
      </c>
      <c r="I33" s="21">
        <v>0.43328555000000002</v>
      </c>
      <c r="J33" s="22">
        <f t="shared" si="1"/>
        <v>0.45193944703647826</v>
      </c>
      <c r="K33" s="22">
        <f t="shared" si="2"/>
        <v>0.53922641053892961</v>
      </c>
      <c r="L33" s="23">
        <f t="shared" si="3"/>
        <v>0.62596800685374021</v>
      </c>
      <c r="M33" s="4"/>
    </row>
    <row r="34" spans="1:13">
      <c r="A34" s="17"/>
      <c r="B34" s="18">
        <v>461</v>
      </c>
      <c r="C34" s="19" t="s">
        <v>227</v>
      </c>
      <c r="D34" s="20">
        <v>3.6735009999999999</v>
      </c>
      <c r="E34" s="21">
        <v>4.5299199999999997</v>
      </c>
      <c r="F34" s="21">
        <f t="shared" si="0"/>
        <v>2.355418067390215</v>
      </c>
      <c r="G34" s="21">
        <v>1.6612189173902152</v>
      </c>
      <c r="H34" s="21">
        <v>0.37002444000000001</v>
      </c>
      <c r="I34" s="21">
        <v>0.32417471000000003</v>
      </c>
      <c r="J34" s="22">
        <f t="shared" si="1"/>
        <v>0.36672146911870745</v>
      </c>
      <c r="K34" s="22">
        <f t="shared" si="2"/>
        <v>0.44840601100907196</v>
      </c>
      <c r="L34" s="23">
        <f t="shared" si="3"/>
        <v>0.51996902095185238</v>
      </c>
      <c r="M34" s="4"/>
    </row>
    <row r="35" spans="1:13">
      <c r="A35" s="17"/>
      <c r="B35" s="18">
        <v>462</v>
      </c>
      <c r="C35" s="19" t="s">
        <v>228</v>
      </c>
      <c r="D35" s="20">
        <v>1.5840829999999988</v>
      </c>
      <c r="E35" s="21">
        <v>1.7155709999999991</v>
      </c>
      <c r="F35" s="21">
        <f t="shared" si="0"/>
        <v>1.0272451855386173</v>
      </c>
      <c r="G35" s="21">
        <v>0.7837867955386173</v>
      </c>
      <c r="H35" s="21">
        <v>0.10709397000000001</v>
      </c>
      <c r="I35" s="21">
        <v>0.13636441999999996</v>
      </c>
      <c r="J35" s="22">
        <f t="shared" si="1"/>
        <v>0.45686642845945619</v>
      </c>
      <c r="K35" s="22">
        <f t="shared" si="2"/>
        <v>0.51929110805592882</v>
      </c>
      <c r="L35" s="23">
        <f t="shared" si="3"/>
        <v>0.59877742485657426</v>
      </c>
      <c r="M35" s="4"/>
    </row>
    <row r="36" spans="1:13">
      <c r="A36" s="17"/>
      <c r="B36" s="18">
        <v>463</v>
      </c>
      <c r="C36" s="19" t="s">
        <v>229</v>
      </c>
      <c r="D36" s="20">
        <v>16.080361</v>
      </c>
      <c r="E36" s="21">
        <v>17.263510999999994</v>
      </c>
      <c r="F36" s="21">
        <f t="shared" si="0"/>
        <v>10.581554943659523</v>
      </c>
      <c r="G36" s="21">
        <v>7.6967662336595239</v>
      </c>
      <c r="H36" s="21">
        <v>1.4928287099999997</v>
      </c>
      <c r="I36" s="21">
        <v>1.3919600000000001</v>
      </c>
      <c r="J36" s="22">
        <f t="shared" si="1"/>
        <v>0.44584014420123036</v>
      </c>
      <c r="K36" s="22">
        <f t="shared" si="2"/>
        <v>0.532313209268933</v>
      </c>
      <c r="L36" s="23">
        <f t="shared" si="3"/>
        <v>0.61294338930589065</v>
      </c>
      <c r="M36" s="4"/>
    </row>
    <row r="37" spans="1:13">
      <c r="A37" s="17"/>
      <c r="B37" s="18">
        <v>464</v>
      </c>
      <c r="C37" s="19" t="s">
        <v>230</v>
      </c>
      <c r="D37" s="20">
        <v>17.264603999999995</v>
      </c>
      <c r="E37" s="21">
        <v>18.897153999999997</v>
      </c>
      <c r="F37" s="21">
        <f t="shared" si="0"/>
        <v>11.999089045155714</v>
      </c>
      <c r="G37" s="21">
        <v>9.412642735155714</v>
      </c>
      <c r="H37" s="21">
        <v>1.4037578099999999</v>
      </c>
      <c r="I37" s="21">
        <v>1.1826884999999998</v>
      </c>
      <c r="J37" s="22">
        <f t="shared" si="1"/>
        <v>0.49809842980354163</v>
      </c>
      <c r="K37" s="22">
        <f t="shared" si="2"/>
        <v>0.57238251565054277</v>
      </c>
      <c r="L37" s="23">
        <f t="shared" si="3"/>
        <v>0.63496805101740272</v>
      </c>
      <c r="M37" s="4"/>
    </row>
    <row r="38" spans="1:13" ht="15.75" thickBot="1">
      <c r="A38" s="41" t="s">
        <v>232</v>
      </c>
      <c r="B38" s="58"/>
      <c r="C38" s="43"/>
      <c r="D38" s="44">
        <v>0.05</v>
      </c>
      <c r="E38" s="45">
        <v>0.71807799999999999</v>
      </c>
      <c r="F38" s="45">
        <f t="shared" si="0"/>
        <v>0.41369233360954016</v>
      </c>
      <c r="G38" s="45">
        <v>0.33583974360954016</v>
      </c>
      <c r="H38" s="45">
        <v>6.5457080000000001E-2</v>
      </c>
      <c r="I38" s="45">
        <v>1.239551E-2</v>
      </c>
      <c r="J38" s="46">
        <f t="shared" si="1"/>
        <v>0.46769256767306638</v>
      </c>
      <c r="K38" s="46">
        <f t="shared" si="2"/>
        <v>0.55884851452006634</v>
      </c>
      <c r="L38" s="47">
        <f t="shared" si="3"/>
        <v>0.57611058075799593</v>
      </c>
      <c r="M38" s="4"/>
    </row>
    <row r="39" spans="1:13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95</v>
      </c>
      <c r="B1" s="49" t="s">
        <v>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1504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77.282775000000001</v>
      </c>
      <c r="I6" s="14">
        <v>116.25241299999998</v>
      </c>
      <c r="J6" s="14">
        <v>44.010307081040459</v>
      </c>
      <c r="K6" s="14">
        <v>31.16564951104046</v>
      </c>
      <c r="L6" s="14">
        <v>6.8085393200000004</v>
      </c>
      <c r="M6" s="14">
        <v>6.0361182499999995</v>
      </c>
      <c r="N6" s="15">
        <v>0.26808604403798886</v>
      </c>
      <c r="O6" s="15">
        <v>0.32665290853825518</v>
      </c>
      <c r="P6" s="16">
        <v>0.37857542863252625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SUM(H8:H16)</f>
        <v>20.116284</v>
      </c>
      <c r="I7" s="37">
        <f>SUM(I8:I16)</f>
        <v>21.049195999999998</v>
      </c>
      <c r="J7" s="37">
        <f>SUM(J8:J16)</f>
        <v>8.5300100693144429</v>
      </c>
      <c r="K7" s="37">
        <f t="shared" ref="K7:M7" si="0">SUM(K8:K16)</f>
        <v>5.4930157893144438</v>
      </c>
      <c r="L7" s="37">
        <f t="shared" si="0"/>
        <v>1.6562983899999999</v>
      </c>
      <c r="M7" s="37">
        <f t="shared" si="0"/>
        <v>1.3806958899999999</v>
      </c>
      <c r="N7" s="39">
        <f>IFERROR(K7/I7,0)</f>
        <v>0.26096083619129418</v>
      </c>
      <c r="O7" s="39">
        <f>IFERROR(SUM(K7,L7)/I7,0)</f>
        <v>0.33964785065018371</v>
      </c>
      <c r="P7" s="40">
        <f>IFERROR(SUM(K7,L7,M7)/I7,0)</f>
        <v>0.40524160967071826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3.2520029999999998</v>
      </c>
      <c r="I8" s="21">
        <v>3.3953940000000005</v>
      </c>
      <c r="J8" s="21">
        <f t="shared" ref="J8:J16" si="1">SUM(K8,L8,M8)</f>
        <v>1.9090232504964704</v>
      </c>
      <c r="K8" s="21">
        <v>1.2550824104964704</v>
      </c>
      <c r="L8" s="21">
        <v>0.37992775999999995</v>
      </c>
      <c r="M8" s="21">
        <v>0.27401308000000002</v>
      </c>
      <c r="N8" s="22">
        <f t="shared" ref="N8:N17" si="2">IFERROR(K8/I8,0)</f>
        <v>0.36964264250230466</v>
      </c>
      <c r="O8" s="22">
        <f t="shared" ref="O8:O17" si="3">IFERROR(SUM(K8,L8)/I8,0)</f>
        <v>0.48153768619973708</v>
      </c>
      <c r="P8" s="23">
        <f t="shared" ref="P8:P17" si="4">IFERROR(SUM(K8,L8,M8)/I8,0)</f>
        <v>0.56223909522620064</v>
      </c>
      <c r="Q8" s="70">
        <v>14</v>
      </c>
      <c r="R8" s="21">
        <v>14</v>
      </c>
      <c r="S8" s="23">
        <f>IFERROR(R8/Q8,0)</f>
        <v>1</v>
      </c>
    </row>
    <row r="9" spans="1:19" ht="51">
      <c r="A9" s="17"/>
      <c r="B9" s="19">
        <v>5002875</v>
      </c>
      <c r="C9" s="19" t="s">
        <v>1508</v>
      </c>
      <c r="D9" s="68">
        <v>3000541</v>
      </c>
      <c r="E9" s="19" t="s">
        <v>1505</v>
      </c>
      <c r="F9" s="69">
        <v>227</v>
      </c>
      <c r="G9" s="19" t="s">
        <v>774</v>
      </c>
      <c r="H9" s="20">
        <v>3.0242339999999999</v>
      </c>
      <c r="I9" s="21">
        <v>3.0257599999999996</v>
      </c>
      <c r="J9" s="21">
        <f t="shared" si="1"/>
        <v>1.2698924385934141</v>
      </c>
      <c r="K9" s="21">
        <v>0.84908141859341413</v>
      </c>
      <c r="L9" s="21">
        <v>0.26612335999999998</v>
      </c>
      <c r="M9" s="21">
        <v>0.15468765999999998</v>
      </c>
      <c r="N9" s="22">
        <f t="shared" si="2"/>
        <v>0.28061756999676585</v>
      </c>
      <c r="O9" s="22">
        <f t="shared" si="3"/>
        <v>0.36857013728564531</v>
      </c>
      <c r="P9" s="23">
        <f t="shared" si="4"/>
        <v>0.41969370954517682</v>
      </c>
      <c r="Q9" s="70">
        <v>3917</v>
      </c>
      <c r="R9" s="21">
        <v>3983</v>
      </c>
      <c r="S9" s="23">
        <f t="shared" ref="S9:S16" si="5">IFERROR(R9/Q9,0)</f>
        <v>1.0168496298187388</v>
      </c>
    </row>
    <row r="10" spans="1:19" ht="38.25">
      <c r="A10" s="17"/>
      <c r="B10" s="19">
        <v>5005091</v>
      </c>
      <c r="C10" s="19" t="s">
        <v>1509</v>
      </c>
      <c r="D10" s="68">
        <v>3000001</v>
      </c>
      <c r="E10" s="19" t="s">
        <v>275</v>
      </c>
      <c r="F10" s="69">
        <v>201</v>
      </c>
      <c r="G10" s="19" t="s">
        <v>625</v>
      </c>
      <c r="H10" s="20">
        <v>1.055542</v>
      </c>
      <c r="I10" s="21">
        <v>1.0320420000000001</v>
      </c>
      <c r="J10" s="21">
        <f t="shared" si="1"/>
        <v>3.2519449685847759E-2</v>
      </c>
      <c r="K10" s="21">
        <v>1.7257849685847759E-2</v>
      </c>
      <c r="L10" s="21">
        <v>1.2E-2</v>
      </c>
      <c r="M10" s="21">
        <v>3.2615999999999999E-3</v>
      </c>
      <c r="N10" s="22">
        <f t="shared" si="2"/>
        <v>1.6722042015584401E-2</v>
      </c>
      <c r="O10" s="22">
        <f t="shared" si="3"/>
        <v>2.8349475782814805E-2</v>
      </c>
      <c r="P10" s="23">
        <f t="shared" si="4"/>
        <v>3.1509812280748027E-2</v>
      </c>
      <c r="Q10" s="70">
        <v>1</v>
      </c>
      <c r="R10" s="21">
        <v>1</v>
      </c>
      <c r="S10" s="23">
        <f t="shared" si="5"/>
        <v>1</v>
      </c>
    </row>
    <row r="11" spans="1:19" ht="51">
      <c r="A11" s="17"/>
      <c r="B11" s="19">
        <v>5005092</v>
      </c>
      <c r="C11" s="19" t="s">
        <v>1510</v>
      </c>
      <c r="D11" s="68">
        <v>3000541</v>
      </c>
      <c r="E11" s="19" t="s">
        <v>1505</v>
      </c>
      <c r="F11" s="69">
        <v>604</v>
      </c>
      <c r="G11" s="19" t="s">
        <v>1516</v>
      </c>
      <c r="H11" s="20">
        <v>1.1430199999999999</v>
      </c>
      <c r="I11" s="21">
        <v>1.1430199999999997</v>
      </c>
      <c r="J11" s="21">
        <f t="shared" si="1"/>
        <v>0.11931993956019656</v>
      </c>
      <c r="K11" s="21">
        <v>4.4838889560196549E-2</v>
      </c>
      <c r="L11" s="21">
        <v>3.3494800000000005E-2</v>
      </c>
      <c r="M11" s="21">
        <v>4.0986250000000002E-2</v>
      </c>
      <c r="N11" s="22">
        <f t="shared" si="2"/>
        <v>3.922843831271243E-2</v>
      </c>
      <c r="O11" s="22">
        <f t="shared" si="3"/>
        <v>6.8532212524887212E-2</v>
      </c>
      <c r="P11" s="23">
        <f t="shared" si="4"/>
        <v>0.10439007152997899</v>
      </c>
      <c r="Q11" s="70">
        <v>2</v>
      </c>
      <c r="R11" s="21">
        <v>0</v>
      </c>
      <c r="S11" s="23">
        <f t="shared" si="5"/>
        <v>0</v>
      </c>
    </row>
    <row r="12" spans="1:19" ht="51">
      <c r="A12" s="17"/>
      <c r="B12" s="19">
        <v>5005093</v>
      </c>
      <c r="C12" s="19" t="s">
        <v>1511</v>
      </c>
      <c r="D12" s="68">
        <v>3000541</v>
      </c>
      <c r="E12" s="19" t="s">
        <v>1505</v>
      </c>
      <c r="F12" s="69">
        <v>24</v>
      </c>
      <c r="G12" s="19" t="s">
        <v>1496</v>
      </c>
      <c r="H12" s="20">
        <v>4.8251590000000011</v>
      </c>
      <c r="I12" s="21">
        <v>4.834454</v>
      </c>
      <c r="J12" s="21">
        <f t="shared" si="1"/>
        <v>2.8495729623822199</v>
      </c>
      <c r="K12" s="21">
        <v>1.8172876523822197</v>
      </c>
      <c r="L12" s="21">
        <v>0.55289599</v>
      </c>
      <c r="M12" s="21">
        <v>0.47938931999999995</v>
      </c>
      <c r="N12" s="22">
        <f t="shared" si="2"/>
        <v>0.37590339103075954</v>
      </c>
      <c r="O12" s="22">
        <f t="shared" si="3"/>
        <v>0.49026914774289293</v>
      </c>
      <c r="P12" s="23">
        <f t="shared" si="4"/>
        <v>0.58943015330836113</v>
      </c>
      <c r="Q12" s="70">
        <v>184</v>
      </c>
      <c r="R12" s="21">
        <v>80</v>
      </c>
      <c r="S12" s="23">
        <f t="shared" si="5"/>
        <v>0.43478260869565216</v>
      </c>
    </row>
    <row r="13" spans="1:19" ht="51">
      <c r="A13" s="17"/>
      <c r="B13" s="19">
        <v>5005094</v>
      </c>
      <c r="C13" s="19" t="s">
        <v>1512</v>
      </c>
      <c r="D13" s="68">
        <v>3000542</v>
      </c>
      <c r="E13" s="19" t="s">
        <v>1506</v>
      </c>
      <c r="F13" s="69">
        <v>201</v>
      </c>
      <c r="G13" s="19" t="s">
        <v>625</v>
      </c>
      <c r="H13" s="20">
        <v>4.8042899999999999</v>
      </c>
      <c r="I13" s="21">
        <v>4.8042899999999991</v>
      </c>
      <c r="J13" s="21">
        <f t="shared" si="1"/>
        <v>1.4981956665159446</v>
      </c>
      <c r="K13" s="21">
        <v>1.0245786565159447</v>
      </c>
      <c r="L13" s="21">
        <v>0.23448911000000003</v>
      </c>
      <c r="M13" s="21">
        <v>0.23912790000000003</v>
      </c>
      <c r="N13" s="22">
        <f t="shared" si="2"/>
        <v>0.21326328271522846</v>
      </c>
      <c r="O13" s="22">
        <f t="shared" si="3"/>
        <v>0.26207155823564876</v>
      </c>
      <c r="P13" s="23">
        <f t="shared" si="4"/>
        <v>0.31184538537764056</v>
      </c>
      <c r="Q13" s="70">
        <v>2</v>
      </c>
      <c r="R13" s="21">
        <v>2</v>
      </c>
      <c r="S13" s="23">
        <f t="shared" si="5"/>
        <v>1</v>
      </c>
    </row>
    <row r="14" spans="1:19" ht="38.25">
      <c r="A14" s="17"/>
      <c r="B14" s="19">
        <v>5005095</v>
      </c>
      <c r="C14" s="19" t="s">
        <v>1513</v>
      </c>
      <c r="D14" s="68">
        <v>3000542</v>
      </c>
      <c r="E14" s="19" t="s">
        <v>1506</v>
      </c>
      <c r="F14" s="69">
        <v>174</v>
      </c>
      <c r="G14" s="19" t="s">
        <v>1517</v>
      </c>
      <c r="H14" s="20">
        <v>0.45328000000000007</v>
      </c>
      <c r="I14" s="21">
        <v>0.5714800000000001</v>
      </c>
      <c r="J14" s="21">
        <f t="shared" si="1"/>
        <v>0.14912220098333717</v>
      </c>
      <c r="K14" s="21">
        <v>7.4431500983337173E-2</v>
      </c>
      <c r="L14" s="21">
        <v>3.61E-2</v>
      </c>
      <c r="M14" s="21">
        <v>3.8590699999999999E-2</v>
      </c>
      <c r="N14" s="22">
        <f t="shared" si="2"/>
        <v>0.13024340481440674</v>
      </c>
      <c r="O14" s="22">
        <f t="shared" si="3"/>
        <v>0.19341271957607817</v>
      </c>
      <c r="P14" s="23">
        <f t="shared" si="4"/>
        <v>0.26094036708780211</v>
      </c>
      <c r="Q14" s="70">
        <v>1</v>
      </c>
      <c r="R14" s="21">
        <v>1</v>
      </c>
      <c r="S14" s="23">
        <f t="shared" si="5"/>
        <v>1</v>
      </c>
    </row>
    <row r="15" spans="1:19" ht="38.25">
      <c r="A15" s="17"/>
      <c r="B15" s="19">
        <v>5005096</v>
      </c>
      <c r="C15" s="19" t="s">
        <v>1514</v>
      </c>
      <c r="D15" s="68">
        <v>3000543</v>
      </c>
      <c r="E15" s="19" t="s">
        <v>1507</v>
      </c>
      <c r="F15" s="69">
        <v>88</v>
      </c>
      <c r="G15" s="19" t="s">
        <v>755</v>
      </c>
      <c r="H15" s="20">
        <v>1.288756</v>
      </c>
      <c r="I15" s="21">
        <v>1.5356400000000003</v>
      </c>
      <c r="J15" s="21">
        <f t="shared" si="1"/>
        <v>0.6637532908366639</v>
      </c>
      <c r="K15" s="21">
        <v>0.38789654083666392</v>
      </c>
      <c r="L15" s="21">
        <v>0.13351737</v>
      </c>
      <c r="M15" s="21">
        <v>0.14233937999999999</v>
      </c>
      <c r="N15" s="22">
        <f t="shared" si="2"/>
        <v>0.25259601263099674</v>
      </c>
      <c r="O15" s="22">
        <f t="shared" si="3"/>
        <v>0.33954176163466943</v>
      </c>
      <c r="P15" s="23">
        <f t="shared" si="4"/>
        <v>0.43223235317956277</v>
      </c>
      <c r="Q15" s="70">
        <v>7528</v>
      </c>
      <c r="R15" s="21">
        <v>5176</v>
      </c>
      <c r="S15" s="23">
        <f t="shared" si="5"/>
        <v>0.68756641870350688</v>
      </c>
    </row>
    <row r="16" spans="1:19" ht="63.75">
      <c r="A16" s="17"/>
      <c r="B16" s="19">
        <v>5005097</v>
      </c>
      <c r="C16" s="19" t="s">
        <v>1515</v>
      </c>
      <c r="D16" s="68">
        <v>3000543</v>
      </c>
      <c r="E16" s="19" t="s">
        <v>1507</v>
      </c>
      <c r="F16" s="69">
        <v>201</v>
      </c>
      <c r="G16" s="19" t="s">
        <v>625</v>
      </c>
      <c r="H16" s="20">
        <v>0.27</v>
      </c>
      <c r="I16" s="21">
        <v>0.70711599999999986</v>
      </c>
      <c r="J16" s="21">
        <f t="shared" si="1"/>
        <v>3.8610870260349477E-2</v>
      </c>
      <c r="K16" s="21">
        <v>2.2560870260349475E-2</v>
      </c>
      <c r="L16" s="21">
        <v>7.7499999999999999E-3</v>
      </c>
      <c r="M16" s="21">
        <v>8.3000000000000001E-3</v>
      </c>
      <c r="N16" s="22">
        <f t="shared" si="2"/>
        <v>3.1905472737640612E-2</v>
      </c>
      <c r="O16" s="22">
        <f t="shared" si="3"/>
        <v>4.2865484956286497E-2</v>
      </c>
      <c r="P16" s="23">
        <f t="shared" si="4"/>
        <v>5.4603304493674988E-2</v>
      </c>
      <c r="Q16" s="70">
        <v>1</v>
      </c>
      <c r="R16" s="21">
        <v>2</v>
      </c>
      <c r="S16" s="23">
        <f t="shared" si="5"/>
        <v>2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>H6-H7</f>
        <v>57.166491000000001</v>
      </c>
      <c r="I17" s="44">
        <f t="shared" ref="I17:M17" si="6">I6-I7</f>
        <v>95.203216999999981</v>
      </c>
      <c r="J17" s="44">
        <f t="shared" si="6"/>
        <v>35.480297011726016</v>
      </c>
      <c r="K17" s="44">
        <f t="shared" si="6"/>
        <v>25.672633721726015</v>
      </c>
      <c r="L17" s="44">
        <f t="shared" si="6"/>
        <v>5.1522409300000005</v>
      </c>
      <c r="M17" s="44">
        <f t="shared" si="6"/>
        <v>4.6554223599999993</v>
      </c>
      <c r="N17" s="46">
        <f t="shared" si="2"/>
        <v>0.26966140988414311</v>
      </c>
      <c r="O17" s="46">
        <f t="shared" si="3"/>
        <v>0.3237797589521163</v>
      </c>
      <c r="P17" s="47">
        <f t="shared" si="4"/>
        <v>0.37267960190595262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dimension ref="A1:M13"/>
  <sheetViews>
    <sheetView workbookViewId="0">
      <selection activeCell="A10" sqref="A10:L10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96</v>
      </c>
      <c r="B1" s="50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1520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4.5754659999999996</v>
      </c>
      <c r="E6" s="14">
        <v>6.9082679999999996</v>
      </c>
      <c r="F6" s="14">
        <v>2.4740113084216206</v>
      </c>
      <c r="G6" s="14">
        <v>1.7677176984216203</v>
      </c>
      <c r="H6" s="14">
        <v>0.39770417000000002</v>
      </c>
      <c r="I6" s="14">
        <v>0.30858944000000005</v>
      </c>
      <c r="J6" s="15">
        <v>0.25588435457651909</v>
      </c>
      <c r="K6" s="15">
        <v>0.31345365704133371</v>
      </c>
      <c r="L6" s="16">
        <v>0.35812323847621724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3.7605470000000003</v>
      </c>
      <c r="E7" s="38">
        <f ca="1">SUM(E8:OFFSET(E6,MATCH("GOBIERNOS REGIONALES",$A$8:$A$50,0),0))</f>
        <v>4.9648230000000009</v>
      </c>
      <c r="F7" s="38">
        <f ca="1">SUM(F8:OFFSET(F6,MATCH("GOBIERNOS REGIONALES",$A$8:$A$50,0),0))</f>
        <v>1.8770826654142327</v>
      </c>
      <c r="G7" s="38">
        <f ca="1">SUM(G8:OFFSET(G6,MATCH("GOBIERNOS REGIONALES",$A$8:$A$50,0),0))</f>
        <v>1.3816604354142328</v>
      </c>
      <c r="H7" s="38">
        <f ca="1">SUM(H8:OFFSET(H6,MATCH("GOBIERNOS REGIONALES",$A$8:$A$50,0),0))</f>
        <v>0.24278722999999999</v>
      </c>
      <c r="I7" s="38">
        <f ca="1">SUM(I8:OFFSET(I6,MATCH("GOBIERNOS REGIONALES",$A$8:$A$50,0),0))</f>
        <v>0.25263499999999994</v>
      </c>
      <c r="J7" s="39">
        <f ca="1">IFERROR(G7/E7,0)</f>
        <v>0.27828996832600728</v>
      </c>
      <c r="K7" s="39">
        <f ca="1">IFERROR(SUM(G7,H7)/E7,0)</f>
        <v>0.32719145585134302</v>
      </c>
      <c r="L7" s="40">
        <f ca="1">IFERROR(SUM(G7,H7,I7)/E7,0)</f>
        <v>0.37807645215433305</v>
      </c>
      <c r="M7" s="4"/>
    </row>
    <row r="8" spans="1:13">
      <c r="A8" s="17"/>
      <c r="B8" s="18">
        <v>5</v>
      </c>
      <c r="C8" s="19" t="s">
        <v>104</v>
      </c>
      <c r="D8" s="20">
        <v>2.4393010000000004</v>
      </c>
      <c r="E8" s="21">
        <v>2.4393010000000004</v>
      </c>
      <c r="F8" s="21">
        <f t="shared" ref="F8:F12" si="0">SUM(G8,H8,I8)</f>
        <v>1.145649167506088</v>
      </c>
      <c r="G8" s="21">
        <v>0.79018739750608802</v>
      </c>
      <c r="H8" s="21">
        <v>0.18219574999999999</v>
      </c>
      <c r="I8" s="21">
        <v>0.17326601999999997</v>
      </c>
      <c r="J8" s="22">
        <f t="shared" ref="J8:J12" si="1">IFERROR(G8/E8,0)</f>
        <v>0.32394009493132986</v>
      </c>
      <c r="K8" s="22">
        <f t="shared" ref="K8:K12" si="2">IFERROR(SUM(G8,H8)/E8,0)</f>
        <v>0.39863188163579971</v>
      </c>
      <c r="L8" s="23">
        <f t="shared" ref="L8:L12" si="3">IFERROR(SUM(G8,H8,I8)/E8,0)</f>
        <v>0.46966289420866381</v>
      </c>
      <c r="M8" s="4"/>
    </row>
    <row r="9" spans="1:13" ht="25.5">
      <c r="A9" s="17"/>
      <c r="B9" s="18">
        <v>51</v>
      </c>
      <c r="C9" s="19" t="s">
        <v>129</v>
      </c>
      <c r="D9" s="20">
        <v>2.1000000000000001E-2</v>
      </c>
      <c r="E9" s="21">
        <v>2.1000000000000001E-2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>
      <c r="A10" s="17"/>
      <c r="B10" s="18">
        <v>331</v>
      </c>
      <c r="C10" s="19" t="s">
        <v>159</v>
      </c>
      <c r="D10" s="20">
        <v>1.300246</v>
      </c>
      <c r="E10" s="21">
        <v>2.5045220000000006</v>
      </c>
      <c r="F10" s="21">
        <f t="shared" si="0"/>
        <v>0.73143349790814483</v>
      </c>
      <c r="G10" s="21">
        <v>0.59147303790814476</v>
      </c>
      <c r="H10" s="21">
        <v>6.0591479999999996E-2</v>
      </c>
      <c r="I10" s="21">
        <v>7.9368980000000006E-2</v>
      </c>
      <c r="J10" s="22">
        <f t="shared" si="1"/>
        <v>0.23616204525579915</v>
      </c>
      <c r="K10" s="22">
        <f t="shared" si="2"/>
        <v>0.26035487726126766</v>
      </c>
      <c r="L10" s="23">
        <f t="shared" si="3"/>
        <v>0.29204514789973685</v>
      </c>
      <c r="M10" s="4"/>
    </row>
    <row r="11" spans="1:13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0</v>
      </c>
      <c r="E11" s="38">
        <f ca="1">SUM(E12:OFFSET(E10,(MATCH("GOBIERNOS LOCALES",$A$8:$A$50,0)-MATCH("GOBIERNOS REGIONALES",$A$8:$A$50,0)),0))</f>
        <v>0</v>
      </c>
      <c r="F11" s="38">
        <f ca="1">SUM(F12:OFFSET(F10,(MATCH("GOBIERNOS LOCALES",$A$8:$A$50,0)-MATCH("GOBIERNOS REGIONALES",$A$8:$A$50,0)),0))</f>
        <v>0</v>
      </c>
      <c r="G11" s="38">
        <f ca="1">SUM(G12:OFFSET(G10,(MATCH("GOBIERNOS LOCALES",$A$8:$A$50,0)-MATCH("GOBIERNOS REGIONALES",$A$8:$A$50,0)),0))</f>
        <v>0</v>
      </c>
      <c r="H11" s="38">
        <f ca="1">SUM(H12:OFFSET(H10,(MATCH("GOBIERNOS LOCALES",$A$8:$A$50,0)-MATCH("GOBIERNOS REGIONALES",$A$8:$A$50,0)),0))</f>
        <v>0</v>
      </c>
      <c r="I11" s="38">
        <f ca="1">SUM(I12:OFFSET(I10,(MATCH("GOBIERNOS LOCALES",$A$8:$A$50,0)-MATCH("GOBIERNOS REGIONALES",$A$8:$A$50,0)),0))</f>
        <v>0</v>
      </c>
      <c r="J11" s="39">
        <f ca="1">IFERROR(G11/E11,0)</f>
        <v>0</v>
      </c>
      <c r="K11" s="39">
        <f ca="1">IFERROR(SUM(G11,H11)/E11,0)</f>
        <v>0</v>
      </c>
      <c r="L11" s="40">
        <f ca="1">IFERROR(SUM(G11,H11,I11)/E11,0)</f>
        <v>0</v>
      </c>
      <c r="M11" s="4"/>
    </row>
    <row r="12" spans="1:13" ht="15.75" thickBot="1">
      <c r="A12" s="41" t="s">
        <v>232</v>
      </c>
      <c r="B12" s="58"/>
      <c r="C12" s="43"/>
      <c r="D12" s="44">
        <v>0.81491900000000006</v>
      </c>
      <c r="E12" s="45">
        <v>1.9434449999999999</v>
      </c>
      <c r="F12" s="45">
        <f t="shared" si="0"/>
        <v>0.59692864300738757</v>
      </c>
      <c r="G12" s="45">
        <v>0.38605726300738752</v>
      </c>
      <c r="H12" s="45">
        <v>0.15491694</v>
      </c>
      <c r="I12" s="45">
        <v>5.5954440000000001E-2</v>
      </c>
      <c r="J12" s="46">
        <f t="shared" si="1"/>
        <v>0.19864583922230242</v>
      </c>
      <c r="K12" s="46">
        <f t="shared" si="2"/>
        <v>0.27835838061143359</v>
      </c>
      <c r="L12" s="47">
        <f t="shared" si="3"/>
        <v>0.30714974851739441</v>
      </c>
      <c r="M12" s="4"/>
    </row>
    <row r="13" spans="1:13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96</v>
      </c>
      <c r="B1" s="51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1521</v>
      </c>
      <c r="N2" s="72" t="s">
        <v>1542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4.5754659999999996</v>
      </c>
      <c r="E6" s="14">
        <f ca="1">SUM(E7:OFFSET(E7,50,0))</f>
        <v>6.9082679999999996</v>
      </c>
      <c r="F6" s="14">
        <f ca="1">SUM(F7:OFFSET(F7,50,0))</f>
        <v>2.4740113084216206</v>
      </c>
      <c r="G6" s="14">
        <f ca="1">SUM(G7:OFFSET(G7,50,0))</f>
        <v>1.7677176984216203</v>
      </c>
      <c r="H6" s="14">
        <f ca="1">SUM(H7:OFFSET(H7,50,0))</f>
        <v>0.39770417000000002</v>
      </c>
      <c r="I6" s="14">
        <f ca="1">SUM(I7:OFFSET(I7,50,0))</f>
        <v>0.30858944000000005</v>
      </c>
      <c r="J6" s="15">
        <f ca="1">IFERROR(G6/E6,0)</f>
        <v>0.25588435457651909</v>
      </c>
      <c r="K6" s="15">
        <f ca="1">IFERROR(SUM(G6,H6)/E6,0)</f>
        <v>0.31345365704133371</v>
      </c>
      <c r="L6" s="16">
        <f ca="1">IFERROR(SUM(G6,H6,I6)/E6,0)</f>
        <v>0.35812323847621724</v>
      </c>
      <c r="M6" s="4"/>
      <c r="O6" s="5" t="s">
        <v>312</v>
      </c>
      <c r="P6" s="71" t="s">
        <v>313</v>
      </c>
    </row>
    <row r="7" spans="1:16">
      <c r="A7" s="17"/>
      <c r="B7" s="55">
        <v>6</v>
      </c>
      <c r="C7" s="19" t="s">
        <v>254</v>
      </c>
      <c r="D7" s="20">
        <v>0.51491900000000002</v>
      </c>
      <c r="E7" s="21">
        <v>0.49031899999999995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270</v>
      </c>
      <c r="O7" s="5">
        <v>7.5661900938886403E-3</v>
      </c>
      <c r="P7" s="71">
        <v>0.78001959730810722</v>
      </c>
    </row>
    <row r="8" spans="1:16">
      <c r="A8" s="17"/>
      <c r="B8" s="55">
        <v>11</v>
      </c>
      <c r="C8" s="19" t="s">
        <v>259</v>
      </c>
      <c r="D8" s="20">
        <v>0</v>
      </c>
      <c r="E8" s="21">
        <v>1.4434259999999999</v>
      </c>
      <c r="F8" s="21">
        <f t="shared" si="0"/>
        <v>0.58936245291349887</v>
      </c>
      <c r="G8" s="21">
        <v>0.38269060291349888</v>
      </c>
      <c r="H8" s="21">
        <v>0.15291694</v>
      </c>
      <c r="I8" s="21">
        <v>5.3754910000000003E-2</v>
      </c>
      <c r="J8" s="22">
        <f t="shared" si="1"/>
        <v>0.26512658280611467</v>
      </c>
      <c r="K8" s="22">
        <f t="shared" si="2"/>
        <v>0.37106685269178946</v>
      </c>
      <c r="L8" s="23">
        <f t="shared" si="3"/>
        <v>0.40830804829170247</v>
      </c>
      <c r="M8" s="4"/>
      <c r="N8" t="s">
        <v>259</v>
      </c>
      <c r="O8" s="5">
        <v>0.58936245291349887</v>
      </c>
      <c r="P8" s="71">
        <v>0.40830804829170247</v>
      </c>
    </row>
    <row r="9" spans="1:16">
      <c r="A9" s="17"/>
      <c r="B9" s="55">
        <v>12</v>
      </c>
      <c r="C9" s="19" t="s">
        <v>260</v>
      </c>
      <c r="D9" s="20">
        <v>0.30000000000000004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263</v>
      </c>
      <c r="O9" s="5">
        <v>1.8770826654142327</v>
      </c>
      <c r="P9" s="71">
        <v>0.37807645215433316</v>
      </c>
    </row>
    <row r="10" spans="1:16">
      <c r="A10" s="17"/>
      <c r="B10" s="55">
        <v>15</v>
      </c>
      <c r="C10" s="19" t="s">
        <v>263</v>
      </c>
      <c r="D10" s="20">
        <v>3.7605469999999999</v>
      </c>
      <c r="E10" s="21">
        <v>4.964823</v>
      </c>
      <c r="F10" s="21">
        <f t="shared" si="0"/>
        <v>1.8770826654142327</v>
      </c>
      <c r="G10" s="21">
        <v>1.3816604354142328</v>
      </c>
      <c r="H10" s="21">
        <v>0.24278723000000002</v>
      </c>
      <c r="I10" s="21">
        <v>0.25263500000000005</v>
      </c>
      <c r="J10" s="22">
        <f t="shared" si="1"/>
        <v>0.27828996832600733</v>
      </c>
      <c r="K10" s="22">
        <f t="shared" si="2"/>
        <v>0.32719145585134313</v>
      </c>
      <c r="L10" s="23">
        <f t="shared" si="3"/>
        <v>0.37807645215433316</v>
      </c>
      <c r="M10" s="4"/>
      <c r="N10" t="s">
        <v>254</v>
      </c>
      <c r="O10" s="5">
        <v>0</v>
      </c>
      <c r="P10" s="71">
        <v>0</v>
      </c>
    </row>
    <row r="11" spans="1:16" ht="15.75" thickBot="1">
      <c r="A11" s="24"/>
      <c r="B11" s="56">
        <v>22</v>
      </c>
      <c r="C11" s="26" t="s">
        <v>270</v>
      </c>
      <c r="D11" s="27">
        <v>0</v>
      </c>
      <c r="E11" s="28">
        <v>9.7000000000000003E-3</v>
      </c>
      <c r="F11" s="28">
        <f t="shared" si="0"/>
        <v>7.5661900938886403E-3</v>
      </c>
      <c r="G11" s="28">
        <v>3.3666600938886404E-3</v>
      </c>
      <c r="H11" s="28">
        <v>2E-3</v>
      </c>
      <c r="I11" s="28">
        <v>2.1995300000000003E-3</v>
      </c>
      <c r="J11" s="29">
        <f t="shared" si="1"/>
        <v>0.34707836019470517</v>
      </c>
      <c r="K11" s="29">
        <f t="shared" si="2"/>
        <v>0.55326392720501449</v>
      </c>
      <c r="L11" s="30">
        <f t="shared" si="3"/>
        <v>0.78001959730810722</v>
      </c>
      <c r="M11" s="4"/>
      <c r="N11" t="s">
        <v>260</v>
      </c>
      <c r="O11" s="5">
        <v>0</v>
      </c>
      <c r="P11" s="71">
        <v>0</v>
      </c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>
  <dimension ref="A1:M23"/>
  <sheetViews>
    <sheetView topLeftCell="A3" workbookViewId="0">
      <selection activeCell="F22" sqref="F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>
      <c r="A1" s="50">
        <v>96</v>
      </c>
      <c r="B1" s="49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1522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4.5754659999999996</v>
      </c>
      <c r="E6" s="14">
        <v>6.9082679999999996</v>
      </c>
      <c r="F6" s="14">
        <v>2.4740113084216206</v>
      </c>
      <c r="G6" s="14">
        <v>1.7677176984216203</v>
      </c>
      <c r="H6" s="14">
        <v>0.39770417000000002</v>
      </c>
      <c r="I6" s="14">
        <v>0.30858944000000005</v>
      </c>
      <c r="J6" s="15">
        <v>0.25588435457651909</v>
      </c>
      <c r="K6" s="15">
        <v>0.31345365704133371</v>
      </c>
      <c r="L6" s="16">
        <v>0.35812323847621724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3.2055469999999997</v>
      </c>
      <c r="E7" s="38">
        <f ca="1">SUM(E8:OFFSET(E6,MATCH("PROYECTOS",$A$8:$A$50,0),0))</f>
        <v>3.3244539999999998</v>
      </c>
      <c r="F7" s="38">
        <f ca="1">SUM(F8:OFFSET(F6,MATCH("PROYECTOS",$A$8:$A$50,0),0))</f>
        <v>1.4842467642659509</v>
      </c>
      <c r="G7" s="38">
        <f ca="1">SUM(G8:OFFSET(G6,MATCH("PROYECTOS",$A$8:$A$50,0),0))</f>
        <v>1.057155004265951</v>
      </c>
      <c r="H7" s="38">
        <f ca="1">SUM(H8:OFFSET(H6,MATCH("PROYECTOS",$A$8:$A$50,0),0))</f>
        <v>0.22114723000000003</v>
      </c>
      <c r="I7" s="38">
        <f ca="1">SUM(I8:OFFSET(I6,MATCH("PROYECTOS",$A$8:$A$50,0),0))</f>
        <v>0.20594453000000001</v>
      </c>
      <c r="J7" s="39">
        <f ca="1">IFERROR(G7/E7,0)</f>
        <v>0.3179935725583663</v>
      </c>
      <c r="K7" s="39">
        <f ca="1">IFERROR(SUM(G7,H7)/E7,0)</f>
        <v>0.38451494118010093</v>
      </c>
      <c r="L7" s="40">
        <f ca="1">IFERROR(SUM(G7,H7,I7)/E7,0)</f>
        <v>0.44646331826698499</v>
      </c>
      <c r="M7" s="4"/>
    </row>
    <row r="8" spans="1:13">
      <c r="A8" s="17"/>
      <c r="B8" s="19">
        <v>3000001</v>
      </c>
      <c r="C8" s="19" t="s">
        <v>275</v>
      </c>
      <c r="D8" s="20">
        <v>0.9833820000000002</v>
      </c>
      <c r="E8" s="21">
        <v>0.973082</v>
      </c>
      <c r="F8" s="21">
        <f t="shared" ref="F8:F13" si="0">SUM(G8,H8,I8)</f>
        <v>0.54054050700704692</v>
      </c>
      <c r="G8" s="21">
        <v>0.38532886700704694</v>
      </c>
      <c r="H8" s="21">
        <v>7.5282420000000003E-2</v>
      </c>
      <c r="I8" s="21">
        <v>7.9929219999999995E-2</v>
      </c>
      <c r="J8" s="22">
        <f t="shared" ref="J8:J14" si="1">IFERROR(G8/E8,0)</f>
        <v>0.39598807398250807</v>
      </c>
      <c r="K8" s="22">
        <f t="shared" ref="K8:K14" si="2">IFERROR(SUM(G8,H8)/E8,0)</f>
        <v>0.47335300314572354</v>
      </c>
      <c r="L8" s="23">
        <f t="shared" ref="L8:L14" si="3">IFERROR(SUM(G8,H8,I8)/E8,0)</f>
        <v>0.55549327498304035</v>
      </c>
      <c r="M8" s="4"/>
    </row>
    <row r="9" spans="1:13" ht="25.5">
      <c r="A9" s="17"/>
      <c r="B9" s="19">
        <v>3000503</v>
      </c>
      <c r="C9" s="19" t="s">
        <v>1524</v>
      </c>
      <c r="D9" s="20">
        <v>0.45000000000000007</v>
      </c>
      <c r="E9" s="21">
        <v>0.44999999999999996</v>
      </c>
      <c r="F9" s="21">
        <f t="shared" si="0"/>
        <v>0.26273883246502328</v>
      </c>
      <c r="G9" s="21">
        <v>0.17965806246502325</v>
      </c>
      <c r="H9" s="21">
        <v>5.1130960000000003E-2</v>
      </c>
      <c r="I9" s="21">
        <v>3.1949810000000009E-2</v>
      </c>
      <c r="J9" s="22">
        <f t="shared" si="1"/>
        <v>0.39924013881116283</v>
      </c>
      <c r="K9" s="22">
        <f t="shared" si="2"/>
        <v>0.51286449436671844</v>
      </c>
      <c r="L9" s="23">
        <f t="shared" si="3"/>
        <v>0.5838640721444962</v>
      </c>
      <c r="M9" s="4"/>
    </row>
    <row r="10" spans="1:13" ht="38.25">
      <c r="A10" s="17"/>
      <c r="B10" s="19">
        <v>3000504</v>
      </c>
      <c r="C10" s="19" t="s">
        <v>1525</v>
      </c>
      <c r="D10" s="20">
        <v>0.97591899999999998</v>
      </c>
      <c r="E10" s="21">
        <v>0.99591900000000011</v>
      </c>
      <c r="F10" s="21">
        <f t="shared" si="0"/>
        <v>0.33848601802061806</v>
      </c>
      <c r="G10" s="21">
        <v>0.21711712802061811</v>
      </c>
      <c r="H10" s="21">
        <v>5.778237E-2</v>
      </c>
      <c r="I10" s="21">
        <v>6.3586519999999994E-2</v>
      </c>
      <c r="J10" s="22">
        <f t="shared" si="1"/>
        <v>0.21800681382784953</v>
      </c>
      <c r="K10" s="22">
        <f t="shared" si="2"/>
        <v>0.27602595996322798</v>
      </c>
      <c r="L10" s="23">
        <f t="shared" si="3"/>
        <v>0.33987303989643536</v>
      </c>
      <c r="M10" s="4"/>
    </row>
    <row r="11" spans="1:13" ht="25.5">
      <c r="A11" s="17"/>
      <c r="B11" s="19">
        <v>3000505</v>
      </c>
      <c r="C11" s="19" t="s">
        <v>1526</v>
      </c>
      <c r="D11" s="20">
        <v>2.1000000000000001E-2</v>
      </c>
      <c r="E11" s="21">
        <v>2.1000000000000001E-2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38.25">
      <c r="A12" s="17"/>
      <c r="B12" s="19">
        <v>3000692</v>
      </c>
      <c r="C12" s="19" t="s">
        <v>1527</v>
      </c>
      <c r="D12" s="20">
        <v>0.74524599999999996</v>
      </c>
      <c r="E12" s="21">
        <v>0.85445300000000002</v>
      </c>
      <c r="F12" s="21">
        <f t="shared" si="0"/>
        <v>0.3310314066659743</v>
      </c>
      <c r="G12" s="21">
        <v>0.26360094666597433</v>
      </c>
      <c r="H12" s="21">
        <v>3.6951479999999995E-2</v>
      </c>
      <c r="I12" s="21">
        <v>3.0478980000000003E-2</v>
      </c>
      <c r="J12" s="22">
        <f t="shared" si="1"/>
        <v>0.30850257025953953</v>
      </c>
      <c r="K12" s="22">
        <f t="shared" si="2"/>
        <v>0.35174834270108984</v>
      </c>
      <c r="L12" s="23">
        <f t="shared" si="3"/>
        <v>0.38741909346210301</v>
      </c>
      <c r="M12" s="4"/>
    </row>
    <row r="13" spans="1:13" ht="38.25">
      <c r="A13" s="17"/>
      <c r="B13" s="19">
        <v>3000693</v>
      </c>
      <c r="C13" s="19" t="s">
        <v>1528</v>
      </c>
      <c r="D13" s="20">
        <v>0.03</v>
      </c>
      <c r="E13" s="21">
        <v>0.03</v>
      </c>
      <c r="F13" s="21">
        <f t="shared" si="0"/>
        <v>1.1450000107288361E-2</v>
      </c>
      <c r="G13" s="21">
        <v>1.1450000107288361E-2</v>
      </c>
      <c r="H13" s="21">
        <v>0</v>
      </c>
      <c r="I13" s="21">
        <v>0</v>
      </c>
      <c r="J13" s="22">
        <f t="shared" si="1"/>
        <v>0.38166667024294537</v>
      </c>
      <c r="K13" s="22">
        <f t="shared" si="2"/>
        <v>0.38166667024294537</v>
      </c>
      <c r="L13" s="23">
        <f t="shared" si="3"/>
        <v>0.38166667024294537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1.3699189999999999</v>
      </c>
      <c r="E14" s="45">
        <f t="shared" ref="E14:I14" ca="1" si="4">OFFSET(E14,-MATCH("PROYECTOS",$A$8:$A$50,0)-1,0)-(OFFSET(E14,-MATCH("PROYECTOS",$A$8:$A$50,0),0))</f>
        <v>3.5838139999999998</v>
      </c>
      <c r="F14" s="45">
        <f t="shared" ca="1" si="4"/>
        <v>0.98976454415566972</v>
      </c>
      <c r="G14" s="45">
        <f t="shared" ca="1" si="4"/>
        <v>0.71056269415566931</v>
      </c>
      <c r="H14" s="45">
        <f t="shared" ca="1" si="4"/>
        <v>0.17655694</v>
      </c>
      <c r="I14" s="45">
        <f t="shared" ca="1" si="4"/>
        <v>0.10264491000000003</v>
      </c>
      <c r="J14" s="46">
        <f t="shared" ca="1" si="1"/>
        <v>0.19826996996933138</v>
      </c>
      <c r="K14" s="46">
        <f t="shared" ca="1" si="2"/>
        <v>0.24753506575834275</v>
      </c>
      <c r="L14" s="47">
        <f t="shared" ca="1" si="3"/>
        <v>0.27617631499728201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1543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 ht="38.25">
      <c r="A20" s="17"/>
      <c r="B20" s="19">
        <v>3000504</v>
      </c>
      <c r="C20" s="19" t="s">
        <v>1525</v>
      </c>
      <c r="D20" s="23">
        <v>0.33987303989643536</v>
      </c>
    </row>
    <row r="21" spans="1:4" ht="25.5">
      <c r="A21" s="17"/>
      <c r="B21" s="19">
        <v>3000505</v>
      </c>
      <c r="C21" s="19" t="s">
        <v>1526</v>
      </c>
      <c r="D21" s="23">
        <v>0</v>
      </c>
    </row>
    <row r="22" spans="1:4" ht="38.25">
      <c r="A22" s="17"/>
      <c r="B22" s="19">
        <v>3000692</v>
      </c>
      <c r="C22" s="19" t="s">
        <v>1527</v>
      </c>
      <c r="D22" s="23">
        <v>0.38741909346210301</v>
      </c>
    </row>
    <row r="23" spans="1:4" ht="39" thickBot="1">
      <c r="A23" s="24"/>
      <c r="B23" s="26">
        <v>3000693</v>
      </c>
      <c r="C23" s="26" t="s">
        <v>1528</v>
      </c>
      <c r="D23" s="30">
        <v>0.38166667024294537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8" max="8" width="12" bestFit="1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96</v>
      </c>
      <c r="B1" s="49" t="s">
        <v>60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1523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4.5754659999999996</v>
      </c>
      <c r="I6" s="14">
        <v>6.9082679999999996</v>
      </c>
      <c r="J6" s="14">
        <v>2.4740113084216206</v>
      </c>
      <c r="K6" s="14">
        <v>1.7677176984216203</v>
      </c>
      <c r="L6" s="14">
        <v>0.39770417000000002</v>
      </c>
      <c r="M6" s="14">
        <v>0.30858944000000005</v>
      </c>
      <c r="N6" s="15">
        <v>0.25588435457651909</v>
      </c>
      <c r="O6" s="15">
        <v>0.31345365704133371</v>
      </c>
      <c r="P6" s="16">
        <v>0.35812323847621724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SUM(H8:H18)</f>
        <v>3.2055469999999997</v>
      </c>
      <c r="I7" s="37">
        <f t="shared" si="0"/>
        <v>3.3244539999999998</v>
      </c>
      <c r="J7" s="37">
        <f t="shared" si="0"/>
        <v>1.4842467642659509</v>
      </c>
      <c r="K7" s="37">
        <f t="shared" si="0"/>
        <v>1.057155004265951</v>
      </c>
      <c r="L7" s="37">
        <f t="shared" si="0"/>
        <v>0.22114723000000003</v>
      </c>
      <c r="M7" s="37">
        <f t="shared" si="0"/>
        <v>0.20594453000000001</v>
      </c>
      <c r="N7" s="39">
        <f>IFERROR(K7/I7,0)</f>
        <v>0.3179935725583663</v>
      </c>
      <c r="O7" s="39">
        <f>IFERROR(SUM(K7,L7)/I7,0)</f>
        <v>0.38451494118010093</v>
      </c>
      <c r="P7" s="40">
        <f>IFERROR(SUM(K7,L7,M7)/I7,0)</f>
        <v>0.44646331826698499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0.9833820000000002</v>
      </c>
      <c r="I8" s="21">
        <v>0.973082</v>
      </c>
      <c r="J8" s="21">
        <f t="shared" ref="J8:J18" si="1">SUM(K8,L8,M8)</f>
        <v>0.54054050700704692</v>
      </c>
      <c r="K8" s="21">
        <v>0.38532886700704694</v>
      </c>
      <c r="L8" s="21">
        <v>7.5282420000000003E-2</v>
      </c>
      <c r="M8" s="21">
        <v>7.9929219999999995E-2</v>
      </c>
      <c r="N8" s="22">
        <f t="shared" ref="N8:N19" si="2">IFERROR(K8/I8,0)</f>
        <v>0.39598807398250807</v>
      </c>
      <c r="O8" s="22">
        <f t="shared" ref="O8:O19" si="3">IFERROR(SUM(K8,L8)/I8,0)</f>
        <v>0.47335300314572354</v>
      </c>
      <c r="P8" s="23">
        <f t="shared" ref="P8:P19" si="4">IFERROR(SUM(K8,L8,M8)/I8,0)</f>
        <v>0.55549327498304035</v>
      </c>
      <c r="Q8" s="70">
        <v>6</v>
      </c>
      <c r="R8" s="21">
        <v>6</v>
      </c>
      <c r="S8" s="23">
        <f>IFERROR(R8/Q8,0)</f>
        <v>1</v>
      </c>
    </row>
    <row r="9" spans="1:19" ht="38.25">
      <c r="A9" s="17"/>
      <c r="B9" s="19">
        <v>5004109</v>
      </c>
      <c r="C9" s="19" t="s">
        <v>1529</v>
      </c>
      <c r="D9" s="68">
        <v>3000503</v>
      </c>
      <c r="E9" s="19" t="s">
        <v>1524</v>
      </c>
      <c r="F9" s="69">
        <v>313</v>
      </c>
      <c r="G9" s="19" t="s">
        <v>1539</v>
      </c>
      <c r="H9" s="20">
        <v>0.45000000000000007</v>
      </c>
      <c r="I9" s="21">
        <v>0.44999999999999996</v>
      </c>
      <c r="J9" s="21">
        <f t="shared" si="1"/>
        <v>0.26273883246502328</v>
      </c>
      <c r="K9" s="21">
        <v>0.17965806246502325</v>
      </c>
      <c r="L9" s="21">
        <v>5.1130960000000003E-2</v>
      </c>
      <c r="M9" s="21">
        <v>3.1949810000000009E-2</v>
      </c>
      <c r="N9" s="22">
        <f t="shared" si="2"/>
        <v>0.39924013881116283</v>
      </c>
      <c r="O9" s="22">
        <f t="shared" si="3"/>
        <v>0.51286449436671844</v>
      </c>
      <c r="P9" s="23">
        <f t="shared" si="4"/>
        <v>0.5838640721444962</v>
      </c>
      <c r="Q9" s="70">
        <v>113930</v>
      </c>
      <c r="R9" s="21">
        <v>113930</v>
      </c>
      <c r="S9" s="23">
        <f t="shared" ref="S9:S18" si="5">IFERROR(R9/Q9,0)</f>
        <v>1</v>
      </c>
    </row>
    <row r="10" spans="1:19" ht="38.25">
      <c r="A10" s="17"/>
      <c r="B10" s="19">
        <v>5004111</v>
      </c>
      <c r="C10" s="19" t="s">
        <v>1530</v>
      </c>
      <c r="D10" s="68">
        <v>3000504</v>
      </c>
      <c r="E10" s="19" t="s">
        <v>1525</v>
      </c>
      <c r="F10" s="69">
        <v>429</v>
      </c>
      <c r="G10" s="19" t="s">
        <v>628</v>
      </c>
      <c r="H10" s="20">
        <v>0.283586</v>
      </c>
      <c r="I10" s="21">
        <v>0.28358600000000006</v>
      </c>
      <c r="J10" s="21">
        <f t="shared" si="1"/>
        <v>0.15632248612808988</v>
      </c>
      <c r="K10" s="21">
        <v>9.6228906128089875E-2</v>
      </c>
      <c r="L10" s="21">
        <v>1.813847E-2</v>
      </c>
      <c r="M10" s="21">
        <v>4.1955109999999997E-2</v>
      </c>
      <c r="N10" s="22">
        <f t="shared" si="2"/>
        <v>0.3393288319172662</v>
      </c>
      <c r="O10" s="22">
        <f t="shared" si="3"/>
        <v>0.40328992308537748</v>
      </c>
      <c r="P10" s="23">
        <f t="shared" si="4"/>
        <v>0.55123484984480842</v>
      </c>
      <c r="Q10" s="70">
        <v>0</v>
      </c>
      <c r="R10" s="21">
        <v>0</v>
      </c>
      <c r="S10" s="23">
        <f t="shared" si="5"/>
        <v>0</v>
      </c>
    </row>
    <row r="11" spans="1:19" ht="38.25">
      <c r="A11" s="17"/>
      <c r="B11" s="19">
        <v>5004112</v>
      </c>
      <c r="C11" s="19" t="s">
        <v>1531</v>
      </c>
      <c r="D11" s="68">
        <v>3000504</v>
      </c>
      <c r="E11" s="19" t="s">
        <v>1525</v>
      </c>
      <c r="F11" s="69">
        <v>535</v>
      </c>
      <c r="G11" s="19" t="s">
        <v>772</v>
      </c>
      <c r="H11" s="20">
        <v>0.02</v>
      </c>
      <c r="I11" s="21">
        <v>0.02</v>
      </c>
      <c r="J11" s="21">
        <f t="shared" si="1"/>
        <v>0.02</v>
      </c>
      <c r="K11" s="21">
        <v>0</v>
      </c>
      <c r="L11" s="21">
        <v>0.02</v>
      </c>
      <c r="M11" s="21">
        <v>0</v>
      </c>
      <c r="N11" s="22">
        <f t="shared" si="2"/>
        <v>0</v>
      </c>
      <c r="O11" s="22">
        <f t="shared" si="3"/>
        <v>1</v>
      </c>
      <c r="P11" s="23">
        <f t="shared" si="4"/>
        <v>1</v>
      </c>
      <c r="Q11" s="70">
        <v>0</v>
      </c>
      <c r="R11" s="21">
        <v>0</v>
      </c>
      <c r="S11" s="23">
        <f t="shared" si="5"/>
        <v>0</v>
      </c>
    </row>
    <row r="12" spans="1:19" ht="38.25">
      <c r="A12" s="17"/>
      <c r="B12" s="19">
        <v>5004113</v>
      </c>
      <c r="C12" s="19" t="s">
        <v>1532</v>
      </c>
      <c r="D12" s="68">
        <v>3000504</v>
      </c>
      <c r="E12" s="19" t="s">
        <v>1525</v>
      </c>
      <c r="F12" s="69">
        <v>201</v>
      </c>
      <c r="G12" s="19" t="s">
        <v>625</v>
      </c>
      <c r="H12" s="20">
        <v>6.4653000000000002E-2</v>
      </c>
      <c r="I12" s="21">
        <v>6.4653000000000002E-2</v>
      </c>
      <c r="J12" s="21">
        <f t="shared" si="1"/>
        <v>3.0035910266791581E-2</v>
      </c>
      <c r="K12" s="21">
        <v>2.0532530266791582E-2</v>
      </c>
      <c r="L12" s="21">
        <v>6.8594699999999995E-3</v>
      </c>
      <c r="M12" s="21">
        <v>2.6439099999999997E-3</v>
      </c>
      <c r="N12" s="22">
        <f t="shared" si="2"/>
        <v>0.31758047216357449</v>
      </c>
      <c r="O12" s="22">
        <f t="shared" si="3"/>
        <v>0.42367717301272301</v>
      </c>
      <c r="P12" s="23">
        <f t="shared" si="4"/>
        <v>0.46457102171270598</v>
      </c>
      <c r="Q12" s="70">
        <v>0</v>
      </c>
      <c r="R12" s="21">
        <v>0</v>
      </c>
      <c r="S12" s="23">
        <f t="shared" si="5"/>
        <v>0</v>
      </c>
    </row>
    <row r="13" spans="1:19" ht="51">
      <c r="A13" s="17"/>
      <c r="B13" s="19">
        <v>5004114</v>
      </c>
      <c r="C13" s="19" t="s">
        <v>1533</v>
      </c>
      <c r="D13" s="68">
        <v>3000505</v>
      </c>
      <c r="E13" s="19" t="s">
        <v>1526</v>
      </c>
      <c r="F13" s="69">
        <v>416</v>
      </c>
      <c r="G13" s="19" t="s">
        <v>663</v>
      </c>
      <c r="H13" s="20">
        <v>2.1000000000000001E-2</v>
      </c>
      <c r="I13" s="21">
        <v>2.1000000000000001E-2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38.25">
      <c r="A14" s="17"/>
      <c r="B14" s="19">
        <v>5004319</v>
      </c>
      <c r="C14" s="19" t="s">
        <v>1534</v>
      </c>
      <c r="D14" s="68">
        <v>3000692</v>
      </c>
      <c r="E14" s="19" t="s">
        <v>1527</v>
      </c>
      <c r="F14" s="69">
        <v>455</v>
      </c>
      <c r="G14" s="19" t="s">
        <v>1540</v>
      </c>
      <c r="H14" s="20">
        <v>0.54846099999999998</v>
      </c>
      <c r="I14" s="21">
        <v>0.65766800000000003</v>
      </c>
      <c r="J14" s="21">
        <f t="shared" si="1"/>
        <v>0.21313042724318185</v>
      </c>
      <c r="K14" s="21">
        <v>0.17443078724318184</v>
      </c>
      <c r="L14" s="21">
        <v>2.314225E-2</v>
      </c>
      <c r="M14" s="21">
        <v>1.5557390000000003E-2</v>
      </c>
      <c r="N14" s="22">
        <f t="shared" si="2"/>
        <v>0.26522620416864107</v>
      </c>
      <c r="O14" s="22">
        <f t="shared" si="3"/>
        <v>0.30041455148065865</v>
      </c>
      <c r="P14" s="23">
        <f t="shared" si="4"/>
        <v>0.32406993687268021</v>
      </c>
      <c r="Q14" s="70">
        <v>122</v>
      </c>
      <c r="R14" s="21">
        <v>95</v>
      </c>
      <c r="S14" s="23">
        <f t="shared" si="5"/>
        <v>0.77868852459016391</v>
      </c>
    </row>
    <row r="15" spans="1:19" ht="38.25">
      <c r="A15" s="17"/>
      <c r="B15" s="19">
        <v>5005170</v>
      </c>
      <c r="C15" s="19" t="s">
        <v>1535</v>
      </c>
      <c r="D15" s="68">
        <v>3000504</v>
      </c>
      <c r="E15" s="19" t="s">
        <v>1525</v>
      </c>
      <c r="F15" s="69">
        <v>80</v>
      </c>
      <c r="G15" s="19" t="s">
        <v>310</v>
      </c>
      <c r="H15" s="20">
        <v>0.58767999999999998</v>
      </c>
      <c r="I15" s="21">
        <v>0.58768000000000009</v>
      </c>
      <c r="J15" s="21">
        <f t="shared" si="1"/>
        <v>0.13212762162573666</v>
      </c>
      <c r="K15" s="21">
        <v>0.10035569162573665</v>
      </c>
      <c r="L15" s="21">
        <v>1.2784430000000001E-2</v>
      </c>
      <c r="M15" s="21">
        <v>1.8987500000000001E-2</v>
      </c>
      <c r="N15" s="22">
        <f t="shared" si="2"/>
        <v>0.17076587875329541</v>
      </c>
      <c r="O15" s="22">
        <f t="shared" si="3"/>
        <v>0.19251994559239149</v>
      </c>
      <c r="P15" s="23">
        <f t="shared" si="4"/>
        <v>0.22482919552432726</v>
      </c>
      <c r="Q15" s="70">
        <v>0</v>
      </c>
      <c r="R15" s="21">
        <v>0</v>
      </c>
      <c r="S15" s="23">
        <f t="shared" si="5"/>
        <v>0</v>
      </c>
    </row>
    <row r="16" spans="1:19" ht="38.25">
      <c r="A16" s="17"/>
      <c r="B16" s="19">
        <v>5005171</v>
      </c>
      <c r="C16" s="19" t="s">
        <v>1536</v>
      </c>
      <c r="D16" s="68">
        <v>3000504</v>
      </c>
      <c r="E16" s="19" t="s">
        <v>1525</v>
      </c>
      <c r="F16" s="69">
        <v>222</v>
      </c>
      <c r="G16" s="19" t="s">
        <v>1541</v>
      </c>
      <c r="H16" s="20">
        <v>0.02</v>
      </c>
      <c r="I16" s="21">
        <v>0.04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38.25">
      <c r="A17" s="17"/>
      <c r="B17" s="19">
        <v>5005172</v>
      </c>
      <c r="C17" s="19" t="s">
        <v>1537</v>
      </c>
      <c r="D17" s="68">
        <v>3000692</v>
      </c>
      <c r="E17" s="19" t="s">
        <v>1527</v>
      </c>
      <c r="F17" s="69">
        <v>36</v>
      </c>
      <c r="G17" s="19" t="s">
        <v>533</v>
      </c>
      <c r="H17" s="20">
        <v>0.19678499999999999</v>
      </c>
      <c r="I17" s="21">
        <v>0.19678499999999999</v>
      </c>
      <c r="J17" s="21">
        <f t="shared" si="1"/>
        <v>0.1179009794227925</v>
      </c>
      <c r="K17" s="21">
        <v>8.9170159422792494E-2</v>
      </c>
      <c r="L17" s="21">
        <v>1.3809229999999999E-2</v>
      </c>
      <c r="M17" s="21">
        <v>1.492159E-2</v>
      </c>
      <c r="N17" s="22">
        <f t="shared" si="2"/>
        <v>0.4531349412952842</v>
      </c>
      <c r="O17" s="22">
        <f t="shared" si="3"/>
        <v>0.52330914156461372</v>
      </c>
      <c r="P17" s="23">
        <f t="shared" si="4"/>
        <v>0.59913600844979298</v>
      </c>
      <c r="Q17" s="70">
        <v>22</v>
      </c>
      <c r="R17" s="21">
        <v>22</v>
      </c>
      <c r="S17" s="23">
        <f t="shared" si="5"/>
        <v>1</v>
      </c>
    </row>
    <row r="18" spans="1:19" ht="51">
      <c r="A18" s="17"/>
      <c r="B18" s="19">
        <v>5005173</v>
      </c>
      <c r="C18" s="19" t="s">
        <v>1538</v>
      </c>
      <c r="D18" s="68">
        <v>3000693</v>
      </c>
      <c r="E18" s="19" t="s">
        <v>1528</v>
      </c>
      <c r="F18" s="69">
        <v>46</v>
      </c>
      <c r="G18" s="19" t="s">
        <v>736</v>
      </c>
      <c r="H18" s="20">
        <v>0.03</v>
      </c>
      <c r="I18" s="21">
        <v>0.03</v>
      </c>
      <c r="J18" s="21">
        <f t="shared" si="1"/>
        <v>1.1450000107288361E-2</v>
      </c>
      <c r="K18" s="21">
        <v>1.1450000107288361E-2</v>
      </c>
      <c r="L18" s="21">
        <v>0</v>
      </c>
      <c r="M18" s="21">
        <v>0</v>
      </c>
      <c r="N18" s="22">
        <f t="shared" si="2"/>
        <v>0.38166667024294537</v>
      </c>
      <c r="O18" s="22">
        <f t="shared" si="3"/>
        <v>0.38166667024294537</v>
      </c>
      <c r="P18" s="23">
        <f t="shared" si="4"/>
        <v>0.38166667024294537</v>
      </c>
      <c r="Q18" s="70">
        <v>0</v>
      </c>
      <c r="R18" s="21">
        <v>0</v>
      </c>
      <c r="S18" s="23">
        <f t="shared" si="5"/>
        <v>0</v>
      </c>
    </row>
    <row r="19" spans="1:19" ht="15.75" thickBot="1">
      <c r="A19" s="41" t="s">
        <v>293</v>
      </c>
      <c r="B19" s="43"/>
      <c r="C19" s="43"/>
      <c r="D19" s="65"/>
      <c r="E19" s="43"/>
      <c r="F19" s="66"/>
      <c r="G19" s="43"/>
      <c r="H19" s="44">
        <f>H6-H7</f>
        <v>1.3699189999999999</v>
      </c>
      <c r="I19" s="44">
        <f t="shared" ref="I19:M19" si="6">I6-I7</f>
        <v>3.5838139999999998</v>
      </c>
      <c r="J19" s="44">
        <f t="shared" si="6"/>
        <v>0.98976454415566972</v>
      </c>
      <c r="K19" s="44">
        <f t="shared" si="6"/>
        <v>0.71056269415566931</v>
      </c>
      <c r="L19" s="44">
        <f t="shared" si="6"/>
        <v>0.17655694</v>
      </c>
      <c r="M19" s="44">
        <f t="shared" si="6"/>
        <v>0.10264491000000003</v>
      </c>
      <c r="N19" s="46">
        <f t="shared" si="2"/>
        <v>0.19826996996933138</v>
      </c>
      <c r="O19" s="46">
        <f t="shared" si="3"/>
        <v>0.24753506575834275</v>
      </c>
      <c r="P19" s="47">
        <f t="shared" si="4"/>
        <v>0.27617631499728201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97</v>
      </c>
      <c r="B1" s="50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1544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755.42156400000022</v>
      </c>
      <c r="E6" s="14">
        <v>755.83115999999995</v>
      </c>
      <c r="F6" s="14">
        <v>493.01537451026718</v>
      </c>
      <c r="G6" s="14">
        <v>367.26388596026715</v>
      </c>
      <c r="H6" s="14">
        <v>3.2305499899999996</v>
      </c>
      <c r="I6" s="14">
        <v>122.52093856000002</v>
      </c>
      <c r="J6" s="15">
        <v>0.48590731025202399</v>
      </c>
      <c r="K6" s="15">
        <v>0.49018147908888426</v>
      </c>
      <c r="L6" s="16">
        <v>0.65228241517625074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755.42156399999999</v>
      </c>
      <c r="E7" s="38">
        <f ca="1">SUM(E8:OFFSET(E6,MATCH("GOBIERNOS REGIONALES",$A$8:$A$50,0),0))</f>
        <v>755.83115999999973</v>
      </c>
      <c r="F7" s="38">
        <f ca="1">SUM(F8:OFFSET(F6,MATCH("GOBIERNOS REGIONALES",$A$8:$A$50,0),0))</f>
        <v>493.01537451026712</v>
      </c>
      <c r="G7" s="38">
        <f ca="1">SUM(G8:OFFSET(G6,MATCH("GOBIERNOS REGIONALES",$A$8:$A$50,0),0))</f>
        <v>367.26388596026715</v>
      </c>
      <c r="H7" s="38">
        <f ca="1">SUM(H8:OFFSET(H6,MATCH("GOBIERNOS REGIONALES",$A$8:$A$50,0),0))</f>
        <v>3.2305499900000001</v>
      </c>
      <c r="I7" s="38">
        <f ca="1">SUM(I8:OFFSET(I6,MATCH("GOBIERNOS REGIONALES",$A$8:$A$50,0),0))</f>
        <v>122.52093856</v>
      </c>
      <c r="J7" s="39">
        <f ca="1">IFERROR(G7/E7,0)</f>
        <v>0.4859073102520241</v>
      </c>
      <c r="K7" s="39">
        <f ca="1">IFERROR(SUM(G7,H7)/E7,0)</f>
        <v>0.49018147908888443</v>
      </c>
      <c r="L7" s="40">
        <f ca="1">IFERROR(SUM(G7,H7,I7)/E7,0)</f>
        <v>0.65228241517625085</v>
      </c>
      <c r="M7" s="4"/>
    </row>
    <row r="8" spans="1:13" ht="25.5">
      <c r="A8" s="17"/>
      <c r="B8" s="18">
        <v>40</v>
      </c>
      <c r="C8" s="19" t="s">
        <v>127</v>
      </c>
      <c r="D8" s="20">
        <v>755.42156399999999</v>
      </c>
      <c r="E8" s="21">
        <v>755.83115999999973</v>
      </c>
      <c r="F8" s="21">
        <f t="shared" ref="F8:F10" si="0">SUM(G8,H8,I8)</f>
        <v>493.01537451026712</v>
      </c>
      <c r="G8" s="21">
        <v>367.26388596026715</v>
      </c>
      <c r="H8" s="21">
        <v>3.2305499900000001</v>
      </c>
      <c r="I8" s="21">
        <v>122.52093856</v>
      </c>
      <c r="J8" s="22">
        <f t="shared" ref="J8:J10" si="1">IFERROR(G8/E8,0)</f>
        <v>0.4859073102520241</v>
      </c>
      <c r="K8" s="22">
        <f t="shared" ref="K8:K10" si="2">IFERROR(SUM(G8,H8)/E8,0)</f>
        <v>0.49018147908888443</v>
      </c>
      <c r="L8" s="23">
        <f t="shared" ref="L8:L10" si="3">IFERROR(SUM(G8,H8,I8)/E8,0)</f>
        <v>0.65228241517625085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97</v>
      </c>
      <c r="B1" s="51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1545</v>
      </c>
      <c r="N2" s="72" t="s">
        <v>1551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755.42156400000022</v>
      </c>
      <c r="E6" s="14">
        <f ca="1">SUM(E7:OFFSET(E7,50,0))</f>
        <v>755.83115999999995</v>
      </c>
      <c r="F6" s="14">
        <f ca="1">SUM(F7:OFFSET(F7,50,0))</f>
        <v>493.01537451026718</v>
      </c>
      <c r="G6" s="14">
        <f ca="1">SUM(G7:OFFSET(G7,50,0))</f>
        <v>367.26388596026715</v>
      </c>
      <c r="H6" s="14">
        <f ca="1">SUM(H7:OFFSET(H7,50,0))</f>
        <v>3.2305499899999996</v>
      </c>
      <c r="I6" s="14">
        <f ca="1">SUM(I7:OFFSET(I7,50,0))</f>
        <v>122.52093856000002</v>
      </c>
      <c r="J6" s="15">
        <f ca="1">IFERROR(G6/E6,0)</f>
        <v>0.48590731025202399</v>
      </c>
      <c r="K6" s="15">
        <f ca="1">IFERROR(SUM(G6,H6)/E6,0)</f>
        <v>0.49018147908888426</v>
      </c>
      <c r="L6" s="16">
        <f ca="1">IFERROR(SUM(G6,H6,I6)/E6,0)</f>
        <v>0.65228241517625074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18.294084999999999</v>
      </c>
      <c r="E7" s="21">
        <v>17.839794000000001</v>
      </c>
      <c r="F7" s="21">
        <f t="shared" ref="F7:F31" si="0">SUM(G7,H7,I7)</f>
        <v>11.834548154835337</v>
      </c>
      <c r="G7" s="21">
        <v>8.7904727048353379</v>
      </c>
      <c r="H7" s="21">
        <v>0.10744764</v>
      </c>
      <c r="I7" s="21">
        <v>2.9366278099999996</v>
      </c>
      <c r="J7" s="22">
        <f t="shared" ref="J7:J31" si="1">IFERROR(G7/E7,0)</f>
        <v>0.49274519116282045</v>
      </c>
      <c r="K7" s="22">
        <f t="shared" ref="K7:K31" si="2">IFERROR(SUM(G7,H7)/E7,0)</f>
        <v>0.4987681104857678</v>
      </c>
      <c r="L7" s="23">
        <f t="shared" ref="L7:L31" si="3">IFERROR(SUM(G7,H7,I7)/E7,0)</f>
        <v>0.66337919343885565</v>
      </c>
      <c r="M7" s="4"/>
      <c r="N7" t="s">
        <v>264</v>
      </c>
      <c r="O7" s="5">
        <v>16.593301189075461</v>
      </c>
      <c r="P7" s="71">
        <v>0.73213869432894951</v>
      </c>
    </row>
    <row r="8" spans="1:16">
      <c r="A8" s="17"/>
      <c r="B8" s="55">
        <v>2</v>
      </c>
      <c r="C8" s="19" t="s">
        <v>250</v>
      </c>
      <c r="D8" s="20">
        <v>49.795476999999991</v>
      </c>
      <c r="E8" s="21">
        <v>47.743794000000001</v>
      </c>
      <c r="F8" s="21">
        <f t="shared" si="0"/>
        <v>30.67091913881621</v>
      </c>
      <c r="G8" s="21">
        <v>22.865020518816209</v>
      </c>
      <c r="H8" s="21">
        <v>0.12423429</v>
      </c>
      <c r="I8" s="21">
        <v>7.6816643299999994</v>
      </c>
      <c r="J8" s="22">
        <f t="shared" si="1"/>
        <v>0.47891084061765615</v>
      </c>
      <c r="K8" s="22">
        <f t="shared" si="2"/>
        <v>0.48151294404496237</v>
      </c>
      <c r="L8" s="23">
        <f t="shared" si="3"/>
        <v>0.64240640655445624</v>
      </c>
      <c r="M8" s="4"/>
      <c r="N8" t="s">
        <v>255</v>
      </c>
      <c r="O8" s="5">
        <v>3.3041380737751571</v>
      </c>
      <c r="P8" s="71">
        <v>0.71987774654894865</v>
      </c>
    </row>
    <row r="9" spans="1:16">
      <c r="A9" s="17"/>
      <c r="B9" s="55">
        <v>3</v>
      </c>
      <c r="C9" s="19" t="s">
        <v>251</v>
      </c>
      <c r="D9" s="20">
        <v>40.613227000000002</v>
      </c>
      <c r="E9" s="21">
        <v>41.402635999999994</v>
      </c>
      <c r="F9" s="21">
        <f t="shared" si="0"/>
        <v>26.75948232378099</v>
      </c>
      <c r="G9" s="21">
        <v>19.990645313780988</v>
      </c>
      <c r="H9" s="21">
        <v>0.12536833999999999</v>
      </c>
      <c r="I9" s="21">
        <v>6.6434686699999999</v>
      </c>
      <c r="J9" s="22">
        <f t="shared" si="1"/>
        <v>0.48283508600227748</v>
      </c>
      <c r="K9" s="22">
        <f t="shared" si="2"/>
        <v>0.48586311397614856</v>
      </c>
      <c r="L9" s="23">
        <f t="shared" si="3"/>
        <v>0.64632315497450432</v>
      </c>
      <c r="M9" s="4"/>
      <c r="N9" t="s">
        <v>273</v>
      </c>
      <c r="O9" s="5">
        <v>8.2365998591418599</v>
      </c>
      <c r="P9" s="71">
        <v>0.70819039228120606</v>
      </c>
    </row>
    <row r="10" spans="1:16">
      <c r="A10" s="17"/>
      <c r="B10" s="55">
        <v>4</v>
      </c>
      <c r="C10" s="19" t="s">
        <v>252</v>
      </c>
      <c r="D10" s="20">
        <v>12.3612</v>
      </c>
      <c r="E10" s="21">
        <v>13.157911</v>
      </c>
      <c r="F10" s="21">
        <f t="shared" si="0"/>
        <v>8.5273662957295695</v>
      </c>
      <c r="G10" s="21">
        <v>6.3342210357295698</v>
      </c>
      <c r="H10" s="21">
        <v>8.8040199999999999E-2</v>
      </c>
      <c r="I10" s="21">
        <v>2.1051050600000001</v>
      </c>
      <c r="J10" s="22">
        <f t="shared" si="1"/>
        <v>0.48140020370479553</v>
      </c>
      <c r="K10" s="22">
        <f t="shared" si="2"/>
        <v>0.48809125063466152</v>
      </c>
      <c r="L10" s="23">
        <f t="shared" si="3"/>
        <v>0.64807903744975692</v>
      </c>
      <c r="M10" s="4"/>
      <c r="N10" t="s">
        <v>270</v>
      </c>
      <c r="O10" s="5">
        <v>16.590139007784735</v>
      </c>
      <c r="P10" s="71">
        <v>0.69019657032111126</v>
      </c>
    </row>
    <row r="11" spans="1:16">
      <c r="A11" s="17"/>
      <c r="B11" s="55">
        <v>5</v>
      </c>
      <c r="C11" s="19" t="s">
        <v>253</v>
      </c>
      <c r="D11" s="20">
        <v>46.500525000000003</v>
      </c>
      <c r="E11" s="21">
        <v>49.409289000000001</v>
      </c>
      <c r="F11" s="21">
        <f t="shared" si="0"/>
        <v>31.859968523683406</v>
      </c>
      <c r="G11" s="21">
        <v>23.796122843683406</v>
      </c>
      <c r="H11" s="21">
        <v>0.13099638</v>
      </c>
      <c r="I11" s="21">
        <v>7.9328493</v>
      </c>
      <c r="J11" s="22">
        <f t="shared" si="1"/>
        <v>0.48161233090570088</v>
      </c>
      <c r="K11" s="22">
        <f t="shared" si="2"/>
        <v>0.48426358095708288</v>
      </c>
      <c r="L11" s="23">
        <f t="shared" si="3"/>
        <v>0.64481738491892493</v>
      </c>
      <c r="M11" s="4"/>
      <c r="N11" t="s">
        <v>272</v>
      </c>
      <c r="O11" s="5">
        <v>3.1672628564430712</v>
      </c>
      <c r="P11" s="71">
        <v>0.67668040420619535</v>
      </c>
    </row>
    <row r="12" spans="1:16">
      <c r="A12" s="17"/>
      <c r="B12" s="55">
        <v>6</v>
      </c>
      <c r="C12" s="19" t="s">
        <v>254</v>
      </c>
      <c r="D12" s="20">
        <v>73.024039999999999</v>
      </c>
      <c r="E12" s="21">
        <v>77.946966000000003</v>
      </c>
      <c r="F12" s="21">
        <f t="shared" si="0"/>
        <v>50.468254722263431</v>
      </c>
      <c r="G12" s="21">
        <v>37.644665872263431</v>
      </c>
      <c r="H12" s="21">
        <v>0.16451147000000002</v>
      </c>
      <c r="I12" s="21">
        <v>12.659077379999999</v>
      </c>
      <c r="J12" s="22">
        <f t="shared" si="1"/>
        <v>0.48295229184755478</v>
      </c>
      <c r="K12" s="22">
        <f t="shared" si="2"/>
        <v>0.48506284827383056</v>
      </c>
      <c r="L12" s="23">
        <f t="shared" si="3"/>
        <v>0.64746913590278077</v>
      </c>
      <c r="M12" s="4"/>
      <c r="N12" t="s">
        <v>265</v>
      </c>
      <c r="O12" s="5">
        <v>1.0226610554620601</v>
      </c>
      <c r="P12" s="71">
        <v>0.67659716652126367</v>
      </c>
    </row>
    <row r="13" spans="1:16">
      <c r="A13" s="17"/>
      <c r="B13" s="55">
        <v>7</v>
      </c>
      <c r="C13" s="19" t="s">
        <v>255</v>
      </c>
      <c r="D13" s="20">
        <v>5.194223</v>
      </c>
      <c r="E13" s="21">
        <v>4.5898599999999998</v>
      </c>
      <c r="F13" s="21">
        <f t="shared" si="0"/>
        <v>3.3041380737751571</v>
      </c>
      <c r="G13" s="21">
        <v>2.4118720737751573</v>
      </c>
      <c r="H13" s="21">
        <v>5.3080000000000002E-3</v>
      </c>
      <c r="I13" s="21">
        <v>0.88695800000000002</v>
      </c>
      <c r="J13" s="22">
        <f t="shared" si="1"/>
        <v>0.52547835310339697</v>
      </c>
      <c r="K13" s="22">
        <f t="shared" si="2"/>
        <v>0.52663481539200696</v>
      </c>
      <c r="L13" s="23">
        <f t="shared" si="3"/>
        <v>0.71987774654894865</v>
      </c>
      <c r="M13" s="4"/>
      <c r="N13" t="s">
        <v>262</v>
      </c>
      <c r="O13" s="5">
        <v>15.551557238967105</v>
      </c>
      <c r="P13" s="71">
        <v>0.66441613385047094</v>
      </c>
    </row>
    <row r="14" spans="1:16">
      <c r="A14" s="17"/>
      <c r="B14" s="55">
        <v>8</v>
      </c>
      <c r="C14" s="19" t="s">
        <v>256</v>
      </c>
      <c r="D14" s="20">
        <v>54.024596000000003</v>
      </c>
      <c r="E14" s="21">
        <v>53.497917000000001</v>
      </c>
      <c r="F14" s="21">
        <f t="shared" si="0"/>
        <v>34.694399342894016</v>
      </c>
      <c r="G14" s="21">
        <v>25.881073562894017</v>
      </c>
      <c r="H14" s="21">
        <v>0.13752496999999997</v>
      </c>
      <c r="I14" s="21">
        <v>8.6758008100000019</v>
      </c>
      <c r="J14" s="22">
        <f t="shared" si="1"/>
        <v>0.48377722001576279</v>
      </c>
      <c r="K14" s="22">
        <f t="shared" si="2"/>
        <v>0.48634788029025539</v>
      </c>
      <c r="L14" s="23">
        <f t="shared" si="3"/>
        <v>0.64851869546423679</v>
      </c>
      <c r="M14" s="4"/>
      <c r="N14" t="s">
        <v>249</v>
      </c>
      <c r="O14" s="5">
        <v>11.834548154835337</v>
      </c>
      <c r="P14" s="71">
        <v>0.66337919343885565</v>
      </c>
    </row>
    <row r="15" spans="1:16">
      <c r="A15" s="17"/>
      <c r="B15" s="55">
        <v>9</v>
      </c>
      <c r="C15" s="19" t="s">
        <v>257</v>
      </c>
      <c r="D15" s="20">
        <v>33.762575000000005</v>
      </c>
      <c r="E15" s="21">
        <v>34.735612000000003</v>
      </c>
      <c r="F15" s="21">
        <f t="shared" si="0"/>
        <v>22.26742541786604</v>
      </c>
      <c r="G15" s="21">
        <v>16.687240817866041</v>
      </c>
      <c r="H15" s="21">
        <v>0.13170487</v>
      </c>
      <c r="I15" s="21">
        <v>5.4484797299999999</v>
      </c>
      <c r="J15" s="22">
        <f t="shared" si="1"/>
        <v>0.48040727820963797</v>
      </c>
      <c r="K15" s="22">
        <f t="shared" si="2"/>
        <v>0.48419891631291939</v>
      </c>
      <c r="L15" s="23">
        <f t="shared" si="3"/>
        <v>0.64105464495244935</v>
      </c>
      <c r="M15" s="4"/>
      <c r="N15" t="s">
        <v>260</v>
      </c>
      <c r="O15" s="5">
        <v>22.461175204533603</v>
      </c>
      <c r="P15" s="71">
        <v>0.66054928488351783</v>
      </c>
    </row>
    <row r="16" spans="1:16">
      <c r="A16" s="17"/>
      <c r="B16" s="55">
        <v>10</v>
      </c>
      <c r="C16" s="19" t="s">
        <v>258</v>
      </c>
      <c r="D16" s="20">
        <v>45.786395999999996</v>
      </c>
      <c r="E16" s="21">
        <v>44.698445999999997</v>
      </c>
      <c r="F16" s="21">
        <f t="shared" si="0"/>
        <v>28.305946406756245</v>
      </c>
      <c r="G16" s="21">
        <v>21.201790566756245</v>
      </c>
      <c r="H16" s="21">
        <v>0.12588776000000002</v>
      </c>
      <c r="I16" s="21">
        <v>6.9782680799999994</v>
      </c>
      <c r="J16" s="22">
        <f t="shared" si="1"/>
        <v>0.47432947818266985</v>
      </c>
      <c r="K16" s="22">
        <f t="shared" si="2"/>
        <v>0.47714585707870577</v>
      </c>
      <c r="L16" s="23">
        <f t="shared" si="3"/>
        <v>0.63326466443053187</v>
      </c>
      <c r="M16" s="4"/>
      <c r="N16" t="s">
        <v>261</v>
      </c>
      <c r="O16" s="5">
        <v>23.022924111743489</v>
      </c>
      <c r="P16" s="71">
        <v>0.65743883259357028</v>
      </c>
    </row>
    <row r="17" spans="1:16">
      <c r="A17" s="17"/>
      <c r="B17" s="55">
        <v>11</v>
      </c>
      <c r="C17" s="19" t="s">
        <v>259</v>
      </c>
      <c r="D17" s="20">
        <v>9.2048700000000014</v>
      </c>
      <c r="E17" s="21">
        <v>8.787863999999999</v>
      </c>
      <c r="F17" s="21">
        <f t="shared" si="0"/>
        <v>5.7363392812351854</v>
      </c>
      <c r="G17" s="21">
        <v>4.2323055512351857</v>
      </c>
      <c r="H17" s="21">
        <v>6.1355860000000005E-2</v>
      </c>
      <c r="I17" s="21">
        <v>1.4426778699999998</v>
      </c>
      <c r="J17" s="22">
        <f t="shared" si="1"/>
        <v>0.48160799384642117</v>
      </c>
      <c r="K17" s="22">
        <f t="shared" si="2"/>
        <v>0.48858987931938708</v>
      </c>
      <c r="L17" s="23">
        <f t="shared" si="3"/>
        <v>0.65275694767638481</v>
      </c>
      <c r="M17" s="4"/>
      <c r="N17" t="s">
        <v>267</v>
      </c>
      <c r="O17" s="5">
        <v>6.002254963181354</v>
      </c>
      <c r="P17" s="71">
        <v>0.65660480197963667</v>
      </c>
    </row>
    <row r="18" spans="1:16">
      <c r="A18" s="17"/>
      <c r="B18" s="55">
        <v>12</v>
      </c>
      <c r="C18" s="19" t="s">
        <v>260</v>
      </c>
      <c r="D18" s="20">
        <v>34.661221999999995</v>
      </c>
      <c r="E18" s="21">
        <v>34.003783999999996</v>
      </c>
      <c r="F18" s="21">
        <f t="shared" si="0"/>
        <v>22.461175204533603</v>
      </c>
      <c r="G18" s="21">
        <v>16.702093874533603</v>
      </c>
      <c r="H18" s="21">
        <v>0.13704405999999997</v>
      </c>
      <c r="I18" s="21">
        <v>5.622037269999999</v>
      </c>
      <c r="J18" s="22">
        <f t="shared" si="1"/>
        <v>0.49118338931142502</v>
      </c>
      <c r="K18" s="22">
        <f t="shared" si="2"/>
        <v>0.49521364841435311</v>
      </c>
      <c r="L18" s="23">
        <f t="shared" si="3"/>
        <v>0.66054928488351783</v>
      </c>
      <c r="M18" s="4"/>
      <c r="N18" t="s">
        <v>259</v>
      </c>
      <c r="O18" s="5">
        <v>5.7363392812351854</v>
      </c>
      <c r="P18" s="71">
        <v>0.65275694767638481</v>
      </c>
    </row>
    <row r="19" spans="1:16">
      <c r="A19" s="17"/>
      <c r="B19" s="55">
        <v>13</v>
      </c>
      <c r="C19" s="19" t="s">
        <v>261</v>
      </c>
      <c r="D19" s="20">
        <v>39.804893</v>
      </c>
      <c r="E19" s="21">
        <v>35.019112</v>
      </c>
      <c r="F19" s="21">
        <f t="shared" si="0"/>
        <v>23.022924111743489</v>
      </c>
      <c r="G19" s="21">
        <v>17.142828691743489</v>
      </c>
      <c r="H19" s="21">
        <v>0.13017215999999995</v>
      </c>
      <c r="I19" s="21">
        <v>5.7499232600000001</v>
      </c>
      <c r="J19" s="22">
        <f t="shared" si="1"/>
        <v>0.48952779532911883</v>
      </c>
      <c r="K19" s="22">
        <f t="shared" si="2"/>
        <v>0.49324497011070667</v>
      </c>
      <c r="L19" s="23">
        <f t="shared" si="3"/>
        <v>0.65743883259357028</v>
      </c>
      <c r="M19" s="4"/>
      <c r="N19" t="s">
        <v>256</v>
      </c>
      <c r="O19" s="5">
        <v>34.694399342894016</v>
      </c>
      <c r="P19" s="71">
        <v>0.64851869546423679</v>
      </c>
    </row>
    <row r="20" spans="1:16">
      <c r="A20" s="17"/>
      <c r="B20" s="55">
        <v>14</v>
      </c>
      <c r="C20" s="19" t="s">
        <v>262</v>
      </c>
      <c r="D20" s="20">
        <v>18.379255000000001</v>
      </c>
      <c r="E20" s="21">
        <v>23.406351000000001</v>
      </c>
      <c r="F20" s="21">
        <f t="shared" si="0"/>
        <v>15.551557238967105</v>
      </c>
      <c r="G20" s="21">
        <v>11.474739938967105</v>
      </c>
      <c r="H20" s="21">
        <v>7.0036520000000019E-2</v>
      </c>
      <c r="I20" s="21">
        <v>4.0067807799999997</v>
      </c>
      <c r="J20" s="22">
        <f t="shared" si="1"/>
        <v>0.4902404453802775</v>
      </c>
      <c r="K20" s="22">
        <f t="shared" si="2"/>
        <v>0.49323264694129831</v>
      </c>
      <c r="L20" s="23">
        <f t="shared" si="3"/>
        <v>0.66441613385047094</v>
      </c>
      <c r="M20" s="4"/>
      <c r="N20" t="s">
        <v>252</v>
      </c>
      <c r="O20" s="5">
        <v>8.5273662957295695</v>
      </c>
      <c r="P20" s="71">
        <v>0.64807903744975692</v>
      </c>
    </row>
    <row r="21" spans="1:16">
      <c r="A21" s="17"/>
      <c r="B21" s="55">
        <v>15</v>
      </c>
      <c r="C21" s="19" t="s">
        <v>263</v>
      </c>
      <c r="D21" s="20">
        <v>63.871662999999998</v>
      </c>
      <c r="E21" s="21">
        <v>44.648644000000004</v>
      </c>
      <c r="F21" s="21">
        <f t="shared" si="0"/>
        <v>28.483729751470225</v>
      </c>
      <c r="G21" s="21">
        <v>21.158514791470225</v>
      </c>
      <c r="H21" s="21">
        <v>0.85685904999999984</v>
      </c>
      <c r="I21" s="21">
        <v>6.4683559099999997</v>
      </c>
      <c r="J21" s="22">
        <f t="shared" si="1"/>
        <v>0.47388930314367939</v>
      </c>
      <c r="K21" s="22">
        <f t="shared" si="2"/>
        <v>0.49308045819869073</v>
      </c>
      <c r="L21" s="23">
        <f t="shared" si="3"/>
        <v>0.63795285141179703</v>
      </c>
      <c r="M21" s="4"/>
      <c r="N21" t="s">
        <v>268</v>
      </c>
      <c r="O21" s="5">
        <v>36.190065026970444</v>
      </c>
      <c r="P21" s="71">
        <v>0.64753445886221228</v>
      </c>
    </row>
    <row r="22" spans="1:16">
      <c r="A22" s="17"/>
      <c r="B22" s="55">
        <v>16</v>
      </c>
      <c r="C22" s="19" t="s">
        <v>264</v>
      </c>
      <c r="D22" s="20">
        <v>18.976248000000002</v>
      </c>
      <c r="E22" s="21">
        <v>22.664149999999999</v>
      </c>
      <c r="F22" s="21">
        <f t="shared" si="0"/>
        <v>16.593301189075461</v>
      </c>
      <c r="G22" s="21">
        <v>12.255822139075462</v>
      </c>
      <c r="H22" s="21">
        <v>0.11396195000000002</v>
      </c>
      <c r="I22" s="21">
        <v>4.2235171000000005</v>
      </c>
      <c r="J22" s="22">
        <f t="shared" si="1"/>
        <v>0.54075807559848765</v>
      </c>
      <c r="K22" s="22">
        <f t="shared" si="2"/>
        <v>0.54578636697495664</v>
      </c>
      <c r="L22" s="23">
        <f t="shared" si="3"/>
        <v>0.73213869432894951</v>
      </c>
      <c r="M22" s="4"/>
      <c r="N22" t="s">
        <v>254</v>
      </c>
      <c r="O22" s="5">
        <v>50.468254722263431</v>
      </c>
      <c r="P22" s="71">
        <v>0.64746913590278077</v>
      </c>
    </row>
    <row r="23" spans="1:16">
      <c r="A23" s="17"/>
      <c r="B23" s="55">
        <v>17</v>
      </c>
      <c r="C23" s="19" t="s">
        <v>265</v>
      </c>
      <c r="D23" s="20">
        <v>1.3601380000000001</v>
      </c>
      <c r="E23" s="21">
        <v>1.5114770000000002</v>
      </c>
      <c r="F23" s="21">
        <f t="shared" si="0"/>
        <v>1.0226610554620601</v>
      </c>
      <c r="G23" s="21">
        <v>0.76575696546206018</v>
      </c>
      <c r="H23" s="21">
        <v>4.9032220000000008E-2</v>
      </c>
      <c r="I23" s="21">
        <v>0.20787187000000001</v>
      </c>
      <c r="J23" s="22">
        <f t="shared" si="1"/>
        <v>0.50662826193323485</v>
      </c>
      <c r="K23" s="22">
        <f t="shared" si="2"/>
        <v>0.53906819982180343</v>
      </c>
      <c r="L23" s="23">
        <f t="shared" si="3"/>
        <v>0.67659716652126367</v>
      </c>
      <c r="M23" s="4"/>
      <c r="N23" t="s">
        <v>251</v>
      </c>
      <c r="O23" s="5">
        <v>26.75948232378099</v>
      </c>
      <c r="P23" s="71">
        <v>0.64632315497450432</v>
      </c>
    </row>
    <row r="24" spans="1:16">
      <c r="A24" s="17"/>
      <c r="B24" s="55">
        <v>18</v>
      </c>
      <c r="C24" s="19" t="s">
        <v>266</v>
      </c>
      <c r="D24" s="20">
        <v>3.8533689999999998</v>
      </c>
      <c r="E24" s="21">
        <v>4.4692510000000008</v>
      </c>
      <c r="F24" s="21">
        <f t="shared" si="0"/>
        <v>2.8410453974773637</v>
      </c>
      <c r="G24" s="21">
        <v>2.1129739374773635</v>
      </c>
      <c r="H24" s="21">
        <v>6.2385479999999993E-2</v>
      </c>
      <c r="I24" s="21">
        <v>0.66568598000000001</v>
      </c>
      <c r="J24" s="22">
        <f t="shared" si="1"/>
        <v>0.47278032437143563</v>
      </c>
      <c r="K24" s="22">
        <f t="shared" si="2"/>
        <v>0.48673914655439204</v>
      </c>
      <c r="L24" s="23">
        <f t="shared" si="3"/>
        <v>0.63568714253850667</v>
      </c>
      <c r="M24" s="4"/>
      <c r="N24" t="s">
        <v>253</v>
      </c>
      <c r="O24" s="5">
        <v>31.859968523683406</v>
      </c>
      <c r="P24" s="71">
        <v>0.64481738491892493</v>
      </c>
    </row>
    <row r="25" spans="1:16">
      <c r="A25" s="17"/>
      <c r="B25" s="55">
        <v>19</v>
      </c>
      <c r="C25" s="19" t="s">
        <v>267</v>
      </c>
      <c r="D25" s="20">
        <v>9.2563680000000002</v>
      </c>
      <c r="E25" s="21">
        <v>9.1413510000000002</v>
      </c>
      <c r="F25" s="21">
        <f t="shared" si="0"/>
        <v>6.002254963181354</v>
      </c>
      <c r="G25" s="21">
        <v>4.4675471131813538</v>
      </c>
      <c r="H25" s="21">
        <v>6.7513249999999997E-2</v>
      </c>
      <c r="I25" s="21">
        <v>1.4671945999999998</v>
      </c>
      <c r="J25" s="22">
        <f t="shared" si="1"/>
        <v>0.48871847423661485</v>
      </c>
      <c r="K25" s="22">
        <f t="shared" si="2"/>
        <v>0.49610395259752677</v>
      </c>
      <c r="L25" s="23">
        <f t="shared" si="3"/>
        <v>0.65660480197963667</v>
      </c>
      <c r="M25" s="4"/>
      <c r="N25" t="s">
        <v>271</v>
      </c>
      <c r="O25" s="5">
        <v>2.177931343659151</v>
      </c>
      <c r="P25" s="71">
        <v>0.64478016349131062</v>
      </c>
    </row>
    <row r="26" spans="1:16">
      <c r="A26" s="17"/>
      <c r="B26" s="55">
        <v>20</v>
      </c>
      <c r="C26" s="19" t="s">
        <v>268</v>
      </c>
      <c r="D26" s="20">
        <v>50.693631000000003</v>
      </c>
      <c r="E26" s="21">
        <v>55.889018</v>
      </c>
      <c r="F26" s="21">
        <f t="shared" si="0"/>
        <v>36.190065026970444</v>
      </c>
      <c r="G26" s="21">
        <v>26.987872486970446</v>
      </c>
      <c r="H26" s="21">
        <v>0.11360428</v>
      </c>
      <c r="I26" s="21">
        <v>9.0885882599999999</v>
      </c>
      <c r="J26" s="22">
        <f t="shared" si="1"/>
        <v>0.48288328284763288</v>
      </c>
      <c r="K26" s="22">
        <f t="shared" si="2"/>
        <v>0.48491595910614221</v>
      </c>
      <c r="L26" s="23">
        <f t="shared" si="3"/>
        <v>0.64753445886221228</v>
      </c>
      <c r="M26" s="4"/>
      <c r="N26" t="s">
        <v>269</v>
      </c>
      <c r="O26" s="5">
        <v>56.245939822721638</v>
      </c>
      <c r="P26" s="71">
        <v>0.64250061496284216</v>
      </c>
    </row>
    <row r="27" spans="1:16">
      <c r="A27" s="17"/>
      <c r="B27" s="55">
        <v>21</v>
      </c>
      <c r="C27" s="19" t="s">
        <v>269</v>
      </c>
      <c r="D27" s="20">
        <v>91.203563999999986</v>
      </c>
      <c r="E27" s="21">
        <v>87.542234999999991</v>
      </c>
      <c r="F27" s="21">
        <f t="shared" si="0"/>
        <v>56.245939822721638</v>
      </c>
      <c r="G27" s="21">
        <v>42.085616592721635</v>
      </c>
      <c r="H27" s="21">
        <v>0.14467864999999996</v>
      </c>
      <c r="I27" s="21">
        <v>14.01564458</v>
      </c>
      <c r="J27" s="22">
        <f t="shared" si="1"/>
        <v>0.48074642591340783</v>
      </c>
      <c r="K27" s="22">
        <f t="shared" si="2"/>
        <v>0.48239909847768503</v>
      </c>
      <c r="L27" s="23">
        <f t="shared" si="3"/>
        <v>0.64250061496284216</v>
      </c>
      <c r="M27" s="4"/>
      <c r="N27" t="s">
        <v>250</v>
      </c>
      <c r="O27" s="5">
        <v>30.67091913881621</v>
      </c>
      <c r="P27" s="71">
        <v>0.64240640655445624</v>
      </c>
    </row>
    <row r="28" spans="1:16">
      <c r="A28" s="17"/>
      <c r="B28" s="55">
        <v>22</v>
      </c>
      <c r="C28" s="19" t="s">
        <v>270</v>
      </c>
      <c r="D28" s="20">
        <v>19.110720000000001</v>
      </c>
      <c r="E28" s="21">
        <v>24.036831999999997</v>
      </c>
      <c r="F28" s="21">
        <f t="shared" si="0"/>
        <v>16.590139007784735</v>
      </c>
      <c r="G28" s="21">
        <v>12.240510367784736</v>
      </c>
      <c r="H28" s="21">
        <v>9.6299680000000012E-2</v>
      </c>
      <c r="I28" s="21">
        <v>4.2533289600000002</v>
      </c>
      <c r="J28" s="22">
        <f t="shared" si="1"/>
        <v>0.50923975205154892</v>
      </c>
      <c r="K28" s="22">
        <f t="shared" si="2"/>
        <v>0.51324609032441282</v>
      </c>
      <c r="L28" s="23">
        <f t="shared" si="3"/>
        <v>0.69019657032111126</v>
      </c>
      <c r="M28" s="4"/>
      <c r="N28" t="s">
        <v>257</v>
      </c>
      <c r="O28" s="5">
        <v>22.26742541786604</v>
      </c>
      <c r="P28" s="71">
        <v>0.64105464495244935</v>
      </c>
    </row>
    <row r="29" spans="1:16">
      <c r="A29" s="17"/>
      <c r="B29" s="55">
        <v>23</v>
      </c>
      <c r="C29" s="19" t="s">
        <v>271</v>
      </c>
      <c r="D29" s="20">
        <v>3.699776</v>
      </c>
      <c r="E29" s="21">
        <v>3.3777890000000004</v>
      </c>
      <c r="F29" s="21">
        <f t="shared" si="0"/>
        <v>2.177931343659151</v>
      </c>
      <c r="G29" s="21">
        <v>1.6172860636591508</v>
      </c>
      <c r="H29" s="21">
        <v>5.7643620000000007E-2</v>
      </c>
      <c r="I29" s="21">
        <v>0.50300166000000002</v>
      </c>
      <c r="J29" s="22">
        <f t="shared" si="1"/>
        <v>0.4788002044115694</v>
      </c>
      <c r="K29" s="22">
        <f t="shared" si="2"/>
        <v>0.49586569310846551</v>
      </c>
      <c r="L29" s="23">
        <f t="shared" si="3"/>
        <v>0.64478016349131062</v>
      </c>
      <c r="M29" s="4"/>
      <c r="N29" t="s">
        <v>263</v>
      </c>
      <c r="O29" s="5">
        <v>28.483729751470225</v>
      </c>
      <c r="P29" s="71">
        <v>0.63795285141179703</v>
      </c>
    </row>
    <row r="30" spans="1:16">
      <c r="A30" s="17"/>
      <c r="B30" s="55">
        <v>24</v>
      </c>
      <c r="C30" s="19" t="s">
        <v>272</v>
      </c>
      <c r="D30" s="20">
        <v>3.9676589999999998</v>
      </c>
      <c r="E30" s="21">
        <v>4.6805889999999994</v>
      </c>
      <c r="F30" s="21">
        <f t="shared" si="0"/>
        <v>3.1672628564430712</v>
      </c>
      <c r="G30" s="21">
        <v>2.3206621664430713</v>
      </c>
      <c r="H30" s="21">
        <v>5.1047840000000004E-2</v>
      </c>
      <c r="I30" s="21">
        <v>0.79555285000000009</v>
      </c>
      <c r="J30" s="22">
        <f t="shared" si="1"/>
        <v>0.4958055848191481</v>
      </c>
      <c r="K30" s="22">
        <f t="shared" si="2"/>
        <v>0.50671187033150555</v>
      </c>
      <c r="L30" s="23">
        <f t="shared" si="3"/>
        <v>0.67668040420619535</v>
      </c>
      <c r="M30" s="4"/>
      <c r="N30" t="s">
        <v>266</v>
      </c>
      <c r="O30" s="5">
        <v>2.8410453974773637</v>
      </c>
      <c r="P30" s="71">
        <v>0.63568714253850667</v>
      </c>
    </row>
    <row r="31" spans="1:16" ht="15.75" thickBot="1">
      <c r="A31" s="24"/>
      <c r="B31" s="56">
        <v>25</v>
      </c>
      <c r="C31" s="26" t="s">
        <v>273</v>
      </c>
      <c r="D31" s="27">
        <v>8.0218439999999998</v>
      </c>
      <c r="E31" s="28">
        <v>11.630488</v>
      </c>
      <c r="F31" s="28">
        <f t="shared" si="0"/>
        <v>8.2365998591418599</v>
      </c>
      <c r="G31" s="28">
        <v>6.0962299691418593</v>
      </c>
      <c r="H31" s="28">
        <v>7.7891450000000001E-2</v>
      </c>
      <c r="I31" s="28">
        <v>2.06247844</v>
      </c>
      <c r="J31" s="29">
        <f t="shared" si="1"/>
        <v>0.52415943072568061</v>
      </c>
      <c r="K31" s="29">
        <f t="shared" si="2"/>
        <v>0.53085660886644304</v>
      </c>
      <c r="L31" s="30">
        <f t="shared" si="3"/>
        <v>0.70819039228120606</v>
      </c>
      <c r="M31" s="4"/>
      <c r="N31" t="s">
        <v>258</v>
      </c>
      <c r="O31" s="5">
        <v>28.305946406756245</v>
      </c>
      <c r="P31" s="71">
        <v>0.63326466443053187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>
  <dimension ref="A1:M15"/>
  <sheetViews>
    <sheetView workbookViewId="0">
      <selection activeCell="C21" sqref="C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>
      <c r="A1" s="50">
        <v>97</v>
      </c>
      <c r="B1" s="49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1546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755.42156400000022</v>
      </c>
      <c r="E6" s="14">
        <v>755.83115999999995</v>
      </c>
      <c r="F6" s="14">
        <v>493.01537451026718</v>
      </c>
      <c r="G6" s="14">
        <v>367.26388596026715</v>
      </c>
      <c r="H6" s="14">
        <v>3.2305499899999996</v>
      </c>
      <c r="I6" s="14">
        <v>122.52093856000002</v>
      </c>
      <c r="J6" s="15">
        <v>0.48590731025202399</v>
      </c>
      <c r="K6" s="15">
        <v>0.49018147908888426</v>
      </c>
      <c r="L6" s="16">
        <v>0.65228241517625074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755.42156399999988</v>
      </c>
      <c r="E7" s="38">
        <f ca="1">SUM(E8:OFFSET(E6,MATCH("PROYECTOS",$A$8:$A$50,0),0))</f>
        <v>755.8311600000003</v>
      </c>
      <c r="F7" s="38">
        <f ca="1">SUM(F8:OFFSET(F6,MATCH("PROYECTOS",$A$8:$A$50,0),0))</f>
        <v>493.01537451026712</v>
      </c>
      <c r="G7" s="38">
        <f ca="1">SUM(G8:OFFSET(G6,MATCH("PROYECTOS",$A$8:$A$50,0),0))</f>
        <v>367.26388596026715</v>
      </c>
      <c r="H7" s="38">
        <f ca="1">SUM(H8:OFFSET(H6,MATCH("PROYECTOS",$A$8:$A$50,0),0))</f>
        <v>3.2305499899999992</v>
      </c>
      <c r="I7" s="38">
        <f ca="1">SUM(I8:OFFSET(I6,MATCH("PROYECTOS",$A$8:$A$50,0),0))</f>
        <v>122.52093855999999</v>
      </c>
      <c r="J7" s="39">
        <f ca="1">IFERROR(G7/E7,0)</f>
        <v>0.48590731025202377</v>
      </c>
      <c r="K7" s="39">
        <f ca="1">IFERROR(SUM(G7,H7)/E7,0)</f>
        <v>0.49018147908888404</v>
      </c>
      <c r="L7" s="40">
        <f ca="1">IFERROR(SUM(G7,H7,I7)/E7,0)</f>
        <v>0.65228241517625041</v>
      </c>
      <c r="M7" s="4"/>
    </row>
    <row r="8" spans="1:13">
      <c r="A8" s="17"/>
      <c r="B8" s="19">
        <v>3000001</v>
      </c>
      <c r="C8" s="19" t="s">
        <v>275</v>
      </c>
      <c r="D8" s="20">
        <v>24.757756999999991</v>
      </c>
      <c r="E8" s="21">
        <v>11.361934999999999</v>
      </c>
      <c r="F8" s="21">
        <f t="shared" ref="F8:F9" si="0">SUM(G8,H8,I8)</f>
        <v>6.3298984227413371</v>
      </c>
      <c r="G8" s="21">
        <v>4.5300501327413372</v>
      </c>
      <c r="H8" s="21">
        <v>1.0302014699999997</v>
      </c>
      <c r="I8" s="21">
        <v>0.76964682000000006</v>
      </c>
      <c r="J8" s="22">
        <f t="shared" ref="J8:J10" si="1">IFERROR(G8/E8,0)</f>
        <v>0.39870410565993714</v>
      </c>
      <c r="K8" s="22">
        <f t="shared" ref="K8:K10" si="2">IFERROR(SUM(G8,H8)/E8,0)</f>
        <v>0.48937541032767196</v>
      </c>
      <c r="L8" s="23">
        <f t="shared" ref="L8:L10" si="3">IFERROR(SUM(G8,H8,I8)/E8,0)</f>
        <v>0.55711447238004241</v>
      </c>
      <c r="M8" s="4"/>
    </row>
    <row r="9" spans="1:13" ht="38.25">
      <c r="A9" s="17"/>
      <c r="B9" s="19">
        <v>3000313</v>
      </c>
      <c r="C9" s="19" t="s">
        <v>1548</v>
      </c>
      <c r="D9" s="20">
        <v>730.66380699999991</v>
      </c>
      <c r="E9" s="21">
        <v>744.46922500000028</v>
      </c>
      <c r="F9" s="21">
        <f t="shared" si="0"/>
        <v>486.68547608752579</v>
      </c>
      <c r="G9" s="21">
        <v>362.73383582752581</v>
      </c>
      <c r="H9" s="21">
        <v>2.2003485199999995</v>
      </c>
      <c r="I9" s="21">
        <v>121.75129173999998</v>
      </c>
      <c r="J9" s="22">
        <f t="shared" si="1"/>
        <v>0.48723818748521897</v>
      </c>
      <c r="K9" s="22">
        <f t="shared" si="2"/>
        <v>0.49019378114323753</v>
      </c>
      <c r="L9" s="23">
        <f t="shared" si="3"/>
        <v>0.65373484859300346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1552</v>
      </c>
    </row>
    <row r="14" spans="1:13" ht="45" customHeight="1">
      <c r="A14" s="84" t="s">
        <v>317</v>
      </c>
      <c r="B14" s="85"/>
      <c r="C14" s="85"/>
      <c r="D14" s="96" t="s">
        <v>318</v>
      </c>
      <c r="E14" s="6"/>
      <c r="F14" s="6"/>
      <c r="G14" s="6"/>
    </row>
    <row r="15" spans="1:13" ht="15.75" thickBot="1">
      <c r="A15" s="94"/>
      <c r="B15" s="95"/>
      <c r="C15" s="95"/>
      <c r="D15" s="97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>
  <dimension ref="A1:S12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97</v>
      </c>
      <c r="B1" s="49" t="s">
        <v>61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1547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755.42156400000022</v>
      </c>
      <c r="I6" s="14">
        <v>755.83115999999995</v>
      </c>
      <c r="J6" s="14">
        <v>493.01537451026718</v>
      </c>
      <c r="K6" s="14">
        <v>367.26388596026715</v>
      </c>
      <c r="L6" s="14">
        <v>3.2305499899999996</v>
      </c>
      <c r="M6" s="14">
        <v>122.52093856000002</v>
      </c>
      <c r="N6" s="15">
        <v>0.48590731025202399</v>
      </c>
      <c r="O6" s="15">
        <v>0.49018147908888426</v>
      </c>
      <c r="P6" s="16">
        <v>0.65228241517625074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SUM(H8:H11)</f>
        <v>755.42156399999999</v>
      </c>
      <c r="I7" s="37">
        <f>SUM(I8:I11)</f>
        <v>755.83115999999995</v>
      </c>
      <c r="J7" s="37">
        <f>SUM(J8:J11)</f>
        <v>493.01537451026718</v>
      </c>
      <c r="K7" s="37">
        <f t="shared" ref="K7:M7" si="0">SUM(K8:K11)</f>
        <v>367.26388596026715</v>
      </c>
      <c r="L7" s="37">
        <f t="shared" si="0"/>
        <v>3.2305499900000001</v>
      </c>
      <c r="M7" s="37">
        <f t="shared" si="0"/>
        <v>122.52093856000003</v>
      </c>
      <c r="N7" s="39">
        <f>IFERROR(K7/I7,0)</f>
        <v>0.48590731025202399</v>
      </c>
      <c r="O7" s="39">
        <f>IFERROR(SUM(K7,L7)/I7,0)</f>
        <v>0.49018147908888426</v>
      </c>
      <c r="P7" s="40">
        <f>IFERROR(SUM(K7,L7,M7)/I7,0)</f>
        <v>0.65228241517625074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7.9108810000000007</v>
      </c>
      <c r="I8" s="21">
        <v>6.3704330000000002</v>
      </c>
      <c r="J8" s="21">
        <f t="shared" ref="J8:J11" si="1">SUM(K8,L8,M8)</f>
        <v>3.8221246027299784</v>
      </c>
      <c r="K8" s="21">
        <v>2.7476295027299784</v>
      </c>
      <c r="L8" s="21">
        <v>0.58506788999999992</v>
      </c>
      <c r="M8" s="21">
        <v>0.48942720999999995</v>
      </c>
      <c r="N8" s="22">
        <f t="shared" ref="N8:N12" si="2">IFERROR(K8/I8,0)</f>
        <v>0.43130969319196644</v>
      </c>
      <c r="O8" s="22">
        <f t="shared" ref="O8:O12" si="3">IFERROR(SUM(K8,L8)/I8,0)</f>
        <v>0.52315084276531565</v>
      </c>
      <c r="P8" s="23">
        <f t="shared" ref="P8:P12" si="4">IFERROR(SUM(K8,L8,M8)/I8,0)</f>
        <v>0.59997877738137706</v>
      </c>
      <c r="Q8" s="70">
        <v>6</v>
      </c>
      <c r="R8" s="21">
        <v>6</v>
      </c>
      <c r="S8" s="23">
        <f>IFERROR(R8/Q8,0)</f>
        <v>1</v>
      </c>
    </row>
    <row r="9" spans="1:19">
      <c r="A9" s="17"/>
      <c r="B9" s="19">
        <v>5000276</v>
      </c>
      <c r="C9" s="19" t="s">
        <v>512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16.846875999999998</v>
      </c>
      <c r="I9" s="21">
        <v>4.9915020000000014</v>
      </c>
      <c r="J9" s="21">
        <f t="shared" si="1"/>
        <v>2.5077738200113591</v>
      </c>
      <c r="K9" s="21">
        <v>1.7824206300113588</v>
      </c>
      <c r="L9" s="21">
        <v>0.44513358000000003</v>
      </c>
      <c r="M9" s="21">
        <v>0.28021960999999995</v>
      </c>
      <c r="N9" s="22">
        <f t="shared" si="2"/>
        <v>0.35709103793033803</v>
      </c>
      <c r="O9" s="22">
        <f t="shared" si="3"/>
        <v>0.44626932134082253</v>
      </c>
      <c r="P9" s="23">
        <f t="shared" si="4"/>
        <v>0.5024086577569955</v>
      </c>
      <c r="Q9" s="70">
        <v>50</v>
      </c>
      <c r="R9" s="21">
        <v>50</v>
      </c>
      <c r="S9" s="23">
        <f t="shared" ref="S9:S11" si="5">IFERROR(R9/Q9,0)</f>
        <v>1</v>
      </c>
    </row>
    <row r="10" spans="1:19" ht="38.25">
      <c r="A10" s="17"/>
      <c r="B10" s="19">
        <v>5002952</v>
      </c>
      <c r="C10" s="19" t="s">
        <v>1549</v>
      </c>
      <c r="D10" s="68">
        <v>3000313</v>
      </c>
      <c r="E10" s="19" t="s">
        <v>1548</v>
      </c>
      <c r="F10" s="69">
        <v>86</v>
      </c>
      <c r="G10" s="19" t="s">
        <v>500</v>
      </c>
      <c r="H10" s="20">
        <v>720.61316199999999</v>
      </c>
      <c r="I10" s="21">
        <v>717.77109999999993</v>
      </c>
      <c r="J10" s="21">
        <f t="shared" si="1"/>
        <v>469.73290095404678</v>
      </c>
      <c r="K10" s="21">
        <v>349.94236426404677</v>
      </c>
      <c r="L10" s="21">
        <v>0</v>
      </c>
      <c r="M10" s="21">
        <v>119.79053669000002</v>
      </c>
      <c r="N10" s="22">
        <f t="shared" si="2"/>
        <v>0.48754033739174901</v>
      </c>
      <c r="O10" s="22">
        <f t="shared" si="3"/>
        <v>0.48754033739174901</v>
      </c>
      <c r="P10" s="23">
        <f t="shared" si="4"/>
        <v>0.65443273064915375</v>
      </c>
      <c r="Q10" s="70">
        <v>469760</v>
      </c>
      <c r="R10" s="21">
        <v>469760</v>
      </c>
      <c r="S10" s="23">
        <f t="shared" si="5"/>
        <v>1</v>
      </c>
    </row>
    <row r="11" spans="1:19" ht="38.25">
      <c r="A11" s="17"/>
      <c r="B11" s="19">
        <v>5004143</v>
      </c>
      <c r="C11" s="19" t="s">
        <v>1550</v>
      </c>
      <c r="D11" s="68">
        <v>3000313</v>
      </c>
      <c r="E11" s="19" t="s">
        <v>1548</v>
      </c>
      <c r="F11" s="69">
        <v>86</v>
      </c>
      <c r="G11" s="19" t="s">
        <v>500</v>
      </c>
      <c r="H11" s="20">
        <v>10.050645000000001</v>
      </c>
      <c r="I11" s="21">
        <v>26.698124999999997</v>
      </c>
      <c r="J11" s="21">
        <f t="shared" si="1"/>
        <v>16.952575133479037</v>
      </c>
      <c r="K11" s="21">
        <v>12.791471563479035</v>
      </c>
      <c r="L11" s="21">
        <v>2.2003485199999999</v>
      </c>
      <c r="M11" s="21">
        <v>1.9607550499999995</v>
      </c>
      <c r="N11" s="22">
        <f t="shared" si="2"/>
        <v>0.4791149776802317</v>
      </c>
      <c r="O11" s="22">
        <f t="shared" si="3"/>
        <v>0.56153082223860429</v>
      </c>
      <c r="P11" s="23">
        <f t="shared" si="4"/>
        <v>0.6349724983862739</v>
      </c>
      <c r="Q11" s="70">
        <v>275119</v>
      </c>
      <c r="R11" s="21">
        <v>275119</v>
      </c>
      <c r="S11" s="23">
        <f t="shared" si="5"/>
        <v>1</v>
      </c>
    </row>
    <row r="12" spans="1:19" ht="15.75" thickBot="1">
      <c r="A12" s="41" t="s">
        <v>293</v>
      </c>
      <c r="B12" s="43"/>
      <c r="C12" s="43"/>
      <c r="D12" s="65"/>
      <c r="E12" s="43"/>
      <c r="F12" s="66"/>
      <c r="G12" s="43"/>
      <c r="H12" s="44">
        <f>H6-H7</f>
        <v>0</v>
      </c>
      <c r="I12" s="44">
        <f t="shared" ref="I12:M12" si="6">I6-I7</f>
        <v>0</v>
      </c>
      <c r="J12" s="44">
        <f t="shared" si="6"/>
        <v>0</v>
      </c>
      <c r="K12" s="44">
        <f t="shared" si="6"/>
        <v>0</v>
      </c>
      <c r="L12" s="44">
        <f t="shared" si="6"/>
        <v>0</v>
      </c>
      <c r="M12" s="44">
        <f t="shared" si="6"/>
        <v>0</v>
      </c>
      <c r="N12" s="46">
        <f t="shared" si="2"/>
        <v>0</v>
      </c>
      <c r="O12" s="46">
        <f t="shared" si="3"/>
        <v>0</v>
      </c>
      <c r="P12" s="47">
        <f t="shared" si="4"/>
        <v>0</v>
      </c>
      <c r="Q12" s="67"/>
      <c r="R12" s="45"/>
      <c r="S1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98</v>
      </c>
      <c r="B1" s="50" t="s">
        <v>1553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1554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338.84630900000002</v>
      </c>
      <c r="E6" s="14">
        <v>338.84629100000001</v>
      </c>
      <c r="F6" s="14">
        <v>169.32399903850813</v>
      </c>
      <c r="G6" s="14">
        <v>113.81369112850815</v>
      </c>
      <c r="H6" s="14">
        <v>28.772244600000008</v>
      </c>
      <c r="I6" s="14">
        <v>26.738063310000001</v>
      </c>
      <c r="J6" s="15">
        <v>0.33588589915687805</v>
      </c>
      <c r="K6" s="15">
        <v>0.42079827790857582</v>
      </c>
      <c r="L6" s="16">
        <v>0.49970739989155777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336.03376399999985</v>
      </c>
      <c r="E7" s="38">
        <f ca="1">SUM(E8:OFFSET(E6,MATCH("GOBIERNOS REGIONALES",$A$8:$A$50,0),0))</f>
        <v>336.03376399999996</v>
      </c>
      <c r="F7" s="38">
        <f ca="1">SUM(F8:OFFSET(F6,MATCH("GOBIERNOS REGIONALES",$A$8:$A$50,0),0))</f>
        <v>167.93811353355832</v>
      </c>
      <c r="G7" s="38">
        <f ca="1">SUM(G8:OFFSET(G6,MATCH("GOBIERNOS REGIONALES",$A$8:$A$50,0),0))</f>
        <v>113.05780318355836</v>
      </c>
      <c r="H7" s="38">
        <f ca="1">SUM(H8:OFFSET(H6,MATCH("GOBIERNOS REGIONALES",$A$8:$A$50,0),0))</f>
        <v>28.415723729999993</v>
      </c>
      <c r="I7" s="38">
        <f ca="1">SUM(I8:OFFSET(I6,MATCH("GOBIERNOS REGIONALES",$A$8:$A$50,0),0))</f>
        <v>26.464586619999988</v>
      </c>
      <c r="J7" s="39">
        <f ca="1">IFERROR(G7/E7,0)</f>
        <v>0.33644774810056999</v>
      </c>
      <c r="K7" s="39">
        <f ca="1">IFERROR(SUM(G7,H7)/E7,0)</f>
        <v>0.42100985695460758</v>
      </c>
      <c r="L7" s="40">
        <f ca="1">IFERROR(SUM(G7,H7,I7)/E7,0)</f>
        <v>0.49976559359540529</v>
      </c>
      <c r="M7" s="4"/>
    </row>
    <row r="8" spans="1:13" ht="25.5">
      <c r="A8" s="17"/>
      <c r="B8" s="18">
        <v>40</v>
      </c>
      <c r="C8" s="19" t="s">
        <v>127</v>
      </c>
      <c r="D8" s="20">
        <v>336.03376399999985</v>
      </c>
      <c r="E8" s="21">
        <v>336.03376399999996</v>
      </c>
      <c r="F8" s="21">
        <f t="shared" ref="F8:F10" si="0">SUM(G8,H8,I8)</f>
        <v>167.93811353355832</v>
      </c>
      <c r="G8" s="21">
        <v>113.05780318355836</v>
      </c>
      <c r="H8" s="21">
        <v>28.415723729999993</v>
      </c>
      <c r="I8" s="21">
        <v>26.464586619999988</v>
      </c>
      <c r="J8" s="22">
        <f t="shared" ref="J8:J10" si="1">IFERROR(G8/E8,0)</f>
        <v>0.33644774810056999</v>
      </c>
      <c r="K8" s="22">
        <f t="shared" ref="K8:K10" si="2">IFERROR(SUM(G8,H8)/E8,0)</f>
        <v>0.42100985695460758</v>
      </c>
      <c r="L8" s="23">
        <f t="shared" ref="L8:L10" si="3">IFERROR(SUM(G8,H8,I8)/E8,0)</f>
        <v>0.49976559359540529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>
      <c r="A10" s="41" t="s">
        <v>232</v>
      </c>
      <c r="B10" s="58"/>
      <c r="C10" s="43"/>
      <c r="D10" s="44">
        <v>2.8125449999999996</v>
      </c>
      <c r="E10" s="45">
        <v>2.8125269999999998</v>
      </c>
      <c r="F10" s="45">
        <f t="shared" si="0"/>
        <v>1.3858855049497909</v>
      </c>
      <c r="G10" s="45">
        <v>0.75588794494979084</v>
      </c>
      <c r="H10" s="45">
        <v>0.35652087000000005</v>
      </c>
      <c r="I10" s="45">
        <v>0.27347669000000002</v>
      </c>
      <c r="J10" s="46">
        <f t="shared" si="1"/>
        <v>0.26875757813162005</v>
      </c>
      <c r="K10" s="46">
        <f t="shared" si="2"/>
        <v>0.39551933721873278</v>
      </c>
      <c r="L10" s="47">
        <f t="shared" si="3"/>
        <v>0.49275456020503661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41"/>
  <sheetViews>
    <sheetView workbookViewId="0">
      <selection activeCell="A139" sqref="A139:L139"/>
    </sheetView>
  </sheetViews>
  <sheetFormatPr baseColWidth="10" defaultColWidth="11.7109375" defaultRowHeight="15"/>
  <cols>
    <col min="1" max="1" width="4.28515625" customWidth="1"/>
    <col min="2" max="2" width="4.85546875" style="32" customWidth="1"/>
    <col min="3" max="3" width="35.7109375" customWidth="1"/>
    <col min="6" max="6" width="13.5703125" customWidth="1"/>
    <col min="7" max="9" width="0" hidden="1" customWidth="1"/>
  </cols>
  <sheetData>
    <row r="1" spans="1:13">
      <c r="A1" s="1" t="s">
        <v>98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/>
    <row r="3" spans="1:13" ht="15.75" thickBot="1">
      <c r="A3" s="84" t="s">
        <v>1</v>
      </c>
      <c r="B3" s="85"/>
      <c r="C3" s="86"/>
      <c r="D3" s="85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45" customHeight="1">
      <c r="A4" s="87"/>
      <c r="B4" s="88"/>
      <c r="C4" s="88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88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12</v>
      </c>
      <c r="B6" s="33"/>
      <c r="C6" s="12"/>
      <c r="D6" s="13">
        <v>60148.455566000077</v>
      </c>
      <c r="E6" s="14">
        <v>72621.816617000164</v>
      </c>
      <c r="F6" s="14">
        <v>38427.496187207813</v>
      </c>
      <c r="G6" s="14">
        <v>27697.296889227811</v>
      </c>
      <c r="H6" s="14">
        <v>5526.1503209399971</v>
      </c>
      <c r="I6" s="14">
        <v>5204.04897704</v>
      </c>
      <c r="J6" s="15">
        <v>0.38139085717588761</v>
      </c>
      <c r="K6" s="15">
        <v>0.45748576334002744</v>
      </c>
      <c r="L6" s="16">
        <v>0.52914534470915808</v>
      </c>
      <c r="M6" s="4"/>
    </row>
    <row r="7" spans="1:13">
      <c r="A7" s="34" t="s">
        <v>99</v>
      </c>
      <c r="B7" s="35"/>
      <c r="C7" s="36"/>
      <c r="D7" s="37">
        <f ca="1">SUM(D8:OFFSET(D6,MATCH("GOBIERNOS REGIONALES",$A$8:$A$500,0),0))</f>
        <v>42407.366649000018</v>
      </c>
      <c r="E7" s="38">
        <f ca="1">SUM(E8:OFFSET(E6,MATCH("GOBIERNOS REGIONALES",$A$8:$A$500,0),0))</f>
        <v>43687.345292000027</v>
      </c>
      <c r="F7" s="38">
        <f ca="1">SUM(F8:OFFSET(F6,MATCH("GOBIERNOS REGIONALES",$A$8:$A$500,0),0))</f>
        <v>24435.821266162828</v>
      </c>
      <c r="G7" s="38">
        <f ca="1">SUM(G8:OFFSET(G6,MATCH("GOBIERNOS REGIONALES",$A$8:$A$500,0),0))</f>
        <v>18278.323034452817</v>
      </c>
      <c r="H7" s="38">
        <f ca="1">SUM(H8:OFFSET(H6,MATCH("GOBIERNOS REGIONALES",$A$8:$A$500,0),0))</f>
        <v>2906.2622981300005</v>
      </c>
      <c r="I7" s="38">
        <f ca="1">SUM(I8:OFFSET(I6,MATCH("GOBIERNOS REGIONALES",$A$8:$A$500,0),0))</f>
        <v>3251.2359335799993</v>
      </c>
      <c r="J7" s="39">
        <f ca="1">IFERROR(G7/E7,0)</f>
        <v>0.41838941945964203</v>
      </c>
      <c r="K7" s="39">
        <f ca="1">IFERROR(SUM(G7,H7)/E7,0)</f>
        <v>0.48491354169011758</v>
      </c>
      <c r="L7" s="40">
        <f ca="1">IFERROR(SUM(G7,H7,I7)/E7,0)</f>
        <v>0.55933408411148011</v>
      </c>
      <c r="M7" s="4"/>
    </row>
    <row r="8" spans="1:13">
      <c r="A8" s="17"/>
      <c r="B8" s="48">
        <v>1</v>
      </c>
      <c r="C8" s="19" t="s">
        <v>100</v>
      </c>
      <c r="D8" s="20">
        <v>16.451079999999997</v>
      </c>
      <c r="E8" s="21">
        <v>16.451079999999997</v>
      </c>
      <c r="F8" s="21">
        <f t="shared" ref="F8:F71" si="0">SUM(G8,H8,I8)</f>
        <v>6.6609550207670711</v>
      </c>
      <c r="G8" s="21">
        <v>4.622305250767071</v>
      </c>
      <c r="H8" s="21">
        <v>1.2322171099999999</v>
      </c>
      <c r="I8" s="21">
        <v>0.80643266000000002</v>
      </c>
      <c r="J8" s="22">
        <f t="shared" ref="J8:J71" si="1">IFERROR(G8/E8,0)</f>
        <v>0.28097275381112191</v>
      </c>
      <c r="K8" s="22">
        <f t="shared" ref="K8:K71" si="2">IFERROR(SUM(G8,H8)/E8,0)</f>
        <v>0.35587465143729602</v>
      </c>
      <c r="L8" s="23">
        <f t="shared" ref="L8:L71" si="3">IFERROR(SUM(G8,H8,I8)/E8,0)</f>
        <v>0.40489469510616155</v>
      </c>
      <c r="M8" s="4"/>
    </row>
    <row r="9" spans="1:13" ht="25.5">
      <c r="A9" s="17"/>
      <c r="B9" s="48">
        <v>2</v>
      </c>
      <c r="C9" s="19" t="s">
        <v>101</v>
      </c>
      <c r="D9" s="20">
        <v>0</v>
      </c>
      <c r="E9" s="21">
        <v>0.102892</v>
      </c>
      <c r="F9" s="21">
        <f t="shared" si="0"/>
        <v>2.5706790269883352E-2</v>
      </c>
      <c r="G9" s="21">
        <v>1.452679026988335E-2</v>
      </c>
      <c r="H9" s="21">
        <v>1.1180000000000001E-2</v>
      </c>
      <c r="I9" s="21">
        <v>0</v>
      </c>
      <c r="J9" s="22">
        <f t="shared" si="1"/>
        <v>0.14118483720681249</v>
      </c>
      <c r="K9" s="22">
        <f t="shared" si="2"/>
        <v>0.24984245879060912</v>
      </c>
      <c r="L9" s="23">
        <f t="shared" si="3"/>
        <v>0.24984245879060912</v>
      </c>
      <c r="M9" s="4"/>
    </row>
    <row r="10" spans="1:13">
      <c r="A10" s="17"/>
      <c r="B10" s="48">
        <v>3</v>
      </c>
      <c r="C10" s="19" t="s">
        <v>102</v>
      </c>
      <c r="D10" s="20">
        <v>131.44782700000002</v>
      </c>
      <c r="E10" s="21">
        <v>141.92834500000004</v>
      </c>
      <c r="F10" s="21">
        <f t="shared" si="0"/>
        <v>71.163220954109605</v>
      </c>
      <c r="G10" s="21">
        <v>49.042377234109608</v>
      </c>
      <c r="H10" s="21">
        <v>12.341616050000004</v>
      </c>
      <c r="I10" s="21">
        <v>9.7792276699999956</v>
      </c>
      <c r="J10" s="22">
        <f t="shared" si="1"/>
        <v>0.34554321924989401</v>
      </c>
      <c r="K10" s="22">
        <f t="shared" si="2"/>
        <v>0.43249988777160475</v>
      </c>
      <c r="L10" s="23">
        <f t="shared" si="3"/>
        <v>0.50140245737459688</v>
      </c>
      <c r="M10" s="4"/>
    </row>
    <row r="11" spans="1:13">
      <c r="A11" s="17"/>
      <c r="B11" s="48">
        <v>4</v>
      </c>
      <c r="C11" s="19" t="s">
        <v>103</v>
      </c>
      <c r="D11" s="20">
        <v>306.63365400000009</v>
      </c>
      <c r="E11" s="21">
        <v>371.73923900000017</v>
      </c>
      <c r="F11" s="21">
        <f t="shared" si="0"/>
        <v>251.26824544129533</v>
      </c>
      <c r="G11" s="21">
        <v>182.28664200129538</v>
      </c>
      <c r="H11" s="21">
        <v>39.457397679999971</v>
      </c>
      <c r="I11" s="21">
        <v>29.52420575999998</v>
      </c>
      <c r="J11" s="22">
        <f t="shared" si="1"/>
        <v>0.49036158381250489</v>
      </c>
      <c r="K11" s="22">
        <f t="shared" si="2"/>
        <v>0.59650426002323431</v>
      </c>
      <c r="L11" s="23">
        <f t="shared" si="3"/>
        <v>0.67592607688448847</v>
      </c>
      <c r="M11" s="4"/>
    </row>
    <row r="12" spans="1:13">
      <c r="A12" s="17"/>
      <c r="B12" s="48">
        <v>5</v>
      </c>
      <c r="C12" s="19" t="s">
        <v>104</v>
      </c>
      <c r="D12" s="20">
        <v>107.56725100000003</v>
      </c>
      <c r="E12" s="21">
        <v>109.53079400000003</v>
      </c>
      <c r="F12" s="21">
        <f t="shared" si="0"/>
        <v>20.357986562391098</v>
      </c>
      <c r="G12" s="21">
        <v>13.463590342391097</v>
      </c>
      <c r="H12" s="21">
        <v>3.0239375299999995</v>
      </c>
      <c r="I12" s="21">
        <v>3.8704586899999991</v>
      </c>
      <c r="J12" s="22">
        <f t="shared" si="1"/>
        <v>0.12292059475430346</v>
      </c>
      <c r="K12" s="22">
        <f t="shared" si="2"/>
        <v>0.15052869855386142</v>
      </c>
      <c r="L12" s="23">
        <f t="shared" si="3"/>
        <v>0.18586541573314161</v>
      </c>
      <c r="M12" s="4"/>
    </row>
    <row r="13" spans="1:13">
      <c r="A13" s="17"/>
      <c r="B13" s="48">
        <v>6</v>
      </c>
      <c r="C13" s="19" t="s">
        <v>105</v>
      </c>
      <c r="D13" s="20">
        <v>57.160965000000012</v>
      </c>
      <c r="E13" s="21">
        <v>79.090866999999989</v>
      </c>
      <c r="F13" s="21">
        <f t="shared" si="0"/>
        <v>21.537652027375817</v>
      </c>
      <c r="G13" s="21">
        <v>15.566562517375814</v>
      </c>
      <c r="H13" s="21">
        <v>3.4552925400000003</v>
      </c>
      <c r="I13" s="21">
        <v>2.5157969699999998</v>
      </c>
      <c r="J13" s="22">
        <f t="shared" si="1"/>
        <v>0.19681871128528428</v>
      </c>
      <c r="K13" s="22">
        <f t="shared" si="2"/>
        <v>0.2405063413627242</v>
      </c>
      <c r="L13" s="23">
        <f t="shared" si="3"/>
        <v>0.27231528549782896</v>
      </c>
      <c r="M13" s="4"/>
    </row>
    <row r="14" spans="1:13">
      <c r="A14" s="17"/>
      <c r="B14" s="48">
        <v>6</v>
      </c>
      <c r="C14" s="19" t="s">
        <v>106</v>
      </c>
      <c r="D14" s="20">
        <v>319.57484599999998</v>
      </c>
      <c r="E14" s="21">
        <v>332.40138200000001</v>
      </c>
      <c r="F14" s="21">
        <f t="shared" si="0"/>
        <v>55.930278321340879</v>
      </c>
      <c r="G14" s="21">
        <v>35.885546961340879</v>
      </c>
      <c r="H14" s="21">
        <v>9.4663394499999978</v>
      </c>
      <c r="I14" s="21">
        <v>10.578391910000001</v>
      </c>
      <c r="J14" s="22">
        <f t="shared" si="1"/>
        <v>0.10795847702384365</v>
      </c>
      <c r="K14" s="22">
        <f t="shared" si="2"/>
        <v>0.13643711749471871</v>
      </c>
      <c r="L14" s="23">
        <f t="shared" si="3"/>
        <v>0.16826126890573781</v>
      </c>
      <c r="M14" s="4"/>
    </row>
    <row r="15" spans="1:13">
      <c r="A15" s="17"/>
      <c r="B15" s="48">
        <v>7</v>
      </c>
      <c r="C15" s="19" t="s">
        <v>107</v>
      </c>
      <c r="D15" s="20">
        <v>4513.7036920000028</v>
      </c>
      <c r="E15" s="21">
        <v>4882.279888</v>
      </c>
      <c r="F15" s="21">
        <f t="shared" si="0"/>
        <v>3107.0198330364456</v>
      </c>
      <c r="G15" s="21">
        <v>2363.3646065164457</v>
      </c>
      <c r="H15" s="21">
        <v>365.64091641000016</v>
      </c>
      <c r="I15" s="21">
        <v>378.01431010999977</v>
      </c>
      <c r="J15" s="22">
        <f t="shared" si="1"/>
        <v>0.48406987324206552</v>
      </c>
      <c r="K15" s="22">
        <f t="shared" si="2"/>
        <v>0.55896130200031779</v>
      </c>
      <c r="L15" s="23">
        <f t="shared" si="3"/>
        <v>0.63638707823226004</v>
      </c>
      <c r="M15" s="4"/>
    </row>
    <row r="16" spans="1:13" ht="25.5">
      <c r="A16" s="17"/>
      <c r="B16" s="48">
        <v>8</v>
      </c>
      <c r="C16" s="19" t="s">
        <v>108</v>
      </c>
      <c r="D16" s="20">
        <v>126.9684</v>
      </c>
      <c r="E16" s="21">
        <v>161.40319499999998</v>
      </c>
      <c r="F16" s="21">
        <f t="shared" si="0"/>
        <v>83.00030602899264</v>
      </c>
      <c r="G16" s="21">
        <v>57.444794738992641</v>
      </c>
      <c r="H16" s="21">
        <v>9.5424517200000007</v>
      </c>
      <c r="I16" s="21">
        <v>16.013059569999999</v>
      </c>
      <c r="J16" s="22">
        <f t="shared" si="1"/>
        <v>0.35590865929879917</v>
      </c>
      <c r="K16" s="22">
        <f t="shared" si="2"/>
        <v>0.4150304859763938</v>
      </c>
      <c r="L16" s="23">
        <f t="shared" si="3"/>
        <v>0.51424202618165427</v>
      </c>
      <c r="M16" s="4"/>
    </row>
    <row r="17" spans="1:13">
      <c r="A17" s="17"/>
      <c r="B17" s="48">
        <v>8</v>
      </c>
      <c r="C17" s="19" t="s">
        <v>109</v>
      </c>
      <c r="D17" s="20">
        <v>405.46538500000003</v>
      </c>
      <c r="E17" s="21">
        <v>413.23794899999996</v>
      </c>
      <c r="F17" s="21">
        <f t="shared" si="0"/>
        <v>289.81353593280681</v>
      </c>
      <c r="G17" s="21">
        <v>210.78117491280682</v>
      </c>
      <c r="H17" s="21">
        <v>41.836628699999999</v>
      </c>
      <c r="I17" s="21">
        <v>37.195732320000005</v>
      </c>
      <c r="J17" s="22">
        <f t="shared" si="1"/>
        <v>0.51007216404707989</v>
      </c>
      <c r="K17" s="22">
        <f t="shared" si="2"/>
        <v>0.61131317736940671</v>
      </c>
      <c r="L17" s="23">
        <f t="shared" si="3"/>
        <v>0.70132362391723813</v>
      </c>
      <c r="M17" s="4"/>
    </row>
    <row r="18" spans="1:13">
      <c r="A18" s="17"/>
      <c r="B18" s="48">
        <v>10</v>
      </c>
      <c r="C18" s="19" t="s">
        <v>110</v>
      </c>
      <c r="D18" s="20">
        <v>6915.4579630000098</v>
      </c>
      <c r="E18" s="21">
        <v>4897.8125149999923</v>
      </c>
      <c r="F18" s="21">
        <f t="shared" si="0"/>
        <v>2413.3879714975542</v>
      </c>
      <c r="G18" s="21">
        <v>1679.6537550975545</v>
      </c>
      <c r="H18" s="21">
        <v>320.77082778999966</v>
      </c>
      <c r="I18" s="21">
        <v>412.96338860999992</v>
      </c>
      <c r="J18" s="22">
        <f t="shared" si="1"/>
        <v>0.34293957760805738</v>
      </c>
      <c r="K18" s="22">
        <f t="shared" si="2"/>
        <v>0.40843224945035639</v>
      </c>
      <c r="L18" s="23">
        <f t="shared" si="3"/>
        <v>0.49274813278506191</v>
      </c>
      <c r="M18" s="4"/>
    </row>
    <row r="19" spans="1:13">
      <c r="A19" s="17"/>
      <c r="B19" s="48">
        <v>11</v>
      </c>
      <c r="C19" s="19" t="s">
        <v>111</v>
      </c>
      <c r="D19" s="20">
        <v>844.69505699999968</v>
      </c>
      <c r="E19" s="21">
        <v>798.15261999999996</v>
      </c>
      <c r="F19" s="21">
        <f t="shared" si="0"/>
        <v>415.98171918686671</v>
      </c>
      <c r="G19" s="21">
        <v>337.44075431686679</v>
      </c>
      <c r="H19" s="21">
        <v>38.783250589999952</v>
      </c>
      <c r="I19" s="21">
        <v>39.757714279999988</v>
      </c>
      <c r="J19" s="22">
        <f t="shared" si="1"/>
        <v>0.42277723064652323</v>
      </c>
      <c r="K19" s="22">
        <f t="shared" si="2"/>
        <v>0.47136850206275932</v>
      </c>
      <c r="L19" s="23">
        <f t="shared" si="3"/>
        <v>0.52118067242185673</v>
      </c>
      <c r="M19" s="4"/>
    </row>
    <row r="20" spans="1:13" ht="25.5">
      <c r="A20" s="17"/>
      <c r="B20" s="48">
        <v>12</v>
      </c>
      <c r="C20" s="19" t="s">
        <v>112</v>
      </c>
      <c r="D20" s="20">
        <v>194.10295200000002</v>
      </c>
      <c r="E20" s="21">
        <v>209.35281499999999</v>
      </c>
      <c r="F20" s="21">
        <f t="shared" si="0"/>
        <v>159.07268483085178</v>
      </c>
      <c r="G20" s="21">
        <v>141.81563486085179</v>
      </c>
      <c r="H20" s="21">
        <v>6.1364522199999998</v>
      </c>
      <c r="I20" s="21">
        <v>11.120597750000002</v>
      </c>
      <c r="J20" s="22">
        <f t="shared" si="1"/>
        <v>0.67740018141552949</v>
      </c>
      <c r="K20" s="22">
        <f t="shared" si="2"/>
        <v>0.70671171572663971</v>
      </c>
      <c r="L20" s="23">
        <f t="shared" si="3"/>
        <v>0.75983064680000501</v>
      </c>
      <c r="M20" s="4"/>
    </row>
    <row r="21" spans="1:13" ht="25.5">
      <c r="A21" s="17"/>
      <c r="B21" s="48">
        <v>12</v>
      </c>
      <c r="C21" s="19" t="s">
        <v>113</v>
      </c>
      <c r="D21" s="20">
        <v>125.58404099999994</v>
      </c>
      <c r="E21" s="21">
        <v>128.22874800000017</v>
      </c>
      <c r="F21" s="21">
        <f t="shared" si="0"/>
        <v>69.695727168587922</v>
      </c>
      <c r="G21" s="21">
        <v>54.23017620858792</v>
      </c>
      <c r="H21" s="21">
        <v>8.0733506500000001</v>
      </c>
      <c r="I21" s="21">
        <v>7.392200309999998</v>
      </c>
      <c r="J21" s="22">
        <f t="shared" si="1"/>
        <v>0.42291745848277212</v>
      </c>
      <c r="K21" s="22">
        <f t="shared" si="2"/>
        <v>0.48587799405627702</v>
      </c>
      <c r="L21" s="23">
        <f t="shared" si="3"/>
        <v>0.54352653562980924</v>
      </c>
      <c r="M21" s="4"/>
    </row>
    <row r="22" spans="1:13">
      <c r="A22" s="17"/>
      <c r="B22" s="48">
        <v>13</v>
      </c>
      <c r="C22" s="19" t="s">
        <v>114</v>
      </c>
      <c r="D22" s="20">
        <v>591.68979199999978</v>
      </c>
      <c r="E22" s="21">
        <v>1328.0517590000011</v>
      </c>
      <c r="F22" s="21">
        <f t="shared" si="0"/>
        <v>773.94301123671096</v>
      </c>
      <c r="G22" s="21">
        <v>537.04310602671092</v>
      </c>
      <c r="H22" s="21">
        <v>99.889843740000074</v>
      </c>
      <c r="I22" s="21">
        <v>137.01006147000001</v>
      </c>
      <c r="J22" s="22">
        <f t="shared" si="1"/>
        <v>0.40438416830311996</v>
      </c>
      <c r="K22" s="22">
        <f t="shared" si="2"/>
        <v>0.47959949260284096</v>
      </c>
      <c r="L22" s="23">
        <f t="shared" si="3"/>
        <v>0.58276569869496353</v>
      </c>
      <c r="M22" s="4"/>
    </row>
    <row r="23" spans="1:13">
      <c r="A23" s="17"/>
      <c r="B23" s="48">
        <v>16</v>
      </c>
      <c r="C23" s="19" t="s">
        <v>115</v>
      </c>
      <c r="D23" s="20">
        <v>294.2953389999999</v>
      </c>
      <c r="E23" s="21">
        <v>289.75255399999998</v>
      </c>
      <c r="F23" s="21">
        <f t="shared" si="0"/>
        <v>90.22086671335407</v>
      </c>
      <c r="G23" s="21">
        <v>61.56029211335408</v>
      </c>
      <c r="H23" s="21">
        <v>5.7755515800000001</v>
      </c>
      <c r="I23" s="21">
        <v>22.885023019999998</v>
      </c>
      <c r="J23" s="22">
        <f t="shared" si="1"/>
        <v>0.21245815183859978</v>
      </c>
      <c r="K23" s="22">
        <f t="shared" si="2"/>
        <v>0.23239085476138405</v>
      </c>
      <c r="L23" s="23">
        <f t="shared" si="3"/>
        <v>0.31137211896104316</v>
      </c>
      <c r="M23" s="4"/>
    </row>
    <row r="24" spans="1:13" ht="25.5">
      <c r="A24" s="17"/>
      <c r="B24" s="48">
        <v>19</v>
      </c>
      <c r="C24" s="19" t="s">
        <v>116</v>
      </c>
      <c r="D24" s="20">
        <v>61.370684000000004</v>
      </c>
      <c r="E24" s="21">
        <v>66.079697999999993</v>
      </c>
      <c r="F24" s="21">
        <f t="shared" si="0"/>
        <v>32.250288406924597</v>
      </c>
      <c r="G24" s="21">
        <v>23.374175156924593</v>
      </c>
      <c r="H24" s="21">
        <v>4.2542580700000006</v>
      </c>
      <c r="I24" s="21">
        <v>4.6218551800000007</v>
      </c>
      <c r="J24" s="22">
        <f t="shared" si="1"/>
        <v>0.35372702758000796</v>
      </c>
      <c r="K24" s="22">
        <f t="shared" si="2"/>
        <v>0.41810774054876271</v>
      </c>
      <c r="L24" s="23">
        <f t="shared" si="3"/>
        <v>0.48805138920163649</v>
      </c>
      <c r="M24" s="4"/>
    </row>
    <row r="25" spans="1:13">
      <c r="A25" s="17"/>
      <c r="B25" s="48">
        <v>22</v>
      </c>
      <c r="C25" s="19" t="s">
        <v>117</v>
      </c>
      <c r="D25" s="20">
        <v>739.77003999999999</v>
      </c>
      <c r="E25" s="21">
        <v>811.7198360000001</v>
      </c>
      <c r="F25" s="21">
        <f t="shared" si="0"/>
        <v>498.08792123955436</v>
      </c>
      <c r="G25" s="21">
        <v>347.50616216955439</v>
      </c>
      <c r="H25" s="21">
        <v>76.70578965</v>
      </c>
      <c r="I25" s="21">
        <v>73.875969419999961</v>
      </c>
      <c r="J25" s="22">
        <f t="shared" si="1"/>
        <v>0.42811096483978783</v>
      </c>
      <c r="K25" s="22">
        <f t="shared" si="2"/>
        <v>0.52260882758513039</v>
      </c>
      <c r="L25" s="23">
        <f t="shared" si="3"/>
        <v>0.61362048720410267</v>
      </c>
      <c r="M25" s="4"/>
    </row>
    <row r="26" spans="1:13" ht="38.25">
      <c r="A26" s="17"/>
      <c r="B26" s="48">
        <v>25</v>
      </c>
      <c r="C26" s="19" t="s">
        <v>118</v>
      </c>
      <c r="D26" s="20">
        <v>7.6720310000000005</v>
      </c>
      <c r="E26" s="21">
        <v>7.6754139999999991</v>
      </c>
      <c r="F26" s="21">
        <f t="shared" si="0"/>
        <v>3.5965698295254209</v>
      </c>
      <c r="G26" s="21">
        <v>2.5178211895254208</v>
      </c>
      <c r="H26" s="21">
        <v>0.52855752</v>
      </c>
      <c r="I26" s="21">
        <v>0.55019111999999992</v>
      </c>
      <c r="J26" s="22">
        <f t="shared" si="1"/>
        <v>0.32803718333961152</v>
      </c>
      <c r="K26" s="22">
        <f t="shared" si="2"/>
        <v>0.39690089805258988</v>
      </c>
      <c r="L26" s="23">
        <f t="shared" si="3"/>
        <v>0.46858317082641032</v>
      </c>
      <c r="M26" s="4"/>
    </row>
    <row r="27" spans="1:13">
      <c r="A27" s="17"/>
      <c r="B27" s="48">
        <v>26</v>
      </c>
      <c r="C27" s="19" t="s">
        <v>119</v>
      </c>
      <c r="D27" s="20">
        <v>4912.272144999999</v>
      </c>
      <c r="E27" s="21">
        <v>6215.1481079999976</v>
      </c>
      <c r="F27" s="21">
        <f t="shared" si="0"/>
        <v>3906.3283103838667</v>
      </c>
      <c r="G27" s="21">
        <v>3038.0362847338665</v>
      </c>
      <c r="H27" s="21">
        <v>539.4489887499999</v>
      </c>
      <c r="I27" s="21">
        <v>328.84303690000007</v>
      </c>
      <c r="J27" s="22">
        <f t="shared" si="1"/>
        <v>0.48881156682708415</v>
      </c>
      <c r="K27" s="22">
        <f t="shared" si="2"/>
        <v>0.57560740489498685</v>
      </c>
      <c r="L27" s="23">
        <f t="shared" si="3"/>
        <v>0.62851733257261067</v>
      </c>
      <c r="M27" s="4"/>
    </row>
    <row r="28" spans="1:13">
      <c r="A28" s="17"/>
      <c r="B28" s="48">
        <v>32</v>
      </c>
      <c r="C28" s="19" t="s">
        <v>120</v>
      </c>
      <c r="D28" s="20">
        <v>147.55197100000001</v>
      </c>
      <c r="E28" s="21">
        <v>161.26861399999999</v>
      </c>
      <c r="F28" s="21">
        <f t="shared" si="0"/>
        <v>53.71217102500858</v>
      </c>
      <c r="G28" s="21">
        <v>36.162207895008578</v>
      </c>
      <c r="H28" s="21">
        <v>10.297969750000002</v>
      </c>
      <c r="I28" s="21">
        <v>7.2519933800000009</v>
      </c>
      <c r="J28" s="22">
        <f t="shared" si="1"/>
        <v>0.22423586957229372</v>
      </c>
      <c r="K28" s="22">
        <f t="shared" si="2"/>
        <v>0.28809187660661972</v>
      </c>
      <c r="L28" s="23">
        <f t="shared" si="3"/>
        <v>0.33306028800500875</v>
      </c>
      <c r="M28" s="4"/>
    </row>
    <row r="29" spans="1:13" ht="25.5">
      <c r="A29" s="17"/>
      <c r="B29" s="48">
        <v>33</v>
      </c>
      <c r="C29" s="19" t="s">
        <v>121</v>
      </c>
      <c r="D29" s="20">
        <v>134.336118</v>
      </c>
      <c r="E29" s="21">
        <v>198.23060799999988</v>
      </c>
      <c r="F29" s="21">
        <f t="shared" si="0"/>
        <v>102.21281074123684</v>
      </c>
      <c r="G29" s="21">
        <v>73.35300139123683</v>
      </c>
      <c r="H29" s="21">
        <v>15.981009480000008</v>
      </c>
      <c r="I29" s="21">
        <v>12.878799869999995</v>
      </c>
      <c r="J29" s="22">
        <f t="shared" si="1"/>
        <v>0.37003872475252092</v>
      </c>
      <c r="K29" s="22">
        <f t="shared" si="2"/>
        <v>0.45065699879827287</v>
      </c>
      <c r="L29" s="23">
        <f t="shared" si="3"/>
        <v>0.51562577430644263</v>
      </c>
      <c r="M29" s="4"/>
    </row>
    <row r="30" spans="1:13">
      <c r="A30" s="17"/>
      <c r="B30" s="48">
        <v>35</v>
      </c>
      <c r="C30" s="19" t="s">
        <v>122</v>
      </c>
      <c r="D30" s="20">
        <v>203.96780399999997</v>
      </c>
      <c r="E30" s="21">
        <v>208.73047900000006</v>
      </c>
      <c r="F30" s="21">
        <f t="shared" si="0"/>
        <v>118.21360323363325</v>
      </c>
      <c r="G30" s="21">
        <v>97.412388893633249</v>
      </c>
      <c r="H30" s="21">
        <v>18.344616549999998</v>
      </c>
      <c r="I30" s="21">
        <v>2.45659779</v>
      </c>
      <c r="J30" s="22">
        <f t="shared" si="1"/>
        <v>0.46668981626604333</v>
      </c>
      <c r="K30" s="22">
        <f t="shared" si="2"/>
        <v>0.55457643751027474</v>
      </c>
      <c r="L30" s="23">
        <f t="shared" si="3"/>
        <v>0.56634567122146651</v>
      </c>
      <c r="M30" s="4"/>
    </row>
    <row r="31" spans="1:13" ht="25.5">
      <c r="A31" s="17"/>
      <c r="B31" s="48">
        <v>36</v>
      </c>
      <c r="C31" s="19" t="s">
        <v>123</v>
      </c>
      <c r="D31" s="20">
        <v>6578.3229650000048</v>
      </c>
      <c r="E31" s="21">
        <v>7161.0334909999965</v>
      </c>
      <c r="F31" s="21">
        <f t="shared" si="0"/>
        <v>3957.1956320078848</v>
      </c>
      <c r="G31" s="21">
        <v>3021.9786835078853</v>
      </c>
      <c r="H31" s="21">
        <v>427.66255603999969</v>
      </c>
      <c r="I31" s="21">
        <v>507.55439245999975</v>
      </c>
      <c r="J31" s="22">
        <f t="shared" si="1"/>
        <v>0.42200314902952418</v>
      </c>
      <c r="K31" s="22">
        <f t="shared" si="2"/>
        <v>0.4817239360608217</v>
      </c>
      <c r="L31" s="23">
        <f t="shared" si="3"/>
        <v>0.5526011904540451</v>
      </c>
      <c r="M31" s="4"/>
    </row>
    <row r="32" spans="1:13" ht="25.5">
      <c r="A32" s="17"/>
      <c r="B32" s="48">
        <v>37</v>
      </c>
      <c r="C32" s="19" t="s">
        <v>124</v>
      </c>
      <c r="D32" s="20">
        <v>4399.4936049999988</v>
      </c>
      <c r="E32" s="21">
        <v>3208.6644150000234</v>
      </c>
      <c r="F32" s="21">
        <f t="shared" si="0"/>
        <v>1954.1312421470602</v>
      </c>
      <c r="G32" s="21">
        <v>1608.6769404870611</v>
      </c>
      <c r="H32" s="21">
        <v>114.25658753000003</v>
      </c>
      <c r="I32" s="21">
        <v>231.1977141299993</v>
      </c>
      <c r="J32" s="22">
        <f t="shared" si="1"/>
        <v>0.50135406275793082</v>
      </c>
      <c r="K32" s="22">
        <f t="shared" si="2"/>
        <v>0.53696283100301978</v>
      </c>
      <c r="L32" s="23">
        <f t="shared" si="3"/>
        <v>0.6090170206057669</v>
      </c>
      <c r="M32" s="4"/>
    </row>
    <row r="33" spans="1:13">
      <c r="A33" s="17"/>
      <c r="B33" s="48">
        <v>38</v>
      </c>
      <c r="C33" s="19" t="s">
        <v>125</v>
      </c>
      <c r="D33" s="20">
        <v>42.239808000000004</v>
      </c>
      <c r="E33" s="21">
        <v>42.408401000000005</v>
      </c>
      <c r="F33" s="21">
        <f t="shared" si="0"/>
        <v>14.585782463128542</v>
      </c>
      <c r="G33" s="21">
        <v>10.528817133128541</v>
      </c>
      <c r="H33" s="21">
        <v>2.2362663</v>
      </c>
      <c r="I33" s="21">
        <v>1.8206990299999999</v>
      </c>
      <c r="J33" s="22">
        <f t="shared" si="1"/>
        <v>0.24827196698900625</v>
      </c>
      <c r="K33" s="22">
        <f t="shared" si="2"/>
        <v>0.30100364861972845</v>
      </c>
      <c r="L33" s="23">
        <f t="shared" si="3"/>
        <v>0.34393615696872276</v>
      </c>
      <c r="M33" s="4"/>
    </row>
    <row r="34" spans="1:13" ht="25.5">
      <c r="A34" s="17"/>
      <c r="B34" s="48">
        <v>39</v>
      </c>
      <c r="C34" s="19" t="s">
        <v>126</v>
      </c>
      <c r="D34" s="20">
        <v>189.76843599999995</v>
      </c>
      <c r="E34" s="21">
        <v>200.96728500000003</v>
      </c>
      <c r="F34" s="21">
        <f t="shared" si="0"/>
        <v>104.19545129612055</v>
      </c>
      <c r="G34" s="21">
        <v>71.477139556120548</v>
      </c>
      <c r="H34" s="21">
        <v>18.705954120000008</v>
      </c>
      <c r="I34" s="21">
        <v>14.012357619999996</v>
      </c>
      <c r="J34" s="22">
        <f t="shared" si="1"/>
        <v>0.35566554803245981</v>
      </c>
      <c r="K34" s="22">
        <f t="shared" si="2"/>
        <v>0.44874514613719618</v>
      </c>
      <c r="L34" s="23">
        <f t="shared" si="3"/>
        <v>0.51846971658158458</v>
      </c>
      <c r="M34" s="4"/>
    </row>
    <row r="35" spans="1:13">
      <c r="A35" s="17"/>
      <c r="B35" s="48">
        <v>40</v>
      </c>
      <c r="C35" s="19" t="s">
        <v>127</v>
      </c>
      <c r="D35" s="20">
        <v>3744.6616010000057</v>
      </c>
      <c r="E35" s="21">
        <v>3757.144056000001</v>
      </c>
      <c r="F35" s="21">
        <f t="shared" si="0"/>
        <v>1975.4621744635119</v>
      </c>
      <c r="G35" s="21">
        <v>1287.1543779235124</v>
      </c>
      <c r="H35" s="21">
        <v>216.15335327999989</v>
      </c>
      <c r="I35" s="21">
        <v>472.1544432599996</v>
      </c>
      <c r="J35" s="22">
        <f t="shared" si="1"/>
        <v>0.34258850838257876</v>
      </c>
      <c r="K35" s="22">
        <f t="shared" si="2"/>
        <v>0.40011980078400056</v>
      </c>
      <c r="L35" s="23">
        <f t="shared" si="3"/>
        <v>0.52578824368173527</v>
      </c>
      <c r="M35" s="4"/>
    </row>
    <row r="36" spans="1:13" ht="25.5">
      <c r="A36" s="17"/>
      <c r="B36" s="48">
        <v>50</v>
      </c>
      <c r="C36" s="19" t="s">
        <v>128</v>
      </c>
      <c r="D36" s="20">
        <v>53.886043999999998</v>
      </c>
      <c r="E36" s="21">
        <v>54.54877799999997</v>
      </c>
      <c r="F36" s="21">
        <f t="shared" si="0"/>
        <v>27.89587376984052</v>
      </c>
      <c r="G36" s="21">
        <v>20.094125579840526</v>
      </c>
      <c r="H36" s="21">
        <v>4.2154194499999971</v>
      </c>
      <c r="I36" s="21">
        <v>3.586328739999999</v>
      </c>
      <c r="J36" s="22">
        <f t="shared" si="1"/>
        <v>0.36836985752165774</v>
      </c>
      <c r="K36" s="22">
        <f t="shared" si="2"/>
        <v>0.44564783889091952</v>
      </c>
      <c r="L36" s="23">
        <f t="shared" si="3"/>
        <v>0.51139319325981114</v>
      </c>
      <c r="M36" s="4"/>
    </row>
    <row r="37" spans="1:13" ht="25.5">
      <c r="A37" s="17"/>
      <c r="B37" s="48">
        <v>51</v>
      </c>
      <c r="C37" s="19" t="s">
        <v>129</v>
      </c>
      <c r="D37" s="20">
        <v>122.28569400000003</v>
      </c>
      <c r="E37" s="21">
        <v>149.09580799999998</v>
      </c>
      <c r="F37" s="21">
        <f t="shared" si="0"/>
        <v>59.52348456518498</v>
      </c>
      <c r="G37" s="21">
        <v>38.805105535184964</v>
      </c>
      <c r="H37" s="21">
        <v>9.0960227400000058</v>
      </c>
      <c r="I37" s="21">
        <v>11.622356290000004</v>
      </c>
      <c r="J37" s="22">
        <f t="shared" si="1"/>
        <v>0.26026959480433526</v>
      </c>
      <c r="K37" s="22">
        <f t="shared" si="2"/>
        <v>0.32127749879584128</v>
      </c>
      <c r="L37" s="23">
        <f t="shared" si="3"/>
        <v>0.39922976617280204</v>
      </c>
      <c r="M37" s="4"/>
    </row>
    <row r="38" spans="1:13" ht="25.5">
      <c r="A38" s="17"/>
      <c r="B38" s="48">
        <v>55</v>
      </c>
      <c r="C38" s="19" t="s">
        <v>130</v>
      </c>
      <c r="D38" s="20">
        <v>0.15000000000000002</v>
      </c>
      <c r="E38" s="21">
        <v>0.10989</v>
      </c>
      <c r="F38" s="21">
        <f t="shared" si="0"/>
        <v>5.4154729986188407E-2</v>
      </c>
      <c r="G38" s="21">
        <v>3.3739199861884117E-3</v>
      </c>
      <c r="H38" s="21">
        <v>2.35075E-3</v>
      </c>
      <c r="I38" s="21">
        <v>4.8430059999999997E-2</v>
      </c>
      <c r="J38" s="22">
        <f t="shared" si="1"/>
        <v>3.0702702577017123E-2</v>
      </c>
      <c r="K38" s="22">
        <f t="shared" si="2"/>
        <v>5.2094548968863522E-2</v>
      </c>
      <c r="L38" s="23">
        <f t="shared" si="3"/>
        <v>0.49280853568285016</v>
      </c>
      <c r="M38" s="4"/>
    </row>
    <row r="39" spans="1:13" ht="25.5">
      <c r="A39" s="17"/>
      <c r="B39" s="48">
        <v>55</v>
      </c>
      <c r="C39" s="19" t="s">
        <v>131</v>
      </c>
      <c r="D39" s="20">
        <v>102.827922</v>
      </c>
      <c r="E39" s="21">
        <v>105.44584500000001</v>
      </c>
      <c r="F39" s="21">
        <f t="shared" si="0"/>
        <v>30.799614819703802</v>
      </c>
      <c r="G39" s="21">
        <v>19.560731189703802</v>
      </c>
      <c r="H39" s="21">
        <v>5.5940823499999999</v>
      </c>
      <c r="I39" s="21">
        <v>5.6448012799999994</v>
      </c>
      <c r="J39" s="22">
        <f t="shared" si="1"/>
        <v>0.18550499727802267</v>
      </c>
      <c r="K39" s="22">
        <f t="shared" si="2"/>
        <v>0.23855670690204817</v>
      </c>
      <c r="L39" s="23">
        <f t="shared" si="3"/>
        <v>0.2920894115809286</v>
      </c>
      <c r="M39" s="4"/>
    </row>
    <row r="40" spans="1:13" ht="25.5">
      <c r="A40" s="17"/>
      <c r="B40" s="48">
        <v>57</v>
      </c>
      <c r="C40" s="19" t="s">
        <v>132</v>
      </c>
      <c r="D40" s="20">
        <v>18.745370000000001</v>
      </c>
      <c r="E40" s="21">
        <v>20.012686000000002</v>
      </c>
      <c r="F40" s="21">
        <f t="shared" si="0"/>
        <v>4.2772949026626108</v>
      </c>
      <c r="G40" s="21">
        <v>3.2936035626626108</v>
      </c>
      <c r="H40" s="21">
        <v>0.61125260000000003</v>
      </c>
      <c r="I40" s="21">
        <v>0.37243873999999999</v>
      </c>
      <c r="J40" s="22">
        <f t="shared" si="1"/>
        <v>0.16457578771098544</v>
      </c>
      <c r="K40" s="22">
        <f t="shared" si="2"/>
        <v>0.19511904412344303</v>
      </c>
      <c r="L40" s="23">
        <f t="shared" si="3"/>
        <v>0.21372917671633934</v>
      </c>
      <c r="M40" s="4"/>
    </row>
    <row r="41" spans="1:13" ht="25.5">
      <c r="A41" s="17"/>
      <c r="B41" s="48">
        <v>59</v>
      </c>
      <c r="C41" s="19" t="s">
        <v>133</v>
      </c>
      <c r="D41" s="20">
        <v>73.951163000000008</v>
      </c>
      <c r="E41" s="21">
        <v>109.50787100000002</v>
      </c>
      <c r="F41" s="21">
        <f t="shared" si="0"/>
        <v>43.33218957664284</v>
      </c>
      <c r="G41" s="21">
        <v>30.931272256642842</v>
      </c>
      <c r="H41" s="21">
        <v>6.5701105700000006</v>
      </c>
      <c r="I41" s="21">
        <v>5.8308067499999989</v>
      </c>
      <c r="J41" s="22">
        <f t="shared" si="1"/>
        <v>0.28245706883154392</v>
      </c>
      <c r="K41" s="22">
        <f t="shared" si="2"/>
        <v>0.34245376596393545</v>
      </c>
      <c r="L41" s="23">
        <f t="shared" si="3"/>
        <v>0.3956993153181001</v>
      </c>
      <c r="M41" s="4"/>
    </row>
    <row r="42" spans="1:13" ht="25.5">
      <c r="A42" s="17"/>
      <c r="B42" s="48">
        <v>59</v>
      </c>
      <c r="C42" s="19" t="s">
        <v>134</v>
      </c>
      <c r="D42" s="20">
        <v>40.579333000000005</v>
      </c>
      <c r="E42" s="21">
        <v>65.33628400000002</v>
      </c>
      <c r="F42" s="21">
        <f t="shared" si="0"/>
        <v>30.956492400342327</v>
      </c>
      <c r="G42" s="21">
        <v>21.780414940342325</v>
      </c>
      <c r="H42" s="21">
        <v>4.8581098000000011</v>
      </c>
      <c r="I42" s="21">
        <v>4.317967659999999</v>
      </c>
      <c r="J42" s="22">
        <f t="shared" si="1"/>
        <v>0.33335864250165065</v>
      </c>
      <c r="K42" s="22">
        <f t="shared" si="2"/>
        <v>0.40771410783543061</v>
      </c>
      <c r="L42" s="23">
        <f t="shared" si="3"/>
        <v>0.47380246480412502</v>
      </c>
      <c r="M42" s="4"/>
    </row>
    <row r="43" spans="1:13">
      <c r="A43" s="17"/>
      <c r="B43" s="48">
        <v>61</v>
      </c>
      <c r="C43" s="19" t="s">
        <v>135</v>
      </c>
      <c r="D43" s="20">
        <v>586.8154900000003</v>
      </c>
      <c r="E43" s="21">
        <v>639.47661599999992</v>
      </c>
      <c r="F43" s="21">
        <f t="shared" si="0"/>
        <v>356.04176297534775</v>
      </c>
      <c r="G43" s="21">
        <v>251.77911251534789</v>
      </c>
      <c r="H43" s="21">
        <v>56.212107809999921</v>
      </c>
      <c r="I43" s="21">
        <v>48.050542649999947</v>
      </c>
      <c r="J43" s="22">
        <f t="shared" si="1"/>
        <v>0.39372684820010356</v>
      </c>
      <c r="K43" s="22">
        <f t="shared" si="2"/>
        <v>0.48163015287700189</v>
      </c>
      <c r="L43" s="23">
        <f t="shared" si="3"/>
        <v>0.55677057466530999</v>
      </c>
      <c r="M43" s="4"/>
    </row>
    <row r="44" spans="1:13" ht="25.5">
      <c r="A44" s="17"/>
      <c r="B44" s="48">
        <v>67</v>
      </c>
      <c r="C44" s="19" t="s">
        <v>136</v>
      </c>
      <c r="D44" s="20">
        <v>529.31417999999974</v>
      </c>
      <c r="E44" s="21">
        <v>605.82938699999977</v>
      </c>
      <c r="F44" s="21">
        <f t="shared" si="0"/>
        <v>292.52784174839513</v>
      </c>
      <c r="G44" s="21">
        <v>213.18216722839514</v>
      </c>
      <c r="H44" s="21">
        <v>43.837216589999997</v>
      </c>
      <c r="I44" s="21">
        <v>35.508457930000006</v>
      </c>
      <c r="J44" s="22">
        <f t="shared" si="1"/>
        <v>0.35188482401629556</v>
      </c>
      <c r="K44" s="22">
        <f t="shared" si="2"/>
        <v>0.4242438371818289</v>
      </c>
      <c r="L44" s="23">
        <f t="shared" si="3"/>
        <v>0.48285515365466292</v>
      </c>
      <c r="M44" s="4"/>
    </row>
    <row r="45" spans="1:13" ht="25.5">
      <c r="A45" s="17"/>
      <c r="B45" s="48">
        <v>70</v>
      </c>
      <c r="C45" s="19" t="s">
        <v>137</v>
      </c>
      <c r="D45" s="20">
        <v>47.725332999999999</v>
      </c>
      <c r="E45" s="21">
        <v>51.456048999999993</v>
      </c>
      <c r="F45" s="21">
        <f t="shared" si="0"/>
        <v>17.084032261320719</v>
      </c>
      <c r="G45" s="21">
        <v>11.146709041320719</v>
      </c>
      <c r="H45" s="21">
        <v>3.1991050699999999</v>
      </c>
      <c r="I45" s="21">
        <v>2.7382181499999998</v>
      </c>
      <c r="J45" s="22">
        <f t="shared" si="1"/>
        <v>0.2166258245229967</v>
      </c>
      <c r="K45" s="22">
        <f t="shared" si="2"/>
        <v>0.27879742790436007</v>
      </c>
      <c r="L45" s="23">
        <f t="shared" si="3"/>
        <v>0.33201212672431807</v>
      </c>
      <c r="M45" s="4"/>
    </row>
    <row r="46" spans="1:13" ht="38.25">
      <c r="A46" s="17"/>
      <c r="B46" s="48">
        <v>72</v>
      </c>
      <c r="C46" s="19" t="s">
        <v>138</v>
      </c>
      <c r="D46" s="20">
        <v>1.2013499999999999</v>
      </c>
      <c r="E46" s="21">
        <v>1.2013500000000001</v>
      </c>
      <c r="F46" s="21">
        <f t="shared" si="0"/>
        <v>0.31135026670966892</v>
      </c>
      <c r="G46" s="21">
        <v>0.12969416670966893</v>
      </c>
      <c r="H46" s="21">
        <v>8.4737720000000002E-2</v>
      </c>
      <c r="I46" s="21">
        <v>9.6918379999999998E-2</v>
      </c>
      <c r="J46" s="22">
        <f t="shared" si="1"/>
        <v>0.10795702060987132</v>
      </c>
      <c r="K46" s="22">
        <f t="shared" si="2"/>
        <v>0.17849243493542175</v>
      </c>
      <c r="L46" s="23">
        <f t="shared" si="3"/>
        <v>0.25916699272457561</v>
      </c>
      <c r="M46" s="4"/>
    </row>
    <row r="47" spans="1:13">
      <c r="A47" s="17"/>
      <c r="B47" s="48">
        <v>112</v>
      </c>
      <c r="C47" s="19" t="s">
        <v>139</v>
      </c>
      <c r="D47" s="20">
        <v>13.123149000000002</v>
      </c>
      <c r="E47" s="21">
        <v>13.123302000000001</v>
      </c>
      <c r="F47" s="21">
        <f t="shared" si="0"/>
        <v>9.3957640629860215</v>
      </c>
      <c r="G47" s="21">
        <v>6.1839661229860212</v>
      </c>
      <c r="H47" s="21">
        <v>1.1927963599999998</v>
      </c>
      <c r="I47" s="21">
        <v>2.0190015800000003</v>
      </c>
      <c r="J47" s="22">
        <f t="shared" si="1"/>
        <v>0.47122028609766209</v>
      </c>
      <c r="K47" s="22">
        <f t="shared" si="2"/>
        <v>0.56211176752512593</v>
      </c>
      <c r="L47" s="23">
        <f t="shared" si="3"/>
        <v>0.71596036294722332</v>
      </c>
      <c r="M47" s="4"/>
    </row>
    <row r="48" spans="1:13" ht="25.5">
      <c r="A48" s="17"/>
      <c r="B48" s="48">
        <v>114</v>
      </c>
      <c r="C48" s="19" t="s">
        <v>140</v>
      </c>
      <c r="D48" s="20">
        <v>62.750074000000012</v>
      </c>
      <c r="E48" s="21">
        <v>91.708972000000003</v>
      </c>
      <c r="F48" s="21">
        <f t="shared" si="0"/>
        <v>16.993697074260712</v>
      </c>
      <c r="G48" s="21">
        <v>13.361910424260714</v>
      </c>
      <c r="H48" s="21">
        <v>2.3522296199999997</v>
      </c>
      <c r="I48" s="21">
        <v>1.2795570299999999</v>
      </c>
      <c r="J48" s="22">
        <f t="shared" si="1"/>
        <v>0.14569905356981555</v>
      </c>
      <c r="K48" s="22">
        <f t="shared" si="2"/>
        <v>0.1713479030629709</v>
      </c>
      <c r="L48" s="23">
        <f t="shared" si="3"/>
        <v>0.18530026783269049</v>
      </c>
      <c r="M48" s="4"/>
    </row>
    <row r="49" spans="1:13" ht="38.25">
      <c r="A49" s="17"/>
      <c r="B49" s="48">
        <v>117</v>
      </c>
      <c r="C49" s="19" t="s">
        <v>141</v>
      </c>
      <c r="D49" s="20">
        <v>6.5815400000000004</v>
      </c>
      <c r="E49" s="21">
        <v>6.5815399999999995</v>
      </c>
      <c r="F49" s="21">
        <f t="shared" si="0"/>
        <v>2.9078851903944649</v>
      </c>
      <c r="G49" s="21">
        <v>2.0894705303944647</v>
      </c>
      <c r="H49" s="21">
        <v>0.34875407999999997</v>
      </c>
      <c r="I49" s="21">
        <v>0.46966057999999999</v>
      </c>
      <c r="J49" s="22">
        <f t="shared" si="1"/>
        <v>0.31747441030434592</v>
      </c>
      <c r="K49" s="22">
        <f t="shared" si="2"/>
        <v>0.37046414826840907</v>
      </c>
      <c r="L49" s="23">
        <f t="shared" si="3"/>
        <v>0.44182443476670585</v>
      </c>
      <c r="M49" s="4"/>
    </row>
    <row r="50" spans="1:13" ht="25.5">
      <c r="A50" s="17"/>
      <c r="B50" s="48">
        <v>121</v>
      </c>
      <c r="C50" s="19" t="s">
        <v>142</v>
      </c>
      <c r="D50" s="20">
        <v>54.816431000000016</v>
      </c>
      <c r="E50" s="21">
        <v>62.337574999999994</v>
      </c>
      <c r="F50" s="21">
        <f t="shared" si="0"/>
        <v>38.033617863078518</v>
      </c>
      <c r="G50" s="21">
        <v>26.584963403078518</v>
      </c>
      <c r="H50" s="21">
        <v>7.2594264600000011</v>
      </c>
      <c r="I50" s="21">
        <v>4.189228</v>
      </c>
      <c r="J50" s="22">
        <f t="shared" si="1"/>
        <v>0.42646771875676143</v>
      </c>
      <c r="K50" s="22">
        <f t="shared" si="2"/>
        <v>0.54292118137541479</v>
      </c>
      <c r="L50" s="23">
        <f t="shared" si="3"/>
        <v>0.61012347469529449</v>
      </c>
      <c r="M50" s="4"/>
    </row>
    <row r="51" spans="1:13">
      <c r="A51" s="17"/>
      <c r="B51" s="48">
        <v>131</v>
      </c>
      <c r="C51" s="19" t="s">
        <v>143</v>
      </c>
      <c r="D51" s="20">
        <v>61.489708</v>
      </c>
      <c r="E51" s="21">
        <v>64.668072999999978</v>
      </c>
      <c r="F51" s="21">
        <f t="shared" si="0"/>
        <v>31.471233862691292</v>
      </c>
      <c r="G51" s="21">
        <v>26.279290762691289</v>
      </c>
      <c r="H51" s="21">
        <v>2.4389825100000007</v>
      </c>
      <c r="I51" s="21">
        <v>2.7529605899999994</v>
      </c>
      <c r="J51" s="22">
        <f t="shared" si="1"/>
        <v>0.406371947447565</v>
      </c>
      <c r="K51" s="22">
        <f t="shared" si="2"/>
        <v>0.44408735161617235</v>
      </c>
      <c r="L51" s="23">
        <f t="shared" si="3"/>
        <v>0.48665798133015814</v>
      </c>
      <c r="M51" s="4"/>
    </row>
    <row r="52" spans="1:13">
      <c r="A52" s="17"/>
      <c r="B52" s="48">
        <v>135</v>
      </c>
      <c r="C52" s="19" t="s">
        <v>144</v>
      </c>
      <c r="D52" s="20">
        <v>747.22112700000037</v>
      </c>
      <c r="E52" s="21">
        <v>767.82001700000023</v>
      </c>
      <c r="F52" s="21">
        <f t="shared" si="0"/>
        <v>704.25069343947291</v>
      </c>
      <c r="G52" s="21">
        <v>652.63518586947293</v>
      </c>
      <c r="H52" s="21">
        <v>34.632058239999999</v>
      </c>
      <c r="I52" s="21">
        <v>16.983449329999996</v>
      </c>
      <c r="J52" s="22">
        <f t="shared" si="1"/>
        <v>0.84998459459213704</v>
      </c>
      <c r="K52" s="22">
        <f t="shared" si="2"/>
        <v>0.89508899076991988</v>
      </c>
      <c r="L52" s="23">
        <f t="shared" si="3"/>
        <v>0.9172080407477482</v>
      </c>
      <c r="M52" s="4"/>
    </row>
    <row r="53" spans="1:13" ht="25.5">
      <c r="A53" s="17"/>
      <c r="B53" s="48">
        <v>136</v>
      </c>
      <c r="C53" s="19" t="s">
        <v>145</v>
      </c>
      <c r="D53" s="20">
        <v>107.61070000000001</v>
      </c>
      <c r="E53" s="21">
        <v>143.69675800000002</v>
      </c>
      <c r="F53" s="21">
        <f t="shared" si="0"/>
        <v>52.619230296854361</v>
      </c>
      <c r="G53" s="21">
        <v>33.036666996854365</v>
      </c>
      <c r="H53" s="21">
        <v>8.755132810000001</v>
      </c>
      <c r="I53" s="21">
        <v>10.827430489999999</v>
      </c>
      <c r="J53" s="22">
        <f t="shared" si="1"/>
        <v>0.22990544433058371</v>
      </c>
      <c r="K53" s="22">
        <f t="shared" si="2"/>
        <v>0.29083328245202555</v>
      </c>
      <c r="L53" s="23">
        <f t="shared" si="3"/>
        <v>0.36618244579223114</v>
      </c>
      <c r="M53" s="4"/>
    </row>
    <row r="54" spans="1:13">
      <c r="A54" s="17"/>
      <c r="B54" s="48">
        <v>137</v>
      </c>
      <c r="C54" s="19" t="s">
        <v>146</v>
      </c>
      <c r="D54" s="20">
        <v>848.65724999999907</v>
      </c>
      <c r="E54" s="21">
        <v>1136.1817109999995</v>
      </c>
      <c r="F54" s="21">
        <f t="shared" si="0"/>
        <v>648.23811353155838</v>
      </c>
      <c r="G54" s="21">
        <v>459.63880139155827</v>
      </c>
      <c r="H54" s="21">
        <v>90.47207719000005</v>
      </c>
      <c r="I54" s="21">
        <v>98.127234950000016</v>
      </c>
      <c r="J54" s="22">
        <f t="shared" si="1"/>
        <v>0.40454691088717804</v>
      </c>
      <c r="K54" s="22">
        <f t="shared" si="2"/>
        <v>0.48417508683305904</v>
      </c>
      <c r="L54" s="23">
        <f t="shared" si="3"/>
        <v>0.57054088026202943</v>
      </c>
      <c r="M54" s="4"/>
    </row>
    <row r="55" spans="1:13" ht="25.5">
      <c r="A55" s="17"/>
      <c r="B55" s="48">
        <v>160</v>
      </c>
      <c r="C55" s="19" t="s">
        <v>147</v>
      </c>
      <c r="D55" s="20">
        <v>150.61623599999999</v>
      </c>
      <c r="E55" s="21">
        <v>155.44363799999994</v>
      </c>
      <c r="F55" s="21">
        <f t="shared" si="0"/>
        <v>91.757392945822716</v>
      </c>
      <c r="G55" s="21">
        <v>60.793348365822737</v>
      </c>
      <c r="H55" s="21">
        <v>18.468979409999985</v>
      </c>
      <c r="I55" s="21">
        <v>12.495065169999988</v>
      </c>
      <c r="J55" s="22">
        <f t="shared" si="1"/>
        <v>0.391095764021058</v>
      </c>
      <c r="K55" s="22">
        <f t="shared" si="2"/>
        <v>0.50991040093788054</v>
      </c>
      <c r="L55" s="23">
        <f t="shared" si="3"/>
        <v>0.59029365322640448</v>
      </c>
      <c r="M55" s="4"/>
    </row>
    <row r="56" spans="1:13">
      <c r="A56" s="17"/>
      <c r="B56" s="48">
        <v>163</v>
      </c>
      <c r="C56" s="19" t="s">
        <v>148</v>
      </c>
      <c r="D56" s="20">
        <v>31.440664000000002</v>
      </c>
      <c r="E56" s="21">
        <v>48.466070000000009</v>
      </c>
      <c r="F56" s="21">
        <f t="shared" si="0"/>
        <v>32.919025265630751</v>
      </c>
      <c r="G56" s="21">
        <v>12.199591735630747</v>
      </c>
      <c r="H56" s="21">
        <v>3.2713993700000006</v>
      </c>
      <c r="I56" s="21">
        <v>17.448034160000006</v>
      </c>
      <c r="J56" s="22">
        <f t="shared" si="1"/>
        <v>0.25171406997990026</v>
      </c>
      <c r="K56" s="22">
        <f t="shared" si="2"/>
        <v>0.31921282467571116</v>
      </c>
      <c r="L56" s="23">
        <f t="shared" si="3"/>
        <v>0.67921796146522184</v>
      </c>
      <c r="M56" s="4"/>
    </row>
    <row r="57" spans="1:13">
      <c r="A57" s="17"/>
      <c r="B57" s="48">
        <v>164</v>
      </c>
      <c r="C57" s="19" t="s">
        <v>149</v>
      </c>
      <c r="D57" s="20">
        <v>3.5511400000000002</v>
      </c>
      <c r="E57" s="21">
        <v>4.5565059999999997</v>
      </c>
      <c r="F57" s="21">
        <f t="shared" si="0"/>
        <v>2.042353098871394</v>
      </c>
      <c r="G57" s="21">
        <v>1.066518988871394</v>
      </c>
      <c r="H57" s="21">
        <v>0.51519133999999989</v>
      </c>
      <c r="I57" s="21">
        <v>0.46064277000000003</v>
      </c>
      <c r="J57" s="22">
        <f t="shared" si="1"/>
        <v>0.23406509041607626</v>
      </c>
      <c r="K57" s="22">
        <f t="shared" si="2"/>
        <v>0.34713228269015645</v>
      </c>
      <c r="L57" s="23">
        <f t="shared" si="3"/>
        <v>0.44822789630286763</v>
      </c>
      <c r="M57" s="4"/>
    </row>
    <row r="58" spans="1:13" ht="25.5">
      <c r="A58" s="17"/>
      <c r="B58" s="48">
        <v>165</v>
      </c>
      <c r="C58" s="19" t="s">
        <v>150</v>
      </c>
      <c r="D58" s="20">
        <v>45.338813000000016</v>
      </c>
      <c r="E58" s="21">
        <v>67.134493999999989</v>
      </c>
      <c r="F58" s="21">
        <f t="shared" si="0"/>
        <v>21.237089054081881</v>
      </c>
      <c r="G58" s="21">
        <v>15.652906194081879</v>
      </c>
      <c r="H58" s="21">
        <v>2.9107583100000007</v>
      </c>
      <c r="I58" s="21">
        <v>2.67342455</v>
      </c>
      <c r="J58" s="22">
        <f t="shared" si="1"/>
        <v>0.23315743161901067</v>
      </c>
      <c r="K58" s="22">
        <f t="shared" si="2"/>
        <v>0.27651455158181254</v>
      </c>
      <c r="L58" s="23">
        <f t="shared" si="3"/>
        <v>0.3163364730816603</v>
      </c>
      <c r="M58" s="4"/>
    </row>
    <row r="59" spans="1:13">
      <c r="A59" s="17"/>
      <c r="B59" s="48">
        <v>180</v>
      </c>
      <c r="C59" s="19" t="s">
        <v>151</v>
      </c>
      <c r="D59" s="20">
        <v>15.597476999999998</v>
      </c>
      <c r="E59" s="21">
        <v>18.863786000000001</v>
      </c>
      <c r="F59" s="21">
        <f t="shared" si="0"/>
        <v>7.6305477097906023</v>
      </c>
      <c r="G59" s="21">
        <v>5.296319969790602</v>
      </c>
      <c r="H59" s="21">
        <v>0.98614928000000013</v>
      </c>
      <c r="I59" s="21">
        <v>1.34807846</v>
      </c>
      <c r="J59" s="22">
        <f t="shared" si="1"/>
        <v>0.2807665422938217</v>
      </c>
      <c r="K59" s="22">
        <f t="shared" si="2"/>
        <v>0.33304392075856892</v>
      </c>
      <c r="L59" s="23">
        <f t="shared" si="3"/>
        <v>0.40450775415871459</v>
      </c>
      <c r="M59" s="4"/>
    </row>
    <row r="60" spans="1:13" ht="38.25">
      <c r="A60" s="17"/>
      <c r="B60" s="48">
        <v>183</v>
      </c>
      <c r="C60" s="19" t="s">
        <v>152</v>
      </c>
      <c r="D60" s="20">
        <v>31.071806000000002</v>
      </c>
      <c r="E60" s="21">
        <v>31.071806000000002</v>
      </c>
      <c r="F60" s="21">
        <f t="shared" si="0"/>
        <v>15.154400404287497</v>
      </c>
      <c r="G60" s="21">
        <v>10.528500024287496</v>
      </c>
      <c r="H60" s="21">
        <v>2.7026906799999999</v>
      </c>
      <c r="I60" s="21">
        <v>1.9232097000000001</v>
      </c>
      <c r="J60" s="22">
        <f t="shared" si="1"/>
        <v>0.33884416066087358</v>
      </c>
      <c r="K60" s="22">
        <f t="shared" si="2"/>
        <v>0.42582625240024652</v>
      </c>
      <c r="L60" s="23">
        <f t="shared" si="3"/>
        <v>0.48772190468386345</v>
      </c>
      <c r="M60" s="4"/>
    </row>
    <row r="61" spans="1:13" ht="25.5">
      <c r="A61" s="17"/>
      <c r="B61" s="48">
        <v>202</v>
      </c>
      <c r="C61" s="19" t="s">
        <v>153</v>
      </c>
      <c r="D61" s="20">
        <v>74.333242999999996</v>
      </c>
      <c r="E61" s="21">
        <v>82.353684000000001</v>
      </c>
      <c r="F61" s="21">
        <f t="shared" si="0"/>
        <v>26.913729380306016</v>
      </c>
      <c r="G61" s="21">
        <v>20.599439010306014</v>
      </c>
      <c r="H61" s="21">
        <v>3.3837248099999995</v>
      </c>
      <c r="I61" s="21">
        <v>2.9305655600000002</v>
      </c>
      <c r="J61" s="22">
        <f t="shared" si="1"/>
        <v>0.2501337889183684</v>
      </c>
      <c r="K61" s="22">
        <f t="shared" si="2"/>
        <v>0.2912215052857382</v>
      </c>
      <c r="L61" s="23">
        <f t="shared" si="3"/>
        <v>0.32680662325083132</v>
      </c>
      <c r="M61" s="4"/>
    </row>
    <row r="62" spans="1:13" ht="25.5">
      <c r="A62" s="17"/>
      <c r="B62" s="48">
        <v>211</v>
      </c>
      <c r="C62" s="19" t="s">
        <v>154</v>
      </c>
      <c r="D62" s="20">
        <v>50.201284000000001</v>
      </c>
      <c r="E62" s="21">
        <v>51.546667000000014</v>
      </c>
      <c r="F62" s="21">
        <f t="shared" si="0"/>
        <v>29.804075548223278</v>
      </c>
      <c r="G62" s="21">
        <v>21.144884198223281</v>
      </c>
      <c r="H62" s="21">
        <v>4.5227246300000008</v>
      </c>
      <c r="I62" s="21">
        <v>4.1364667199999987</v>
      </c>
      <c r="J62" s="22">
        <f t="shared" si="1"/>
        <v>0.41020856301384678</v>
      </c>
      <c r="K62" s="22">
        <f t="shared" si="2"/>
        <v>0.49794895231971592</v>
      </c>
      <c r="L62" s="23">
        <f t="shared" si="3"/>
        <v>0.57819597818464707</v>
      </c>
      <c r="M62" s="4"/>
    </row>
    <row r="63" spans="1:13">
      <c r="A63" s="17"/>
      <c r="B63" s="48">
        <v>221</v>
      </c>
      <c r="C63" s="19" t="s">
        <v>155</v>
      </c>
      <c r="D63" s="20">
        <v>3.7157239999999998</v>
      </c>
      <c r="E63" s="21">
        <v>3.7157239999999998</v>
      </c>
      <c r="F63" s="21">
        <f t="shared" si="0"/>
        <v>1.7105566369210741</v>
      </c>
      <c r="G63" s="21">
        <v>1.264108396921074</v>
      </c>
      <c r="H63" s="21">
        <v>0.19994461000000002</v>
      </c>
      <c r="I63" s="21">
        <v>0.24650362999999997</v>
      </c>
      <c r="J63" s="22">
        <f t="shared" si="1"/>
        <v>0.34020513819677511</v>
      </c>
      <c r="K63" s="22">
        <f t="shared" si="2"/>
        <v>0.39401554230644525</v>
      </c>
      <c r="L63" s="23">
        <f t="shared" si="3"/>
        <v>0.46035621507977292</v>
      </c>
      <c r="M63" s="4"/>
    </row>
    <row r="64" spans="1:13">
      <c r="A64" s="17"/>
      <c r="B64" s="48">
        <v>240</v>
      </c>
      <c r="C64" s="19" t="s">
        <v>156</v>
      </c>
      <c r="D64" s="20">
        <v>13.782511999999999</v>
      </c>
      <c r="E64" s="21">
        <v>14.819915</v>
      </c>
      <c r="F64" s="21">
        <f t="shared" si="0"/>
        <v>4.9706863531761964</v>
      </c>
      <c r="G64" s="21">
        <v>3.3626552631761966</v>
      </c>
      <c r="H64" s="21">
        <v>0.75621003000000009</v>
      </c>
      <c r="I64" s="21">
        <v>0.85182106000000024</v>
      </c>
      <c r="J64" s="22">
        <f t="shared" si="1"/>
        <v>0.22690111671869889</v>
      </c>
      <c r="K64" s="22">
        <f t="shared" si="2"/>
        <v>0.27792772719520975</v>
      </c>
      <c r="L64" s="23">
        <f t="shared" si="3"/>
        <v>0.33540586117910909</v>
      </c>
      <c r="M64" s="4"/>
    </row>
    <row r="65" spans="1:13">
      <c r="A65" s="17"/>
      <c r="B65" s="48">
        <v>241</v>
      </c>
      <c r="C65" s="19" t="s">
        <v>157</v>
      </c>
      <c r="D65" s="20">
        <v>21.174931999999998</v>
      </c>
      <c r="E65" s="21">
        <v>52.793263999999994</v>
      </c>
      <c r="F65" s="21">
        <f t="shared" si="0"/>
        <v>13.588156327420863</v>
      </c>
      <c r="G65" s="21">
        <v>7.9081457274208642</v>
      </c>
      <c r="H65" s="21">
        <v>1.6860340699999998</v>
      </c>
      <c r="I65" s="21">
        <v>3.9939765299999994</v>
      </c>
      <c r="J65" s="22">
        <f t="shared" si="1"/>
        <v>0.14979459742100554</v>
      </c>
      <c r="K65" s="22">
        <f t="shared" si="2"/>
        <v>0.18173113519597622</v>
      </c>
      <c r="L65" s="23">
        <f t="shared" si="3"/>
        <v>0.25738428158980403</v>
      </c>
      <c r="M65" s="4"/>
    </row>
    <row r="66" spans="1:13" ht="25.5">
      <c r="A66" s="17"/>
      <c r="B66" s="48">
        <v>243</v>
      </c>
      <c r="C66" s="19" t="s">
        <v>158</v>
      </c>
      <c r="D66" s="20">
        <v>1.5570000000000002</v>
      </c>
      <c r="E66" s="21">
        <v>2.2879</v>
      </c>
      <c r="F66" s="21">
        <f t="shared" si="0"/>
        <v>0.69873842095381966</v>
      </c>
      <c r="G66" s="21">
        <v>0.5226636009538197</v>
      </c>
      <c r="H66" s="21">
        <v>0.10490311999999999</v>
      </c>
      <c r="I66" s="21">
        <v>7.1171700000000004E-2</v>
      </c>
      <c r="J66" s="22">
        <f t="shared" si="1"/>
        <v>0.22844687309489911</v>
      </c>
      <c r="K66" s="22">
        <f t="shared" si="2"/>
        <v>0.27429814281822618</v>
      </c>
      <c r="L66" s="23">
        <f t="shared" si="3"/>
        <v>0.30540601466577194</v>
      </c>
      <c r="M66" s="4"/>
    </row>
    <row r="67" spans="1:13" ht="25.5">
      <c r="A67" s="17"/>
      <c r="B67" s="48">
        <v>331</v>
      </c>
      <c r="C67" s="19" t="s">
        <v>159</v>
      </c>
      <c r="D67" s="20">
        <v>21.288118999999998</v>
      </c>
      <c r="E67" s="21">
        <v>22.767651000000008</v>
      </c>
      <c r="F67" s="21">
        <f t="shared" si="0"/>
        <v>8.6678594257276238</v>
      </c>
      <c r="G67" s="21">
        <v>5.2135637957276231</v>
      </c>
      <c r="H67" s="21">
        <v>2.2586480700000005</v>
      </c>
      <c r="I67" s="21">
        <v>1.1956475599999996</v>
      </c>
      <c r="J67" s="22">
        <f t="shared" si="1"/>
        <v>0.22898997334980326</v>
      </c>
      <c r="K67" s="22">
        <f t="shared" si="2"/>
        <v>0.32819423776864909</v>
      </c>
      <c r="L67" s="23">
        <f t="shared" si="3"/>
        <v>0.38070942960815857</v>
      </c>
      <c r="M67" s="4"/>
    </row>
    <row r="68" spans="1:13">
      <c r="A68" s="17"/>
      <c r="B68" s="48">
        <v>342</v>
      </c>
      <c r="C68" s="19" t="s">
        <v>160</v>
      </c>
      <c r="D68" s="20">
        <v>155.22619500000002</v>
      </c>
      <c r="E68" s="21">
        <v>199.570719</v>
      </c>
      <c r="F68" s="21">
        <f t="shared" si="0"/>
        <v>90.813976029309003</v>
      </c>
      <c r="G68" s="21">
        <v>75.642368849309008</v>
      </c>
      <c r="H68" s="21">
        <v>6.705849569999998</v>
      </c>
      <c r="I68" s="21">
        <v>8.4657576100000007</v>
      </c>
      <c r="J68" s="22">
        <f t="shared" si="1"/>
        <v>0.3790253862306775</v>
      </c>
      <c r="K68" s="22">
        <f t="shared" si="2"/>
        <v>0.41262675622924927</v>
      </c>
      <c r="L68" s="23">
        <f t="shared" si="3"/>
        <v>0.45504659443206696</v>
      </c>
      <c r="M68" s="4"/>
    </row>
    <row r="69" spans="1:13" ht="25.5">
      <c r="A69" s="17"/>
      <c r="B69" s="48">
        <v>510</v>
      </c>
      <c r="C69" s="19" t="s">
        <v>161</v>
      </c>
      <c r="D69" s="20">
        <v>243.65247699999998</v>
      </c>
      <c r="E69" s="21">
        <v>243.17838099999997</v>
      </c>
      <c r="F69" s="21">
        <f t="shared" si="0"/>
        <v>136.40748737960877</v>
      </c>
      <c r="G69" s="21">
        <v>98.615660299608763</v>
      </c>
      <c r="H69" s="21">
        <v>18.610089950000003</v>
      </c>
      <c r="I69" s="21">
        <v>19.181737130000002</v>
      </c>
      <c r="J69" s="22">
        <f t="shared" si="1"/>
        <v>0.40552807323611867</v>
      </c>
      <c r="K69" s="22">
        <f t="shared" si="2"/>
        <v>0.4820566275980297</v>
      </c>
      <c r="L69" s="23">
        <f t="shared" si="3"/>
        <v>0.56093591386978092</v>
      </c>
      <c r="M69" s="4"/>
    </row>
    <row r="70" spans="1:13" ht="25.5">
      <c r="A70" s="17"/>
      <c r="B70" s="48">
        <v>511</v>
      </c>
      <c r="C70" s="19" t="s">
        <v>162</v>
      </c>
      <c r="D70" s="20">
        <v>99.257818000000015</v>
      </c>
      <c r="E70" s="21">
        <v>126.27208800000001</v>
      </c>
      <c r="F70" s="21">
        <f t="shared" si="0"/>
        <v>55.118582196672151</v>
      </c>
      <c r="G70" s="21">
        <v>40.37048236667215</v>
      </c>
      <c r="H70" s="21">
        <v>7.9760991600000004</v>
      </c>
      <c r="I70" s="21">
        <v>6.7720006699999997</v>
      </c>
      <c r="J70" s="22">
        <f t="shared" si="1"/>
        <v>0.31971026222891114</v>
      </c>
      <c r="K70" s="22">
        <f t="shared" si="2"/>
        <v>0.38287623411020294</v>
      </c>
      <c r="L70" s="23">
        <f t="shared" si="3"/>
        <v>0.43650646053047087</v>
      </c>
      <c r="M70" s="4"/>
    </row>
    <row r="71" spans="1:13">
      <c r="A71" s="17"/>
      <c r="B71" s="48">
        <v>512</v>
      </c>
      <c r="C71" s="19" t="s">
        <v>163</v>
      </c>
      <c r="D71" s="20">
        <v>89.029879000000008</v>
      </c>
      <c r="E71" s="21">
        <v>91.697401000000013</v>
      </c>
      <c r="F71" s="21">
        <f t="shared" si="0"/>
        <v>53.291843545146357</v>
      </c>
      <c r="G71" s="21">
        <v>40.029054875146358</v>
      </c>
      <c r="H71" s="21">
        <v>7.1383530000000013</v>
      </c>
      <c r="I71" s="21">
        <v>6.1244356699999996</v>
      </c>
      <c r="J71" s="22">
        <f t="shared" si="1"/>
        <v>0.43653423585196655</v>
      </c>
      <c r="K71" s="22">
        <f t="shared" si="2"/>
        <v>0.514381076898203</v>
      </c>
      <c r="L71" s="23">
        <f t="shared" si="3"/>
        <v>0.58117070891841682</v>
      </c>
      <c r="M71" s="4"/>
    </row>
    <row r="72" spans="1:13">
      <c r="A72" s="17"/>
      <c r="B72" s="48">
        <v>513</v>
      </c>
      <c r="C72" s="19" t="s">
        <v>164</v>
      </c>
      <c r="D72" s="20">
        <v>112.85907300000001</v>
      </c>
      <c r="E72" s="21">
        <v>114.269899</v>
      </c>
      <c r="F72" s="21">
        <f t="shared" ref="F72:F135" si="4">SUM(G72,H72,I72)</f>
        <v>57.341621250626616</v>
      </c>
      <c r="G72" s="21">
        <v>42.84641255062661</v>
      </c>
      <c r="H72" s="21">
        <v>7.3549349900000003</v>
      </c>
      <c r="I72" s="21">
        <v>7.1402737099999998</v>
      </c>
      <c r="J72" s="22">
        <f t="shared" ref="J72:J135" si="5">IFERROR(G72/E72,0)</f>
        <v>0.37495799791182638</v>
      </c>
      <c r="K72" s="22">
        <f t="shared" ref="K72:K135" si="6">IFERROR(SUM(G72,H72)/E72,0)</f>
        <v>0.43932258608740538</v>
      </c>
      <c r="L72" s="23">
        <f t="shared" ref="L72:L135" si="7">IFERROR(SUM(G72,H72,I72)/E72,0)</f>
        <v>0.50180862810272209</v>
      </c>
      <c r="M72" s="4"/>
    </row>
    <row r="73" spans="1:13">
      <c r="A73" s="17"/>
      <c r="B73" s="48">
        <v>514</v>
      </c>
      <c r="C73" s="19" t="s">
        <v>165</v>
      </c>
      <c r="D73" s="20">
        <v>112.67809699999995</v>
      </c>
      <c r="E73" s="21">
        <v>123.53515099999998</v>
      </c>
      <c r="F73" s="21">
        <f t="shared" si="4"/>
        <v>58.174056525042118</v>
      </c>
      <c r="G73" s="21">
        <v>41.976579545042114</v>
      </c>
      <c r="H73" s="21">
        <v>8.3593751800000025</v>
      </c>
      <c r="I73" s="21">
        <v>7.8381018000000005</v>
      </c>
      <c r="J73" s="22">
        <f t="shared" si="5"/>
        <v>0.33979461882101974</v>
      </c>
      <c r="K73" s="22">
        <f t="shared" si="6"/>
        <v>0.40746260734357398</v>
      </c>
      <c r="L73" s="23">
        <f t="shared" si="7"/>
        <v>0.47091095978862019</v>
      </c>
      <c r="M73" s="4"/>
    </row>
    <row r="74" spans="1:13" ht="25.5">
      <c r="A74" s="17"/>
      <c r="B74" s="48">
        <v>515</v>
      </c>
      <c r="C74" s="19" t="s">
        <v>166</v>
      </c>
      <c r="D74" s="20">
        <v>86.651529999999994</v>
      </c>
      <c r="E74" s="21">
        <v>121.67267899999999</v>
      </c>
      <c r="F74" s="21">
        <f t="shared" si="4"/>
        <v>62.672278629283255</v>
      </c>
      <c r="G74" s="21">
        <v>46.996613459283253</v>
      </c>
      <c r="H74" s="21">
        <v>6.7492102799999998</v>
      </c>
      <c r="I74" s="21">
        <v>8.9264548900000005</v>
      </c>
      <c r="J74" s="22">
        <f t="shared" si="5"/>
        <v>0.38625444796266267</v>
      </c>
      <c r="K74" s="22">
        <f t="shared" si="6"/>
        <v>0.44172466802743166</v>
      </c>
      <c r="L74" s="23">
        <f t="shared" si="7"/>
        <v>0.51508916499885127</v>
      </c>
      <c r="M74" s="4"/>
    </row>
    <row r="75" spans="1:13" ht="25.5">
      <c r="A75" s="17"/>
      <c r="B75" s="48">
        <v>516</v>
      </c>
      <c r="C75" s="19" t="s">
        <v>167</v>
      </c>
      <c r="D75" s="20">
        <v>48.662028999999997</v>
      </c>
      <c r="E75" s="21">
        <v>101.60272800000003</v>
      </c>
      <c r="F75" s="21">
        <f t="shared" si="4"/>
        <v>31.569751993054474</v>
      </c>
      <c r="G75" s="21">
        <v>23.611945793054474</v>
      </c>
      <c r="H75" s="21">
        <v>5.2390324500000007</v>
      </c>
      <c r="I75" s="21">
        <v>2.7187737499999995</v>
      </c>
      <c r="J75" s="22">
        <f t="shared" si="5"/>
        <v>0.23239480137831012</v>
      </c>
      <c r="K75" s="22">
        <f t="shared" si="6"/>
        <v>0.28395869688709996</v>
      </c>
      <c r="L75" s="23">
        <f t="shared" si="7"/>
        <v>0.31071756255456512</v>
      </c>
      <c r="M75" s="4"/>
    </row>
    <row r="76" spans="1:13">
      <c r="A76" s="17"/>
      <c r="B76" s="48">
        <v>517</v>
      </c>
      <c r="C76" s="19" t="s">
        <v>168</v>
      </c>
      <c r="D76" s="20">
        <v>58.440656000000011</v>
      </c>
      <c r="E76" s="21">
        <v>81.989695999999995</v>
      </c>
      <c r="F76" s="21">
        <f t="shared" si="4"/>
        <v>34.158410333362596</v>
      </c>
      <c r="G76" s="21">
        <v>24.725313793362595</v>
      </c>
      <c r="H76" s="21">
        <v>4.3507274200000001</v>
      </c>
      <c r="I76" s="21">
        <v>5.082369120000001</v>
      </c>
      <c r="J76" s="22">
        <f t="shared" si="5"/>
        <v>0.30156611134846256</v>
      </c>
      <c r="K76" s="22">
        <f t="shared" si="6"/>
        <v>0.35463043079660395</v>
      </c>
      <c r="L76" s="23">
        <f t="shared" si="7"/>
        <v>0.41661833132498255</v>
      </c>
      <c r="M76" s="4"/>
    </row>
    <row r="77" spans="1:13">
      <c r="A77" s="17"/>
      <c r="B77" s="48">
        <v>518</v>
      </c>
      <c r="C77" s="19" t="s">
        <v>169</v>
      </c>
      <c r="D77" s="20">
        <v>71.420800000000014</v>
      </c>
      <c r="E77" s="21">
        <v>73.55184899999999</v>
      </c>
      <c r="F77" s="21">
        <f t="shared" si="4"/>
        <v>37.755523913368222</v>
      </c>
      <c r="G77" s="21">
        <v>26.770633923368223</v>
      </c>
      <c r="H77" s="21">
        <v>6.25378553</v>
      </c>
      <c r="I77" s="21">
        <v>4.7311044600000001</v>
      </c>
      <c r="J77" s="22">
        <f t="shared" si="5"/>
        <v>0.36396955735767061</v>
      </c>
      <c r="K77" s="22">
        <f t="shared" si="6"/>
        <v>0.44899509532885068</v>
      </c>
      <c r="L77" s="23">
        <f t="shared" si="7"/>
        <v>0.51331848793316159</v>
      </c>
      <c r="M77" s="4"/>
    </row>
    <row r="78" spans="1:13" ht="25.5">
      <c r="A78" s="17"/>
      <c r="B78" s="48">
        <v>519</v>
      </c>
      <c r="C78" s="19" t="s">
        <v>170</v>
      </c>
      <c r="D78" s="20">
        <v>55.887765999999999</v>
      </c>
      <c r="E78" s="21">
        <v>60.950037999999992</v>
      </c>
      <c r="F78" s="21">
        <f t="shared" si="4"/>
        <v>33.410838058043566</v>
      </c>
      <c r="G78" s="21">
        <v>25.093707438043566</v>
      </c>
      <c r="H78" s="21">
        <v>4.1717395399999999</v>
      </c>
      <c r="I78" s="21">
        <v>4.1453910799999987</v>
      </c>
      <c r="J78" s="22">
        <f t="shared" si="5"/>
        <v>0.41170946338119707</v>
      </c>
      <c r="K78" s="22">
        <f t="shared" si="6"/>
        <v>0.48015469617990347</v>
      </c>
      <c r="L78" s="23">
        <f t="shared" si="7"/>
        <v>0.5481676329396804</v>
      </c>
      <c r="M78" s="4"/>
    </row>
    <row r="79" spans="1:13">
      <c r="A79" s="17"/>
      <c r="B79" s="48">
        <v>520</v>
      </c>
      <c r="C79" s="19" t="s">
        <v>171</v>
      </c>
      <c r="D79" s="20">
        <v>120.74197600000001</v>
      </c>
      <c r="E79" s="21">
        <v>133.98311900000002</v>
      </c>
      <c r="F79" s="21">
        <f t="shared" si="4"/>
        <v>52.659871424514719</v>
      </c>
      <c r="G79" s="21">
        <v>35.793523934514724</v>
      </c>
      <c r="H79" s="21">
        <v>10.055477629999999</v>
      </c>
      <c r="I79" s="21">
        <v>6.8108698599999986</v>
      </c>
      <c r="J79" s="22">
        <f t="shared" si="5"/>
        <v>0.26714950511425783</v>
      </c>
      <c r="K79" s="22">
        <f t="shared" si="6"/>
        <v>0.34219983761174211</v>
      </c>
      <c r="L79" s="23">
        <f t="shared" si="7"/>
        <v>0.39303362854625523</v>
      </c>
      <c r="M79" s="4"/>
    </row>
    <row r="80" spans="1:13">
      <c r="A80" s="17"/>
      <c r="B80" s="48">
        <v>521</v>
      </c>
      <c r="C80" s="19" t="s">
        <v>172</v>
      </c>
      <c r="D80" s="20">
        <v>68.793936000000002</v>
      </c>
      <c r="E80" s="21">
        <v>85.262817999999982</v>
      </c>
      <c r="F80" s="21">
        <f t="shared" si="4"/>
        <v>51.614307405557071</v>
      </c>
      <c r="G80" s="21">
        <v>36.881116845557067</v>
      </c>
      <c r="H80" s="21">
        <v>7.6228018800000017</v>
      </c>
      <c r="I80" s="21">
        <v>7.1103886800000016</v>
      </c>
      <c r="J80" s="22">
        <f t="shared" si="5"/>
        <v>0.43255803304034679</v>
      </c>
      <c r="K80" s="22">
        <f t="shared" si="6"/>
        <v>0.52196162136650326</v>
      </c>
      <c r="L80" s="23">
        <f t="shared" si="7"/>
        <v>0.6053554012905964</v>
      </c>
      <c r="M80" s="4"/>
    </row>
    <row r="81" spans="1:13">
      <c r="A81" s="17"/>
      <c r="B81" s="48">
        <v>522</v>
      </c>
      <c r="C81" s="19" t="s">
        <v>173</v>
      </c>
      <c r="D81" s="20">
        <v>43.040734999999991</v>
      </c>
      <c r="E81" s="21">
        <v>45.431600999999993</v>
      </c>
      <c r="F81" s="21">
        <f t="shared" si="4"/>
        <v>23.495313127078273</v>
      </c>
      <c r="G81" s="21">
        <v>17.199664637078271</v>
      </c>
      <c r="H81" s="21">
        <v>3.4011890200000003</v>
      </c>
      <c r="I81" s="21">
        <v>2.8944594700000001</v>
      </c>
      <c r="J81" s="22">
        <f t="shared" si="5"/>
        <v>0.37858372275012436</v>
      </c>
      <c r="K81" s="22">
        <f t="shared" si="6"/>
        <v>0.45344767086412552</v>
      </c>
      <c r="L81" s="23">
        <f t="shared" si="7"/>
        <v>0.51715793874572624</v>
      </c>
      <c r="M81" s="4"/>
    </row>
    <row r="82" spans="1:13">
      <c r="A82" s="17"/>
      <c r="B82" s="48">
        <v>523</v>
      </c>
      <c r="C82" s="19" t="s">
        <v>174</v>
      </c>
      <c r="D82" s="20">
        <v>88.071165999999991</v>
      </c>
      <c r="E82" s="21">
        <v>104.89741600000001</v>
      </c>
      <c r="F82" s="21">
        <f t="shared" si="4"/>
        <v>42.191463275269101</v>
      </c>
      <c r="G82" s="21">
        <v>30.168010235269094</v>
      </c>
      <c r="H82" s="21">
        <v>5.6679165699999992</v>
      </c>
      <c r="I82" s="21">
        <v>6.3555364700000014</v>
      </c>
      <c r="J82" s="22">
        <f t="shared" si="5"/>
        <v>0.28759536112185158</v>
      </c>
      <c r="K82" s="22">
        <f t="shared" si="6"/>
        <v>0.34162830860646837</v>
      </c>
      <c r="L82" s="23">
        <f t="shared" si="7"/>
        <v>0.40221642137752084</v>
      </c>
      <c r="M82" s="4"/>
    </row>
    <row r="83" spans="1:13">
      <c r="A83" s="17"/>
      <c r="B83" s="48">
        <v>524</v>
      </c>
      <c r="C83" s="19" t="s">
        <v>175</v>
      </c>
      <c r="D83" s="20">
        <v>116.92862400000001</v>
      </c>
      <c r="E83" s="21">
        <v>131.04574599999995</v>
      </c>
      <c r="F83" s="21">
        <f t="shared" si="4"/>
        <v>61.40182589710291</v>
      </c>
      <c r="G83" s="21">
        <v>43.124803087102919</v>
      </c>
      <c r="H83" s="21">
        <v>9.6981681899999987</v>
      </c>
      <c r="I83" s="21">
        <v>8.5788546199999978</v>
      </c>
      <c r="J83" s="22">
        <f t="shared" si="5"/>
        <v>0.32908205266810364</v>
      </c>
      <c r="K83" s="22">
        <f t="shared" si="6"/>
        <v>0.40308802757399648</v>
      </c>
      <c r="L83" s="23">
        <f t="shared" si="7"/>
        <v>0.46855260679047861</v>
      </c>
      <c r="M83" s="4"/>
    </row>
    <row r="84" spans="1:13">
      <c r="A84" s="17"/>
      <c r="B84" s="48">
        <v>525</v>
      </c>
      <c r="C84" s="19" t="s">
        <v>176</v>
      </c>
      <c r="D84" s="20">
        <v>45.529508999999997</v>
      </c>
      <c r="E84" s="21">
        <v>48.597003999999991</v>
      </c>
      <c r="F84" s="21">
        <f t="shared" si="4"/>
        <v>30.601572739745116</v>
      </c>
      <c r="G84" s="21">
        <v>24.112467959745118</v>
      </c>
      <c r="H84" s="21">
        <v>3.5238240600000004</v>
      </c>
      <c r="I84" s="21">
        <v>2.96528072</v>
      </c>
      <c r="J84" s="22">
        <f t="shared" si="5"/>
        <v>0.49617190310219789</v>
      </c>
      <c r="K84" s="22">
        <f t="shared" si="6"/>
        <v>0.56868304103160605</v>
      </c>
      <c r="L84" s="23">
        <f t="shared" si="7"/>
        <v>0.62970080912282411</v>
      </c>
      <c r="M84" s="4"/>
    </row>
    <row r="85" spans="1:13">
      <c r="A85" s="17"/>
      <c r="B85" s="48">
        <v>526</v>
      </c>
      <c r="C85" s="19" t="s">
        <v>177</v>
      </c>
      <c r="D85" s="20">
        <v>44.423857000000005</v>
      </c>
      <c r="E85" s="21">
        <v>45.601322999999987</v>
      </c>
      <c r="F85" s="21">
        <f t="shared" si="4"/>
        <v>15.394325503832018</v>
      </c>
      <c r="G85" s="21">
        <v>11.475183023832017</v>
      </c>
      <c r="H85" s="21">
        <v>2.1417415399999999</v>
      </c>
      <c r="I85" s="21">
        <v>1.7774009400000006</v>
      </c>
      <c r="J85" s="22">
        <f t="shared" si="5"/>
        <v>0.25164144960952162</v>
      </c>
      <c r="K85" s="22">
        <f t="shared" si="6"/>
        <v>0.29860810318665582</v>
      </c>
      <c r="L85" s="23">
        <f t="shared" si="7"/>
        <v>0.33758506313143638</v>
      </c>
      <c r="M85" s="4"/>
    </row>
    <row r="86" spans="1:13" ht="25.5">
      <c r="A86" s="17"/>
      <c r="B86" s="48">
        <v>527</v>
      </c>
      <c r="C86" s="19" t="s">
        <v>178</v>
      </c>
      <c r="D86" s="20">
        <v>41.116135999999997</v>
      </c>
      <c r="E86" s="21">
        <v>66.441564999999997</v>
      </c>
      <c r="F86" s="21">
        <f t="shared" si="4"/>
        <v>23.528498308587732</v>
      </c>
      <c r="G86" s="21">
        <v>15.666076968587731</v>
      </c>
      <c r="H86" s="21">
        <v>3.8422032399999999</v>
      </c>
      <c r="I86" s="21">
        <v>4.0202181000000001</v>
      </c>
      <c r="J86" s="22">
        <f t="shared" si="5"/>
        <v>0.23578729622921632</v>
      </c>
      <c r="K86" s="22">
        <f t="shared" si="6"/>
        <v>0.2936156035546082</v>
      </c>
      <c r="L86" s="23">
        <f t="shared" si="7"/>
        <v>0.35412318040051788</v>
      </c>
      <c r="M86" s="4"/>
    </row>
    <row r="87" spans="1:13" ht="25.5">
      <c r="A87" s="17"/>
      <c r="B87" s="48">
        <v>528</v>
      </c>
      <c r="C87" s="19" t="s">
        <v>179</v>
      </c>
      <c r="D87" s="20">
        <v>68.714286000000016</v>
      </c>
      <c r="E87" s="21">
        <v>69.046706999999998</v>
      </c>
      <c r="F87" s="21">
        <f t="shared" si="4"/>
        <v>27.45677388997877</v>
      </c>
      <c r="G87" s="21">
        <v>19.431267689978768</v>
      </c>
      <c r="H87" s="21">
        <v>3.7147317900000023</v>
      </c>
      <c r="I87" s="21">
        <v>4.3107744099999987</v>
      </c>
      <c r="J87" s="22">
        <f t="shared" si="5"/>
        <v>0.28142207694247851</v>
      </c>
      <c r="K87" s="22">
        <f t="shared" si="6"/>
        <v>0.33522235144362161</v>
      </c>
      <c r="L87" s="23">
        <f t="shared" si="7"/>
        <v>0.39765508136367417</v>
      </c>
      <c r="M87" s="4"/>
    </row>
    <row r="88" spans="1:13">
      <c r="A88" s="17"/>
      <c r="B88" s="48">
        <v>529</v>
      </c>
      <c r="C88" s="19" t="s">
        <v>180</v>
      </c>
      <c r="D88" s="20">
        <v>76.415937000000014</v>
      </c>
      <c r="E88" s="21">
        <v>76.365088000000014</v>
      </c>
      <c r="F88" s="21">
        <f t="shared" si="4"/>
        <v>39.345801100042998</v>
      </c>
      <c r="G88" s="21">
        <v>27.798802430042997</v>
      </c>
      <c r="H88" s="21">
        <v>4.8156564099999999</v>
      </c>
      <c r="I88" s="21">
        <v>6.7313422599999999</v>
      </c>
      <c r="J88" s="22">
        <f t="shared" si="5"/>
        <v>0.36402501664167519</v>
      </c>
      <c r="K88" s="22">
        <f t="shared" si="6"/>
        <v>0.42708598515650231</v>
      </c>
      <c r="L88" s="23">
        <f t="shared" si="7"/>
        <v>0.51523283912202122</v>
      </c>
      <c r="M88" s="4"/>
    </row>
    <row r="89" spans="1:13" ht="25.5">
      <c r="A89" s="17"/>
      <c r="B89" s="48">
        <v>530</v>
      </c>
      <c r="C89" s="19" t="s">
        <v>181</v>
      </c>
      <c r="D89" s="20">
        <v>69.812943000000004</v>
      </c>
      <c r="E89" s="21">
        <v>84.675937000000062</v>
      </c>
      <c r="F89" s="21">
        <f t="shared" si="4"/>
        <v>32.308481535492625</v>
      </c>
      <c r="G89" s="21">
        <v>22.469407895492623</v>
      </c>
      <c r="H89" s="21">
        <v>4.6253926399999994</v>
      </c>
      <c r="I89" s="21">
        <v>5.2136810000000002</v>
      </c>
      <c r="J89" s="22">
        <f t="shared" si="5"/>
        <v>0.26535765285352092</v>
      </c>
      <c r="K89" s="22">
        <f t="shared" si="6"/>
        <v>0.31998229361775593</v>
      </c>
      <c r="L89" s="23">
        <f t="shared" si="7"/>
        <v>0.38155446139902299</v>
      </c>
      <c r="M89" s="4"/>
    </row>
    <row r="90" spans="1:13" ht="25.5">
      <c r="A90" s="17"/>
      <c r="B90" s="48">
        <v>531</v>
      </c>
      <c r="C90" s="19" t="s">
        <v>182</v>
      </c>
      <c r="D90" s="20">
        <v>44.533156999999996</v>
      </c>
      <c r="E90" s="21">
        <v>48.368836000000009</v>
      </c>
      <c r="F90" s="21">
        <f t="shared" si="4"/>
        <v>24.596503967547548</v>
      </c>
      <c r="G90" s="21">
        <v>18.608622897547548</v>
      </c>
      <c r="H90" s="21">
        <v>3.07329959</v>
      </c>
      <c r="I90" s="21">
        <v>2.9145814799999998</v>
      </c>
      <c r="J90" s="22">
        <f t="shared" si="5"/>
        <v>0.38472339705564851</v>
      </c>
      <c r="K90" s="22">
        <f t="shared" si="6"/>
        <v>0.44826223412834548</v>
      </c>
      <c r="L90" s="23">
        <f t="shared" si="7"/>
        <v>0.50851965855757919</v>
      </c>
      <c r="M90" s="4"/>
    </row>
    <row r="91" spans="1:13" ht="25.5">
      <c r="A91" s="17"/>
      <c r="B91" s="48">
        <v>532</v>
      </c>
      <c r="C91" s="19" t="s">
        <v>183</v>
      </c>
      <c r="D91" s="20">
        <v>40.063999999999993</v>
      </c>
      <c r="E91" s="21">
        <v>68.645903000000004</v>
      </c>
      <c r="F91" s="21">
        <f t="shared" si="4"/>
        <v>20.183900631573596</v>
      </c>
      <c r="G91" s="21">
        <v>14.735804751573596</v>
      </c>
      <c r="H91" s="21">
        <v>3.1424703900000002</v>
      </c>
      <c r="I91" s="21">
        <v>2.3056254899999997</v>
      </c>
      <c r="J91" s="22">
        <f t="shared" si="5"/>
        <v>0.2146640091772643</v>
      </c>
      <c r="K91" s="22">
        <f t="shared" si="6"/>
        <v>0.26044198357436704</v>
      </c>
      <c r="L91" s="23">
        <f t="shared" si="7"/>
        <v>0.29402921004001648</v>
      </c>
      <c r="M91" s="4"/>
    </row>
    <row r="92" spans="1:13">
      <c r="A92" s="17"/>
      <c r="B92" s="48">
        <v>533</v>
      </c>
      <c r="C92" s="19" t="s">
        <v>184</v>
      </c>
      <c r="D92" s="20">
        <v>47.117866000000006</v>
      </c>
      <c r="E92" s="21">
        <v>48.103567000000012</v>
      </c>
      <c r="F92" s="21">
        <f t="shared" si="4"/>
        <v>16.763950941452034</v>
      </c>
      <c r="G92" s="21">
        <v>10.184087351452035</v>
      </c>
      <c r="H92" s="21">
        <v>3.0316614699999991</v>
      </c>
      <c r="I92" s="21">
        <v>3.54820212</v>
      </c>
      <c r="J92" s="22">
        <f t="shared" si="5"/>
        <v>0.21171168764786263</v>
      </c>
      <c r="K92" s="22">
        <f t="shared" si="6"/>
        <v>0.27473531893075687</v>
      </c>
      <c r="L92" s="23">
        <f t="shared" si="7"/>
        <v>0.34849704475038262</v>
      </c>
      <c r="M92" s="4"/>
    </row>
    <row r="93" spans="1:13">
      <c r="A93" s="17"/>
      <c r="B93" s="48">
        <v>534</v>
      </c>
      <c r="C93" s="19" t="s">
        <v>185</v>
      </c>
      <c r="D93" s="20">
        <v>24.518181999999996</v>
      </c>
      <c r="E93" s="21">
        <v>35.642020000000002</v>
      </c>
      <c r="F93" s="21">
        <f t="shared" si="4"/>
        <v>13.34423643903286</v>
      </c>
      <c r="G93" s="21">
        <v>9.8131458990328611</v>
      </c>
      <c r="H93" s="21">
        <v>1.7018985499999999</v>
      </c>
      <c r="I93" s="21">
        <v>1.8291919899999998</v>
      </c>
      <c r="J93" s="22">
        <f t="shared" si="5"/>
        <v>0.27532518917370175</v>
      </c>
      <c r="K93" s="22">
        <f t="shared" si="6"/>
        <v>0.32307496738492542</v>
      </c>
      <c r="L93" s="23">
        <f t="shared" si="7"/>
        <v>0.37439618851661211</v>
      </c>
      <c r="M93" s="4"/>
    </row>
    <row r="94" spans="1:13">
      <c r="A94" s="17"/>
      <c r="B94" s="48">
        <v>535</v>
      </c>
      <c r="C94" s="19" t="s">
        <v>186</v>
      </c>
      <c r="D94" s="20">
        <v>47.344182000000004</v>
      </c>
      <c r="E94" s="21">
        <v>53.690881000000012</v>
      </c>
      <c r="F94" s="21">
        <f t="shared" si="4"/>
        <v>27.003399130890891</v>
      </c>
      <c r="G94" s="21">
        <v>20.521660480890887</v>
      </c>
      <c r="H94" s="21">
        <v>3.4220833700000011</v>
      </c>
      <c r="I94" s="21">
        <v>3.0596552799999999</v>
      </c>
      <c r="J94" s="22">
        <f t="shared" si="5"/>
        <v>0.38221873246763977</v>
      </c>
      <c r="K94" s="22">
        <f t="shared" si="6"/>
        <v>0.44595550314942467</v>
      </c>
      <c r="L94" s="23">
        <f t="shared" si="7"/>
        <v>0.50294200109867604</v>
      </c>
      <c r="M94" s="4"/>
    </row>
    <row r="95" spans="1:13">
      <c r="A95" s="17"/>
      <c r="B95" s="48">
        <v>536</v>
      </c>
      <c r="C95" s="19" t="s">
        <v>187</v>
      </c>
      <c r="D95" s="20">
        <v>13.023967000000001</v>
      </c>
      <c r="E95" s="21">
        <v>13.153967000000002</v>
      </c>
      <c r="F95" s="21">
        <f t="shared" si="4"/>
        <v>7.5810211913006933</v>
      </c>
      <c r="G95" s="21">
        <v>5.5165989513006934</v>
      </c>
      <c r="H95" s="21">
        <v>1.0826150399999999</v>
      </c>
      <c r="I95" s="21">
        <v>0.98180719999999988</v>
      </c>
      <c r="J95" s="22">
        <f t="shared" si="5"/>
        <v>0.41938671058705657</v>
      </c>
      <c r="K95" s="22">
        <f t="shared" si="6"/>
        <v>0.50169002182388722</v>
      </c>
      <c r="L95" s="23">
        <f t="shared" si="7"/>
        <v>0.57632964954988042</v>
      </c>
      <c r="M95" s="4"/>
    </row>
    <row r="96" spans="1:13">
      <c r="A96" s="17"/>
      <c r="B96" s="48">
        <v>537</v>
      </c>
      <c r="C96" s="19" t="s">
        <v>188</v>
      </c>
      <c r="D96" s="20">
        <v>27.514019000000001</v>
      </c>
      <c r="E96" s="21">
        <v>53.907403000000031</v>
      </c>
      <c r="F96" s="21">
        <f t="shared" si="4"/>
        <v>19.275205002309594</v>
      </c>
      <c r="G96" s="21">
        <v>15.082795162309594</v>
      </c>
      <c r="H96" s="21">
        <v>2.3988576699999999</v>
      </c>
      <c r="I96" s="21">
        <v>1.7935521700000003</v>
      </c>
      <c r="J96" s="22">
        <f t="shared" si="5"/>
        <v>0.27979079538128715</v>
      </c>
      <c r="K96" s="22">
        <f t="shared" si="6"/>
        <v>0.32429039166122658</v>
      </c>
      <c r="L96" s="23">
        <f t="shared" si="7"/>
        <v>0.35756137245768604</v>
      </c>
      <c r="M96" s="4"/>
    </row>
    <row r="97" spans="1:13" ht="25.5">
      <c r="A97" s="17"/>
      <c r="B97" s="48">
        <v>538</v>
      </c>
      <c r="C97" s="19" t="s">
        <v>189</v>
      </c>
      <c r="D97" s="20">
        <v>26.163713000000001</v>
      </c>
      <c r="E97" s="21">
        <v>27.679852000000004</v>
      </c>
      <c r="F97" s="21">
        <f t="shared" si="4"/>
        <v>9.9702523206475568</v>
      </c>
      <c r="G97" s="21">
        <v>6.6736203906475566</v>
      </c>
      <c r="H97" s="21">
        <v>1.4649754000000001</v>
      </c>
      <c r="I97" s="21">
        <v>1.8316565300000001</v>
      </c>
      <c r="J97" s="22">
        <f t="shared" si="5"/>
        <v>0.24110029167235272</v>
      </c>
      <c r="K97" s="22">
        <f t="shared" si="6"/>
        <v>0.29402598650627015</v>
      </c>
      <c r="L97" s="23">
        <f t="shared" si="7"/>
        <v>0.36019890282099615</v>
      </c>
      <c r="M97" s="4"/>
    </row>
    <row r="98" spans="1:13" ht="25.5">
      <c r="A98" s="17"/>
      <c r="B98" s="48">
        <v>539</v>
      </c>
      <c r="C98" s="19" t="s">
        <v>190</v>
      </c>
      <c r="D98" s="20">
        <v>18.231728</v>
      </c>
      <c r="E98" s="21">
        <v>31.908873</v>
      </c>
      <c r="F98" s="21">
        <f t="shared" si="4"/>
        <v>6.8109798173878255</v>
      </c>
      <c r="G98" s="21">
        <v>4.4351896773878252</v>
      </c>
      <c r="H98" s="21">
        <v>1.5220577400000002</v>
      </c>
      <c r="I98" s="21">
        <v>0.85373240000000006</v>
      </c>
      <c r="J98" s="22">
        <f t="shared" si="5"/>
        <v>0.13899549750277376</v>
      </c>
      <c r="K98" s="22">
        <f t="shared" si="6"/>
        <v>0.18669563846356546</v>
      </c>
      <c r="L98" s="23">
        <f t="shared" si="7"/>
        <v>0.21345096761605542</v>
      </c>
      <c r="M98" s="4"/>
    </row>
    <row r="99" spans="1:13" ht="25.5">
      <c r="A99" s="17"/>
      <c r="B99" s="48">
        <v>541</v>
      </c>
      <c r="C99" s="19" t="s">
        <v>191</v>
      </c>
      <c r="D99" s="20">
        <v>30.943989999999999</v>
      </c>
      <c r="E99" s="21">
        <v>32.776384999999998</v>
      </c>
      <c r="F99" s="21">
        <f t="shared" si="4"/>
        <v>20.48066920845573</v>
      </c>
      <c r="G99" s="21">
        <v>10.874022678455731</v>
      </c>
      <c r="H99" s="21">
        <v>2.21089337</v>
      </c>
      <c r="I99" s="21">
        <v>7.3957531599999973</v>
      </c>
      <c r="J99" s="22">
        <f t="shared" si="5"/>
        <v>0.33176394158342148</v>
      </c>
      <c r="K99" s="22">
        <f t="shared" si="6"/>
        <v>0.39921779196991164</v>
      </c>
      <c r="L99" s="23">
        <f t="shared" si="7"/>
        <v>0.62486052712816653</v>
      </c>
      <c r="M99" s="4"/>
    </row>
    <row r="100" spans="1:13" ht="25.5">
      <c r="A100" s="17"/>
      <c r="B100" s="48">
        <v>542</v>
      </c>
      <c r="C100" s="19" t="s">
        <v>192</v>
      </c>
      <c r="D100" s="20">
        <v>9.8161760000000005</v>
      </c>
      <c r="E100" s="21">
        <v>23.292009000000007</v>
      </c>
      <c r="F100" s="21">
        <f t="shared" si="4"/>
        <v>7.9764404127736199</v>
      </c>
      <c r="G100" s="21">
        <v>5.23685702277362</v>
      </c>
      <c r="H100" s="21">
        <v>1.7136442700000001</v>
      </c>
      <c r="I100" s="21">
        <v>1.0259391199999999</v>
      </c>
      <c r="J100" s="22">
        <f t="shared" si="5"/>
        <v>0.22483492182978371</v>
      </c>
      <c r="K100" s="22">
        <f t="shared" si="6"/>
        <v>0.29840711862912372</v>
      </c>
      <c r="L100" s="23">
        <f t="shared" si="7"/>
        <v>0.34245394687824554</v>
      </c>
      <c r="M100" s="4"/>
    </row>
    <row r="101" spans="1:13">
      <c r="A101" s="17"/>
      <c r="B101" s="48">
        <v>543</v>
      </c>
      <c r="C101" s="19" t="s">
        <v>193</v>
      </c>
      <c r="D101" s="20">
        <v>5.8678409999999976</v>
      </c>
      <c r="E101" s="21">
        <v>7.2727489999999984</v>
      </c>
      <c r="F101" s="21">
        <f t="shared" si="4"/>
        <v>3.2067730981415457</v>
      </c>
      <c r="G101" s="21">
        <v>2.2478934381415456</v>
      </c>
      <c r="H101" s="21">
        <v>0.38628569999999995</v>
      </c>
      <c r="I101" s="21">
        <v>0.57259396000000007</v>
      </c>
      <c r="J101" s="22">
        <f t="shared" si="5"/>
        <v>0.30908442435474481</v>
      </c>
      <c r="K101" s="22">
        <f t="shared" si="6"/>
        <v>0.3621985494262962</v>
      </c>
      <c r="L101" s="23">
        <f t="shared" si="7"/>
        <v>0.44092998371613629</v>
      </c>
      <c r="M101" s="4"/>
    </row>
    <row r="102" spans="1:13">
      <c r="A102" s="17"/>
      <c r="B102" s="48">
        <v>544</v>
      </c>
      <c r="C102" s="19" t="s">
        <v>194</v>
      </c>
      <c r="D102" s="20">
        <v>11.276949</v>
      </c>
      <c r="E102" s="21">
        <v>11.346359000000001</v>
      </c>
      <c r="F102" s="21">
        <f t="shared" si="4"/>
        <v>5.8165508542674802</v>
      </c>
      <c r="G102" s="21">
        <v>3.3327690442674793</v>
      </c>
      <c r="H102" s="21">
        <v>1.8266973800000004</v>
      </c>
      <c r="I102" s="21">
        <v>0.65708442999999994</v>
      </c>
      <c r="J102" s="22">
        <f t="shared" si="5"/>
        <v>0.29373026574141353</v>
      </c>
      <c r="K102" s="22">
        <f t="shared" si="6"/>
        <v>0.45472441196929159</v>
      </c>
      <c r="L102" s="23">
        <f t="shared" si="7"/>
        <v>0.51263589088512707</v>
      </c>
      <c r="M102" s="4"/>
    </row>
    <row r="103" spans="1:13">
      <c r="A103" s="17"/>
      <c r="B103" s="48">
        <v>545</v>
      </c>
      <c r="C103" s="19" t="s">
        <v>195</v>
      </c>
      <c r="D103" s="20">
        <v>13.404956000000002</v>
      </c>
      <c r="E103" s="21">
        <v>47.204096</v>
      </c>
      <c r="F103" s="21">
        <f t="shared" si="4"/>
        <v>6.4887281290039818</v>
      </c>
      <c r="G103" s="21">
        <v>4.1106597790039814</v>
      </c>
      <c r="H103" s="21">
        <v>1.00797625</v>
      </c>
      <c r="I103" s="21">
        <v>1.3700920999999999</v>
      </c>
      <c r="J103" s="22">
        <f t="shared" si="5"/>
        <v>8.7082692548629284E-2</v>
      </c>
      <c r="K103" s="22">
        <f t="shared" si="6"/>
        <v>0.10843626851796891</v>
      </c>
      <c r="L103" s="23">
        <f t="shared" si="7"/>
        <v>0.13746112475078395</v>
      </c>
      <c r="M103" s="4"/>
    </row>
    <row r="104" spans="1:13">
      <c r="A104" s="17"/>
      <c r="B104" s="48">
        <v>546</v>
      </c>
      <c r="C104" s="19" t="s">
        <v>196</v>
      </c>
      <c r="D104" s="20">
        <v>18.284731000000001</v>
      </c>
      <c r="E104" s="21">
        <v>30.128980000000002</v>
      </c>
      <c r="F104" s="21">
        <f t="shared" si="4"/>
        <v>2.9649624928702698</v>
      </c>
      <c r="G104" s="21">
        <v>2.1408884328702698</v>
      </c>
      <c r="H104" s="21">
        <v>0.45577366000000002</v>
      </c>
      <c r="I104" s="21">
        <v>0.36830040000000003</v>
      </c>
      <c r="J104" s="22">
        <f t="shared" si="5"/>
        <v>7.1057448107113799E-2</v>
      </c>
      <c r="K104" s="22">
        <f t="shared" si="6"/>
        <v>8.6184865630043558E-2</v>
      </c>
      <c r="L104" s="23">
        <f t="shared" si="7"/>
        <v>9.8408990044477757E-2</v>
      </c>
      <c r="M104" s="4"/>
    </row>
    <row r="105" spans="1:13">
      <c r="A105" s="17"/>
      <c r="B105" s="48">
        <v>547</v>
      </c>
      <c r="C105" s="19" t="s">
        <v>197</v>
      </c>
      <c r="D105" s="20">
        <v>7.1944089999999985</v>
      </c>
      <c r="E105" s="21">
        <v>5.9551909999999983</v>
      </c>
      <c r="F105" s="21">
        <f t="shared" si="4"/>
        <v>1.400798428584487</v>
      </c>
      <c r="G105" s="21">
        <v>0.8575933485844871</v>
      </c>
      <c r="H105" s="21">
        <v>0.33817019999999998</v>
      </c>
      <c r="I105" s="21">
        <v>0.20503488</v>
      </c>
      <c r="J105" s="22">
        <f t="shared" si="5"/>
        <v>0.14400769825593962</v>
      </c>
      <c r="K105" s="22">
        <f t="shared" si="6"/>
        <v>0.20079348396793442</v>
      </c>
      <c r="L105" s="23">
        <f t="shared" si="7"/>
        <v>0.23522309000408004</v>
      </c>
      <c r="M105" s="4"/>
    </row>
    <row r="106" spans="1:13">
      <c r="A106" s="17"/>
      <c r="B106" s="48">
        <v>548</v>
      </c>
      <c r="C106" s="19" t="s">
        <v>198</v>
      </c>
      <c r="D106" s="20">
        <v>6.24437</v>
      </c>
      <c r="E106" s="21">
        <v>4.856351000000001</v>
      </c>
      <c r="F106" s="21">
        <f t="shared" si="4"/>
        <v>1.5296545570638036</v>
      </c>
      <c r="G106" s="21">
        <v>0.92676951706380351</v>
      </c>
      <c r="H106" s="21">
        <v>0.30223191000000005</v>
      </c>
      <c r="I106" s="21">
        <v>0.30065312999999994</v>
      </c>
      <c r="J106" s="22">
        <f t="shared" si="5"/>
        <v>0.19083660078602294</v>
      </c>
      <c r="K106" s="22">
        <f t="shared" si="6"/>
        <v>0.25307096358228709</v>
      </c>
      <c r="L106" s="23">
        <f t="shared" si="7"/>
        <v>0.3149802304371746</v>
      </c>
      <c r="M106" s="4"/>
    </row>
    <row r="107" spans="1:13">
      <c r="A107" s="17"/>
      <c r="B107" s="48">
        <v>549</v>
      </c>
      <c r="C107" s="19" t="s">
        <v>199</v>
      </c>
      <c r="D107" s="20">
        <v>8.0086110000000001</v>
      </c>
      <c r="E107" s="21">
        <v>11.329764000000001</v>
      </c>
      <c r="F107" s="21">
        <f t="shared" si="4"/>
        <v>3.0465100835627004</v>
      </c>
      <c r="G107" s="21">
        <v>2.6525073935627006</v>
      </c>
      <c r="H107" s="21">
        <v>0.16600036999999998</v>
      </c>
      <c r="I107" s="21">
        <v>0.22800232000000001</v>
      </c>
      <c r="J107" s="22">
        <f t="shared" si="5"/>
        <v>0.23411850357718841</v>
      </c>
      <c r="K107" s="22">
        <f t="shared" si="6"/>
        <v>0.24877020947326883</v>
      </c>
      <c r="L107" s="23">
        <f t="shared" si="7"/>
        <v>0.26889439917395458</v>
      </c>
      <c r="M107" s="4"/>
    </row>
    <row r="108" spans="1:13">
      <c r="A108" s="17"/>
      <c r="B108" s="48">
        <v>550</v>
      </c>
      <c r="C108" s="19" t="s">
        <v>200</v>
      </c>
      <c r="D108" s="20">
        <v>9.8656550000000003</v>
      </c>
      <c r="E108" s="21">
        <v>22.396567999999998</v>
      </c>
      <c r="F108" s="21">
        <f t="shared" si="4"/>
        <v>2.8392454239846119</v>
      </c>
      <c r="G108" s="21">
        <v>2.1293470839846123</v>
      </c>
      <c r="H108" s="21">
        <v>0.40339498999999995</v>
      </c>
      <c r="I108" s="21">
        <v>0.30650334999999995</v>
      </c>
      <c r="J108" s="22">
        <f t="shared" si="5"/>
        <v>9.5074704480821004E-2</v>
      </c>
      <c r="K108" s="22">
        <f t="shared" si="6"/>
        <v>0.11308616900520706</v>
      </c>
      <c r="L108" s="23">
        <f t="shared" si="7"/>
        <v>0.12677145105377807</v>
      </c>
      <c r="M108" s="4"/>
    </row>
    <row r="109" spans="1:13" ht="25.5">
      <c r="A109" s="17"/>
      <c r="B109" s="48">
        <v>551</v>
      </c>
      <c r="C109" s="19" t="s">
        <v>201</v>
      </c>
      <c r="D109" s="20">
        <v>2.384944</v>
      </c>
      <c r="E109" s="21">
        <v>2.174849</v>
      </c>
      <c r="F109" s="21">
        <f t="shared" si="4"/>
        <v>0.94462606941861071</v>
      </c>
      <c r="G109" s="21">
        <v>0.77245968941861065</v>
      </c>
      <c r="H109" s="21">
        <v>0.13292398000000002</v>
      </c>
      <c r="I109" s="21">
        <v>3.9242400000000004E-2</v>
      </c>
      <c r="J109" s="22">
        <f t="shared" si="5"/>
        <v>0.35517853856456733</v>
      </c>
      <c r="K109" s="22">
        <f t="shared" si="6"/>
        <v>0.41629725531225875</v>
      </c>
      <c r="L109" s="23">
        <f t="shared" si="7"/>
        <v>0.43434099076239807</v>
      </c>
      <c r="M109" s="4"/>
    </row>
    <row r="110" spans="1:13">
      <c r="A110" s="17"/>
      <c r="B110" s="48">
        <v>552</v>
      </c>
      <c r="C110" s="19" t="s">
        <v>202</v>
      </c>
      <c r="D110" s="20">
        <v>14.197221000000001</v>
      </c>
      <c r="E110" s="21">
        <v>24.913996000000001</v>
      </c>
      <c r="F110" s="21">
        <f t="shared" si="4"/>
        <v>9.7741985544515497</v>
      </c>
      <c r="G110" s="21">
        <v>8.0693957744515501</v>
      </c>
      <c r="H110" s="21">
        <v>0.86116635999999991</v>
      </c>
      <c r="I110" s="21">
        <v>0.84363641999999994</v>
      </c>
      <c r="J110" s="22">
        <f t="shared" si="5"/>
        <v>0.3238900646227747</v>
      </c>
      <c r="K110" s="22">
        <f t="shared" si="6"/>
        <v>0.35845563009850168</v>
      </c>
      <c r="L110" s="23">
        <f t="shared" si="7"/>
        <v>0.39231757741518258</v>
      </c>
      <c r="M110" s="4"/>
    </row>
    <row r="111" spans="1:13">
      <c r="A111" s="17"/>
      <c r="B111" s="48">
        <v>553</v>
      </c>
      <c r="C111" s="19" t="s">
        <v>203</v>
      </c>
      <c r="D111" s="20">
        <v>1.2808969999999995</v>
      </c>
      <c r="E111" s="21">
        <v>1.9527200000000002</v>
      </c>
      <c r="F111" s="21">
        <f t="shared" si="4"/>
        <v>9.6666970000000005E-2</v>
      </c>
      <c r="G111" s="21">
        <v>0</v>
      </c>
      <c r="H111" s="21">
        <v>8.0700000000000008E-2</v>
      </c>
      <c r="I111" s="21">
        <v>1.596697E-2</v>
      </c>
      <c r="J111" s="22">
        <f t="shared" si="5"/>
        <v>0</v>
      </c>
      <c r="K111" s="22">
        <f t="shared" si="6"/>
        <v>4.1326969560408044E-2</v>
      </c>
      <c r="L111" s="23">
        <f t="shared" si="7"/>
        <v>4.9503753738375185E-2</v>
      </c>
      <c r="M111" s="4"/>
    </row>
    <row r="112" spans="1:13">
      <c r="A112" s="17"/>
      <c r="B112" s="48">
        <v>554</v>
      </c>
      <c r="C112" s="19" t="s">
        <v>204</v>
      </c>
      <c r="D112" s="20">
        <v>7.1033999999999997</v>
      </c>
      <c r="E112" s="21">
        <v>8.4583559999999984</v>
      </c>
      <c r="F112" s="21">
        <f t="shared" si="4"/>
        <v>0.15279248155139269</v>
      </c>
      <c r="G112" s="21">
        <v>0.13819145155139267</v>
      </c>
      <c r="H112" s="21">
        <v>5.7291799999999995E-3</v>
      </c>
      <c r="I112" s="21">
        <v>8.8718500000000006E-3</v>
      </c>
      <c r="J112" s="22">
        <f t="shared" si="5"/>
        <v>1.6337861819884704E-2</v>
      </c>
      <c r="K112" s="22">
        <f t="shared" si="6"/>
        <v>1.7015201482580386E-2</v>
      </c>
      <c r="L112" s="23">
        <f t="shared" si="7"/>
        <v>1.8064087341723701E-2</v>
      </c>
      <c r="M112" s="4"/>
    </row>
    <row r="113" spans="1:13">
      <c r="A113" s="34" t="s">
        <v>205</v>
      </c>
      <c r="B113" s="35"/>
      <c r="C113" s="36"/>
      <c r="D113" s="37">
        <f ca="1">SUM(D114:OFFSET(D112,(MATCH("GOBIERNOS LOCALES",$A$8:$A$500,0)-MATCH("GOBIERNOS REGIONALES",$A$8:$A$500,0)),0))</f>
        <v>12466.511009999997</v>
      </c>
      <c r="E113" s="38">
        <f ca="1">SUM(E114:OFFSET(E112,(MATCH("GOBIERNOS LOCALES",$A$8:$A$500,0)-MATCH("GOBIERNOS REGIONALES",$A$8:$A$500,0)),0))</f>
        <v>16880.786874999987</v>
      </c>
      <c r="F113" s="38">
        <f ca="1">SUM(F114:OFFSET(F112,(MATCH("GOBIERNOS LOCALES",$A$8:$A$500,0)-MATCH("GOBIERNOS REGIONALES",$A$8:$A$500,0)),0))</f>
        <v>9364.6586956614756</v>
      </c>
      <c r="G113" s="38">
        <f ca="1">SUM(G114:OFFSET(G112,(MATCH("GOBIERNOS LOCALES",$A$8:$A$500,0)-MATCH("GOBIERNOS REGIONALES",$A$8:$A$500,0)),0))</f>
        <v>6599.8403543214727</v>
      </c>
      <c r="H113" s="38">
        <f ca="1">SUM(H114:OFFSET(H112,(MATCH("GOBIERNOS LOCALES",$A$8:$A$500,0)-MATCH("GOBIERNOS REGIONALES",$A$8:$A$500,0)),0))</f>
        <v>1395.0870168199999</v>
      </c>
      <c r="I113" s="38">
        <f ca="1">SUM(I114:OFFSET(I112,(MATCH("GOBIERNOS LOCALES",$A$8:$A$500,0)-MATCH("GOBIERNOS REGIONALES",$A$8:$A$500,0)),0))</f>
        <v>1369.7313245199998</v>
      </c>
      <c r="J113" s="39">
        <f t="shared" ca="1" si="5"/>
        <v>0.39096757770786544</v>
      </c>
      <c r="K113" s="39">
        <f t="shared" ca="1" si="6"/>
        <v>0.47361106033402717</v>
      </c>
      <c r="L113" s="40">
        <f t="shared" ca="1" si="7"/>
        <v>0.55475249850647024</v>
      </c>
      <c r="M113" s="4"/>
    </row>
    <row r="114" spans="1:13">
      <c r="A114" s="17"/>
      <c r="B114" s="48">
        <v>440</v>
      </c>
      <c r="C114" s="19" t="s">
        <v>206</v>
      </c>
      <c r="D114" s="20">
        <v>345.69243799999958</v>
      </c>
      <c r="E114" s="21">
        <v>501.879448999999</v>
      </c>
      <c r="F114" s="21">
        <f t="shared" si="4"/>
        <v>263.18014521758892</v>
      </c>
      <c r="G114" s="21">
        <v>183.28461427758884</v>
      </c>
      <c r="H114" s="21">
        <v>36.637788040000018</v>
      </c>
      <c r="I114" s="21">
        <v>43.257742900000046</v>
      </c>
      <c r="J114" s="22">
        <f t="shared" si="5"/>
        <v>0.36519649219107436</v>
      </c>
      <c r="K114" s="22">
        <f t="shared" si="6"/>
        <v>0.43819766431119461</v>
      </c>
      <c r="L114" s="23">
        <f t="shared" si="7"/>
        <v>0.52438916505144528</v>
      </c>
      <c r="M114" s="4"/>
    </row>
    <row r="115" spans="1:13">
      <c r="A115" s="17"/>
      <c r="B115" s="48">
        <v>441</v>
      </c>
      <c r="C115" s="19" t="s">
        <v>207</v>
      </c>
      <c r="D115" s="20">
        <v>508.46727900000008</v>
      </c>
      <c r="E115" s="21">
        <v>702.12178000000063</v>
      </c>
      <c r="F115" s="21">
        <f t="shared" si="4"/>
        <v>389.45972613093659</v>
      </c>
      <c r="G115" s="21">
        <v>279.50101237093656</v>
      </c>
      <c r="H115" s="21">
        <v>59.075326640000021</v>
      </c>
      <c r="I115" s="21">
        <v>50.883387120000023</v>
      </c>
      <c r="J115" s="22">
        <f t="shared" si="5"/>
        <v>0.3980805329396509</v>
      </c>
      <c r="K115" s="22">
        <f t="shared" si="6"/>
        <v>0.48221882393526699</v>
      </c>
      <c r="L115" s="23">
        <f t="shared" si="7"/>
        <v>0.55468970942752449</v>
      </c>
      <c r="M115" s="4"/>
    </row>
    <row r="116" spans="1:13">
      <c r="A116" s="17"/>
      <c r="B116" s="48">
        <v>442</v>
      </c>
      <c r="C116" s="19" t="s">
        <v>208</v>
      </c>
      <c r="D116" s="20">
        <v>500.61539699999946</v>
      </c>
      <c r="E116" s="21">
        <v>674.13865499999929</v>
      </c>
      <c r="F116" s="21">
        <f t="shared" si="4"/>
        <v>361.66611196366995</v>
      </c>
      <c r="G116" s="21">
        <v>257.01777636367001</v>
      </c>
      <c r="H116" s="21">
        <v>45.047446129999976</v>
      </c>
      <c r="I116" s="21">
        <v>59.600889469999984</v>
      </c>
      <c r="J116" s="22">
        <f t="shared" si="5"/>
        <v>0.38125358108069068</v>
      </c>
      <c r="K116" s="22">
        <f t="shared" si="6"/>
        <v>0.44807580792659085</v>
      </c>
      <c r="L116" s="23">
        <f t="shared" si="7"/>
        <v>0.53648623956101482</v>
      </c>
      <c r="M116" s="4"/>
    </row>
    <row r="117" spans="1:13">
      <c r="A117" s="17"/>
      <c r="B117" s="48">
        <v>443</v>
      </c>
      <c r="C117" s="19" t="s">
        <v>209</v>
      </c>
      <c r="D117" s="20">
        <v>685.34963699999923</v>
      </c>
      <c r="E117" s="21">
        <v>896.70889499999998</v>
      </c>
      <c r="F117" s="21">
        <f t="shared" si="4"/>
        <v>450.07829068685584</v>
      </c>
      <c r="G117" s="21">
        <v>295.02252872685597</v>
      </c>
      <c r="H117" s="21">
        <v>100.95500972999993</v>
      </c>
      <c r="I117" s="21">
        <v>54.100752229999962</v>
      </c>
      <c r="J117" s="22">
        <f t="shared" si="5"/>
        <v>0.32900591303586429</v>
      </c>
      <c r="K117" s="22">
        <f t="shared" si="6"/>
        <v>0.44158984110094712</v>
      </c>
      <c r="L117" s="23">
        <f t="shared" si="7"/>
        <v>0.50192241115981773</v>
      </c>
      <c r="M117" s="4"/>
    </row>
    <row r="118" spans="1:13">
      <c r="A118" s="17"/>
      <c r="B118" s="48">
        <v>444</v>
      </c>
      <c r="C118" s="19" t="s">
        <v>210</v>
      </c>
      <c r="D118" s="20">
        <v>552.09179899999867</v>
      </c>
      <c r="E118" s="21">
        <v>882.28737599999977</v>
      </c>
      <c r="F118" s="21">
        <f t="shared" si="4"/>
        <v>512.73140493187736</v>
      </c>
      <c r="G118" s="21">
        <v>327.24091108187736</v>
      </c>
      <c r="H118" s="21">
        <v>112.40454035999993</v>
      </c>
      <c r="I118" s="21">
        <v>73.085953490000037</v>
      </c>
      <c r="J118" s="22">
        <f t="shared" si="5"/>
        <v>0.37090059314401597</v>
      </c>
      <c r="K118" s="22">
        <f t="shared" si="6"/>
        <v>0.4983018723843527</v>
      </c>
      <c r="L118" s="23">
        <f t="shared" si="7"/>
        <v>0.58113877505131328</v>
      </c>
      <c r="M118" s="4"/>
    </row>
    <row r="119" spans="1:13">
      <c r="A119" s="17"/>
      <c r="B119" s="48">
        <v>445</v>
      </c>
      <c r="C119" s="19" t="s">
        <v>211</v>
      </c>
      <c r="D119" s="20">
        <v>767.82834100000048</v>
      </c>
      <c r="E119" s="21">
        <v>1147.2776060000001</v>
      </c>
      <c r="F119" s="21">
        <f t="shared" si="4"/>
        <v>645.84207125381226</v>
      </c>
      <c r="G119" s="21">
        <v>456.2776830438122</v>
      </c>
      <c r="H119" s="21">
        <v>98.029611720000062</v>
      </c>
      <c r="I119" s="21">
        <v>91.534776489999999</v>
      </c>
      <c r="J119" s="22">
        <f t="shared" si="5"/>
        <v>0.39770468861031022</v>
      </c>
      <c r="K119" s="22">
        <f t="shared" si="6"/>
        <v>0.48315010409417181</v>
      </c>
      <c r="L119" s="23">
        <f t="shared" si="7"/>
        <v>0.56293443528942388</v>
      </c>
      <c r="M119" s="4"/>
    </row>
    <row r="120" spans="1:13">
      <c r="A120" s="17"/>
      <c r="B120" s="48">
        <v>446</v>
      </c>
      <c r="C120" s="19" t="s">
        <v>212</v>
      </c>
      <c r="D120" s="20">
        <v>764.52985899999828</v>
      </c>
      <c r="E120" s="21">
        <v>1086.9559610000001</v>
      </c>
      <c r="F120" s="21">
        <f t="shared" si="4"/>
        <v>581.76140761614943</v>
      </c>
      <c r="G120" s="21">
        <v>409.97523380614939</v>
      </c>
      <c r="H120" s="21">
        <v>87.839391020000051</v>
      </c>
      <c r="I120" s="21">
        <v>83.946782789999943</v>
      </c>
      <c r="J120" s="22">
        <f t="shared" si="5"/>
        <v>0.37717740967993951</v>
      </c>
      <c r="K120" s="22">
        <f t="shared" si="6"/>
        <v>0.45798969110777926</v>
      </c>
      <c r="L120" s="23">
        <f t="shared" si="7"/>
        <v>0.53522077111654887</v>
      </c>
      <c r="M120" s="4"/>
    </row>
    <row r="121" spans="1:13">
      <c r="A121" s="17"/>
      <c r="B121" s="48">
        <v>447</v>
      </c>
      <c r="C121" s="19" t="s">
        <v>213</v>
      </c>
      <c r="D121" s="20">
        <v>465.12121799999966</v>
      </c>
      <c r="E121" s="21">
        <v>581.42199799999889</v>
      </c>
      <c r="F121" s="21">
        <f t="shared" si="4"/>
        <v>349.84743204701789</v>
      </c>
      <c r="G121" s="21">
        <v>249.33583166701786</v>
      </c>
      <c r="H121" s="21">
        <v>56.461797929999939</v>
      </c>
      <c r="I121" s="21">
        <v>44.049802450000058</v>
      </c>
      <c r="J121" s="22">
        <f t="shared" si="5"/>
        <v>0.42883797400974555</v>
      </c>
      <c r="K121" s="22">
        <f t="shared" si="6"/>
        <v>0.52594781526828027</v>
      </c>
      <c r="L121" s="23">
        <f t="shared" si="7"/>
        <v>0.60171000280422582</v>
      </c>
      <c r="M121" s="4"/>
    </row>
    <row r="122" spans="1:13">
      <c r="A122" s="17"/>
      <c r="B122" s="48">
        <v>448</v>
      </c>
      <c r="C122" s="19" t="s">
        <v>214</v>
      </c>
      <c r="D122" s="20">
        <v>459.2612059999995</v>
      </c>
      <c r="E122" s="21">
        <v>630.80556399999875</v>
      </c>
      <c r="F122" s="21">
        <f t="shared" si="4"/>
        <v>360.41432321887493</v>
      </c>
      <c r="G122" s="21">
        <v>264.65319856887487</v>
      </c>
      <c r="H122" s="21">
        <v>49.959473079999995</v>
      </c>
      <c r="I122" s="21">
        <v>45.801651570000033</v>
      </c>
      <c r="J122" s="22">
        <f t="shared" si="5"/>
        <v>0.41954797749513095</v>
      </c>
      <c r="K122" s="22">
        <f t="shared" si="6"/>
        <v>0.49874745817694704</v>
      </c>
      <c r="L122" s="23">
        <f t="shared" si="7"/>
        <v>0.5713556502790702</v>
      </c>
      <c r="M122" s="4"/>
    </row>
    <row r="123" spans="1:13">
      <c r="A123" s="17"/>
      <c r="B123" s="48">
        <v>449</v>
      </c>
      <c r="C123" s="19" t="s">
        <v>215</v>
      </c>
      <c r="D123" s="20">
        <v>367.66157899999945</v>
      </c>
      <c r="E123" s="21">
        <v>429.29728399999959</v>
      </c>
      <c r="F123" s="21">
        <f t="shared" si="4"/>
        <v>244.00606362438702</v>
      </c>
      <c r="G123" s="21">
        <v>179.24562824438698</v>
      </c>
      <c r="H123" s="21">
        <v>29.846299859999998</v>
      </c>
      <c r="I123" s="21">
        <v>34.914135520000045</v>
      </c>
      <c r="J123" s="22">
        <f t="shared" si="5"/>
        <v>0.41753263979277155</v>
      </c>
      <c r="K123" s="22">
        <f t="shared" si="6"/>
        <v>0.48705625657856982</v>
      </c>
      <c r="L123" s="23">
        <f t="shared" si="7"/>
        <v>0.56838482962400305</v>
      </c>
      <c r="M123" s="4"/>
    </row>
    <row r="124" spans="1:13">
      <c r="A124" s="17"/>
      <c r="B124" s="48">
        <v>450</v>
      </c>
      <c r="C124" s="19" t="s">
        <v>216</v>
      </c>
      <c r="D124" s="20">
        <v>579.18089399999974</v>
      </c>
      <c r="E124" s="21">
        <v>863.67626800000016</v>
      </c>
      <c r="F124" s="21">
        <f t="shared" si="4"/>
        <v>429.29677527803869</v>
      </c>
      <c r="G124" s="21">
        <v>297.87483955803867</v>
      </c>
      <c r="H124" s="21">
        <v>74.191823409999984</v>
      </c>
      <c r="I124" s="21">
        <v>57.230112310000024</v>
      </c>
      <c r="J124" s="22">
        <f t="shared" si="5"/>
        <v>0.34489177321940567</v>
      </c>
      <c r="K124" s="22">
        <f t="shared" si="6"/>
        <v>0.4307941259398349</v>
      </c>
      <c r="L124" s="23">
        <f t="shared" si="7"/>
        <v>0.49705751006931526</v>
      </c>
      <c r="M124" s="4"/>
    </row>
    <row r="125" spans="1:13">
      <c r="A125" s="17"/>
      <c r="B125" s="48">
        <v>451</v>
      </c>
      <c r="C125" s="19" t="s">
        <v>217</v>
      </c>
      <c r="D125" s="20">
        <v>984.8565309999999</v>
      </c>
      <c r="E125" s="21">
        <v>1283.3158199999955</v>
      </c>
      <c r="F125" s="21">
        <f t="shared" si="4"/>
        <v>721.0499642451847</v>
      </c>
      <c r="G125" s="21">
        <v>496.6339719151847</v>
      </c>
      <c r="H125" s="21">
        <v>71.924649720000133</v>
      </c>
      <c r="I125" s="21">
        <v>152.49134260999986</v>
      </c>
      <c r="J125" s="22">
        <f t="shared" si="5"/>
        <v>0.38699279177839985</v>
      </c>
      <c r="K125" s="22">
        <f t="shared" si="6"/>
        <v>0.44303873822360179</v>
      </c>
      <c r="L125" s="23">
        <f t="shared" si="7"/>
        <v>0.56186478262629636</v>
      </c>
      <c r="M125" s="4"/>
    </row>
    <row r="126" spans="1:13">
      <c r="A126" s="17"/>
      <c r="B126" s="48">
        <v>452</v>
      </c>
      <c r="C126" s="19" t="s">
        <v>218</v>
      </c>
      <c r="D126" s="20">
        <v>501.3036589999993</v>
      </c>
      <c r="E126" s="21">
        <v>837.47738199999981</v>
      </c>
      <c r="F126" s="21">
        <f t="shared" si="4"/>
        <v>492.77118368997276</v>
      </c>
      <c r="G126" s="21">
        <v>381.33727644997271</v>
      </c>
      <c r="H126" s="21">
        <v>60.043224270000032</v>
      </c>
      <c r="I126" s="21">
        <v>51.390682969999993</v>
      </c>
      <c r="J126" s="22">
        <f t="shared" si="5"/>
        <v>0.45534038846433322</v>
      </c>
      <c r="K126" s="22">
        <f t="shared" si="6"/>
        <v>0.52703572682273692</v>
      </c>
      <c r="L126" s="23">
        <f t="shared" si="7"/>
        <v>0.58839939356114201</v>
      </c>
      <c r="M126" s="4"/>
    </row>
    <row r="127" spans="1:13">
      <c r="A127" s="17"/>
      <c r="B127" s="48">
        <v>453</v>
      </c>
      <c r="C127" s="19" t="s">
        <v>219</v>
      </c>
      <c r="D127" s="20">
        <v>627.97437899999909</v>
      </c>
      <c r="E127" s="21">
        <v>741.98090800000023</v>
      </c>
      <c r="F127" s="21">
        <f t="shared" si="4"/>
        <v>457.70040185141409</v>
      </c>
      <c r="G127" s="21">
        <v>329.65461304141411</v>
      </c>
      <c r="H127" s="21">
        <v>61.906682959999962</v>
      </c>
      <c r="I127" s="21">
        <v>66.139105850000036</v>
      </c>
      <c r="J127" s="22">
        <f t="shared" si="5"/>
        <v>0.44428988601606179</v>
      </c>
      <c r="K127" s="22">
        <f t="shared" si="6"/>
        <v>0.52772422009733699</v>
      </c>
      <c r="L127" s="23">
        <f t="shared" si="7"/>
        <v>0.61686277492656716</v>
      </c>
      <c r="M127" s="4"/>
    </row>
    <row r="128" spans="1:13">
      <c r="A128" s="17"/>
      <c r="B128" s="48">
        <v>454</v>
      </c>
      <c r="C128" s="19" t="s">
        <v>220</v>
      </c>
      <c r="D128" s="20">
        <v>173.12535700000001</v>
      </c>
      <c r="E128" s="21">
        <v>240.19771699999987</v>
      </c>
      <c r="F128" s="21">
        <f t="shared" si="4"/>
        <v>96.892418820064762</v>
      </c>
      <c r="G128" s="21">
        <v>65.575925830064762</v>
      </c>
      <c r="H128" s="21">
        <v>15.387810749999995</v>
      </c>
      <c r="I128" s="21">
        <v>15.928682240000004</v>
      </c>
      <c r="J128" s="22">
        <f t="shared" si="5"/>
        <v>0.27300811451952639</v>
      </c>
      <c r="K128" s="22">
        <f t="shared" si="6"/>
        <v>0.33707121612677443</v>
      </c>
      <c r="L128" s="23">
        <f t="shared" si="7"/>
        <v>0.40338609388225288</v>
      </c>
      <c r="M128" s="4"/>
    </row>
    <row r="129" spans="1:13">
      <c r="A129" s="17"/>
      <c r="B129" s="48">
        <v>455</v>
      </c>
      <c r="C129" s="19" t="s">
        <v>221</v>
      </c>
      <c r="D129" s="20">
        <v>162.75856800000008</v>
      </c>
      <c r="E129" s="21">
        <v>224.22974499999992</v>
      </c>
      <c r="F129" s="21">
        <f t="shared" si="4"/>
        <v>119.82208374501059</v>
      </c>
      <c r="G129" s="21">
        <v>80.681911435010619</v>
      </c>
      <c r="H129" s="21">
        <v>18.021116159999991</v>
      </c>
      <c r="I129" s="21">
        <v>21.119056149999984</v>
      </c>
      <c r="J129" s="22">
        <f t="shared" si="5"/>
        <v>0.35981805819299595</v>
      </c>
      <c r="K129" s="22">
        <f t="shared" si="6"/>
        <v>0.4401870393912754</v>
      </c>
      <c r="L129" s="23">
        <f t="shared" si="7"/>
        <v>0.53437193957033058</v>
      </c>
      <c r="M129" s="4"/>
    </row>
    <row r="130" spans="1:13">
      <c r="A130" s="17"/>
      <c r="B130" s="48">
        <v>456</v>
      </c>
      <c r="C130" s="19" t="s">
        <v>222</v>
      </c>
      <c r="D130" s="20">
        <v>233.99152799999996</v>
      </c>
      <c r="E130" s="21">
        <v>326.98731399999974</v>
      </c>
      <c r="F130" s="21">
        <f t="shared" si="4"/>
        <v>177.99814894446095</v>
      </c>
      <c r="G130" s="21">
        <v>130.23253592446093</v>
      </c>
      <c r="H130" s="21">
        <v>26.91188193000001</v>
      </c>
      <c r="I130" s="21">
        <v>20.853731089999989</v>
      </c>
      <c r="J130" s="22">
        <f t="shared" si="5"/>
        <v>0.39828008717323216</v>
      </c>
      <c r="K130" s="22">
        <f t="shared" si="6"/>
        <v>0.48058261322780577</v>
      </c>
      <c r="L130" s="23">
        <f t="shared" si="7"/>
        <v>0.54435796535048786</v>
      </c>
      <c r="M130" s="4"/>
    </row>
    <row r="131" spans="1:13">
      <c r="A131" s="17"/>
      <c r="B131" s="48">
        <v>457</v>
      </c>
      <c r="C131" s="19" t="s">
        <v>223</v>
      </c>
      <c r="D131" s="20">
        <v>836.13305499999956</v>
      </c>
      <c r="E131" s="21">
        <v>1000.0568299999995</v>
      </c>
      <c r="F131" s="21">
        <f t="shared" si="4"/>
        <v>544.08413441901723</v>
      </c>
      <c r="G131" s="21">
        <v>389.22475918901722</v>
      </c>
      <c r="H131" s="21">
        <v>80.258321010000003</v>
      </c>
      <c r="I131" s="21">
        <v>74.601054220000051</v>
      </c>
      <c r="J131" s="22">
        <f t="shared" si="5"/>
        <v>0.38920264080294059</v>
      </c>
      <c r="K131" s="22">
        <f t="shared" si="6"/>
        <v>0.46945640099174907</v>
      </c>
      <c r="L131" s="23">
        <f t="shared" si="7"/>
        <v>0.5440532158747593</v>
      </c>
      <c r="M131" s="4"/>
    </row>
    <row r="132" spans="1:13">
      <c r="A132" s="17"/>
      <c r="B132" s="48">
        <v>458</v>
      </c>
      <c r="C132" s="19" t="s">
        <v>224</v>
      </c>
      <c r="D132" s="20">
        <v>785.06090000000063</v>
      </c>
      <c r="E132" s="21">
        <v>1000.1925489999988</v>
      </c>
      <c r="F132" s="21">
        <f t="shared" si="4"/>
        <v>539.42251356076667</v>
      </c>
      <c r="G132" s="21">
        <v>383.30506172076673</v>
      </c>
      <c r="H132" s="21">
        <v>82.069374390000007</v>
      </c>
      <c r="I132" s="21">
        <v>74.04807744999998</v>
      </c>
      <c r="J132" s="22">
        <f t="shared" si="5"/>
        <v>0.38323127092278225</v>
      </c>
      <c r="K132" s="22">
        <f t="shared" si="6"/>
        <v>0.46528484597895886</v>
      </c>
      <c r="L132" s="23">
        <f t="shared" si="7"/>
        <v>0.53931866829050668</v>
      </c>
      <c r="M132" s="4"/>
    </row>
    <row r="133" spans="1:13">
      <c r="A133" s="17"/>
      <c r="B133" s="48">
        <v>459</v>
      </c>
      <c r="C133" s="19" t="s">
        <v>225</v>
      </c>
      <c r="D133" s="20">
        <v>499.45812799999982</v>
      </c>
      <c r="E133" s="21">
        <v>916.33745400000089</v>
      </c>
      <c r="F133" s="21">
        <f t="shared" si="4"/>
        <v>472.29318352016088</v>
      </c>
      <c r="G133" s="21">
        <v>305.63255373016108</v>
      </c>
      <c r="H133" s="21">
        <v>60.806626039999955</v>
      </c>
      <c r="I133" s="21">
        <v>105.85400374999985</v>
      </c>
      <c r="J133" s="22">
        <f t="shared" si="5"/>
        <v>0.33353711822649212</v>
      </c>
      <c r="K133" s="22">
        <f t="shared" si="6"/>
        <v>0.39989545136519183</v>
      </c>
      <c r="L133" s="23">
        <f t="shared" si="7"/>
        <v>0.51541403383492002</v>
      </c>
      <c r="M133" s="4"/>
    </row>
    <row r="134" spans="1:13">
      <c r="A134" s="17"/>
      <c r="B134" s="48">
        <v>460</v>
      </c>
      <c r="C134" s="19" t="s">
        <v>226</v>
      </c>
      <c r="D134" s="20">
        <v>197.42497999999978</v>
      </c>
      <c r="E134" s="21">
        <v>235.51330099999967</v>
      </c>
      <c r="F134" s="21">
        <f t="shared" si="4"/>
        <v>136.89730792831261</v>
      </c>
      <c r="G134" s="21">
        <v>96.3216260183126</v>
      </c>
      <c r="H134" s="21">
        <v>19.958612760000005</v>
      </c>
      <c r="I134" s="21">
        <v>20.617069150000006</v>
      </c>
      <c r="J134" s="22">
        <f t="shared" si="5"/>
        <v>0.40898592822285113</v>
      </c>
      <c r="K134" s="22">
        <f t="shared" si="6"/>
        <v>0.49373108985599401</v>
      </c>
      <c r="L134" s="23">
        <f t="shared" si="7"/>
        <v>0.58127208674431852</v>
      </c>
      <c r="M134" s="4"/>
    </row>
    <row r="135" spans="1:13">
      <c r="A135" s="17"/>
      <c r="B135" s="48">
        <v>461</v>
      </c>
      <c r="C135" s="19" t="s">
        <v>227</v>
      </c>
      <c r="D135" s="20">
        <v>243.58717100000015</v>
      </c>
      <c r="E135" s="21">
        <v>258.07428400000015</v>
      </c>
      <c r="F135" s="21">
        <f t="shared" si="4"/>
        <v>135.70192578578917</v>
      </c>
      <c r="G135" s="21">
        <v>98.840279855789163</v>
      </c>
      <c r="H135" s="21">
        <v>21.089029370000006</v>
      </c>
      <c r="I135" s="21">
        <v>15.772616560000005</v>
      </c>
      <c r="J135" s="22">
        <f t="shared" si="5"/>
        <v>0.38299158801808053</v>
      </c>
      <c r="K135" s="22">
        <f t="shared" si="6"/>
        <v>0.46470848380146662</v>
      </c>
      <c r="L135" s="23">
        <f t="shared" si="7"/>
        <v>0.52582505967851134</v>
      </c>
      <c r="M135" s="4"/>
    </row>
    <row r="136" spans="1:13">
      <c r="A136" s="17"/>
      <c r="B136" s="48">
        <v>462</v>
      </c>
      <c r="C136" s="19" t="s">
        <v>228</v>
      </c>
      <c r="D136" s="20">
        <v>329.8696769999998</v>
      </c>
      <c r="E136" s="21">
        <v>389.335599</v>
      </c>
      <c r="F136" s="21">
        <f t="shared" ref="F136:F140" si="8">SUM(G136,H136,I136)</f>
        <v>256.30991698472326</v>
      </c>
      <c r="G136" s="21">
        <v>194.02406057472322</v>
      </c>
      <c r="H136" s="21">
        <v>29.156527800000013</v>
      </c>
      <c r="I136" s="21">
        <v>33.129328610000009</v>
      </c>
      <c r="J136" s="22">
        <f t="shared" ref="J136:J140" si="9">IFERROR(G136/E136,0)</f>
        <v>0.49834657060148058</v>
      </c>
      <c r="K136" s="22">
        <f t="shared" ref="K136:K140" si="10">IFERROR(SUM(G136,H136)/E136,0)</f>
        <v>0.57323447675465</v>
      </c>
      <c r="L136" s="23">
        <f t="shared" ref="L136:L140" si="11">IFERROR(SUM(G136,H136,I136)/E136,0)</f>
        <v>0.65832643519639533</v>
      </c>
      <c r="M136" s="4"/>
    </row>
    <row r="137" spans="1:13">
      <c r="A137" s="17"/>
      <c r="B137" s="48">
        <v>463</v>
      </c>
      <c r="C137" s="19" t="s">
        <v>229</v>
      </c>
      <c r="D137" s="20">
        <v>466.80319500000019</v>
      </c>
      <c r="E137" s="21">
        <v>623.7255530000001</v>
      </c>
      <c r="F137" s="21">
        <f t="shared" si="8"/>
        <v>371.25291023772542</v>
      </c>
      <c r="G137" s="21">
        <v>265.67315811772539</v>
      </c>
      <c r="H137" s="21">
        <v>59.402947599999919</v>
      </c>
      <c r="I137" s="21">
        <v>46.176804520000069</v>
      </c>
      <c r="J137" s="22">
        <f t="shared" si="9"/>
        <v>0.42594560514618734</v>
      </c>
      <c r="K137" s="22">
        <f t="shared" si="10"/>
        <v>0.52118452443413887</v>
      </c>
      <c r="L137" s="23">
        <f t="shared" si="11"/>
        <v>0.59521837521658405</v>
      </c>
      <c r="M137" s="4"/>
    </row>
    <row r="138" spans="1:13">
      <c r="A138" s="17"/>
      <c r="B138" s="48">
        <v>464</v>
      </c>
      <c r="C138" s="19" t="s">
        <v>230</v>
      </c>
      <c r="D138" s="20">
        <v>424.17503000000011</v>
      </c>
      <c r="E138" s="21">
        <v>402.56651699999981</v>
      </c>
      <c r="F138" s="21">
        <f t="shared" si="8"/>
        <v>254.03482454879253</v>
      </c>
      <c r="G138" s="21">
        <v>183.20416546879252</v>
      </c>
      <c r="H138" s="21">
        <v>37.652774130000019</v>
      </c>
      <c r="I138" s="21">
        <v>33.177884949999992</v>
      </c>
      <c r="J138" s="22">
        <f t="shared" si="9"/>
        <v>0.45509042042061487</v>
      </c>
      <c r="K138" s="22">
        <f t="shared" si="10"/>
        <v>0.54862222830815466</v>
      </c>
      <c r="L138" s="23">
        <f t="shared" si="11"/>
        <v>0.63103813611203197</v>
      </c>
      <c r="M138" s="4"/>
    </row>
    <row r="139" spans="1:13">
      <c r="A139" s="17"/>
      <c r="B139" s="48">
        <v>465</v>
      </c>
      <c r="C139" s="19" t="s">
        <v>231</v>
      </c>
      <c r="D139" s="20">
        <v>4.1892050000000003</v>
      </c>
      <c r="E139" s="21">
        <v>4.2250659999999991</v>
      </c>
      <c r="F139" s="21">
        <f t="shared" si="8"/>
        <v>0.14402541086841344</v>
      </c>
      <c r="G139" s="21">
        <v>6.9197340868413448E-2</v>
      </c>
      <c r="H139" s="21">
        <v>4.8930009999999996E-2</v>
      </c>
      <c r="I139" s="21">
        <v>2.5898059999999997E-2</v>
      </c>
      <c r="J139" s="22">
        <f t="shared" si="9"/>
        <v>1.6377813001835585E-2</v>
      </c>
      <c r="K139" s="22">
        <f t="shared" si="10"/>
        <v>2.7958699548933312E-2</v>
      </c>
      <c r="L139" s="23">
        <f t="shared" si="11"/>
        <v>3.4088322139444321E-2</v>
      </c>
      <c r="M139" s="4"/>
    </row>
    <row r="140" spans="1:13" ht="15.75" thickBot="1">
      <c r="A140" s="41" t="s">
        <v>232</v>
      </c>
      <c r="B140" s="42"/>
      <c r="C140" s="43"/>
      <c r="D140" s="44">
        <v>5274.5779070001236</v>
      </c>
      <c r="E140" s="45">
        <v>12053.68445000019</v>
      </c>
      <c r="F140" s="45">
        <f t="shared" si="8"/>
        <v>4627.0162253835215</v>
      </c>
      <c r="G140" s="45">
        <v>2819.1335004535154</v>
      </c>
      <c r="H140" s="45">
        <v>1224.8010059900037</v>
      </c>
      <c r="I140" s="45">
        <v>583.08171894000213</v>
      </c>
      <c r="J140" s="46">
        <f t="shared" si="9"/>
        <v>0.23388147517446178</v>
      </c>
      <c r="K140" s="46">
        <f t="shared" si="10"/>
        <v>0.33549364289550948</v>
      </c>
      <c r="L140" s="47">
        <f t="shared" si="11"/>
        <v>0.38386737636751794</v>
      </c>
      <c r="M140" s="4"/>
    </row>
    <row r="141" spans="1:13">
      <c r="D141" s="5"/>
      <c r="E141" s="5"/>
      <c r="F141" s="5"/>
      <c r="G141" s="5"/>
      <c r="H141" s="5"/>
      <c r="I141" s="5"/>
      <c r="J141" s="4"/>
      <c r="K141" s="4"/>
      <c r="L141" s="4"/>
      <c r="M14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18</v>
      </c>
      <c r="B1" s="51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425</v>
      </c>
      <c r="N2" s="72" t="s">
        <v>455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341.32211699999993</v>
      </c>
      <c r="E6" s="14">
        <f ca="1">SUM(E7:OFFSET(E7,50,0))</f>
        <v>357.50657200000001</v>
      </c>
      <c r="F6" s="14">
        <f ca="1">SUM(F7:OFFSET(F7,50,0))</f>
        <v>218.76423215597012</v>
      </c>
      <c r="G6" s="14">
        <f ca="1">SUM(G7:OFFSET(G7,50,0))</f>
        <v>160.31293468597008</v>
      </c>
      <c r="H6" s="14">
        <f ca="1">SUM(H7:OFFSET(H7,50,0))</f>
        <v>31.331408200000009</v>
      </c>
      <c r="I6" s="14">
        <f ca="1">SUM(I7:OFFSET(I7,50,0))</f>
        <v>27.119889270000002</v>
      </c>
      <c r="J6" s="15">
        <f ca="1">IFERROR(G6/E6,0)</f>
        <v>0.44841954593766203</v>
      </c>
      <c r="K6" s="15">
        <f ca="1">IFERROR(SUM(G6,H6)/E6,0)</f>
        <v>0.53605823751393888</v>
      </c>
      <c r="L6" s="16">
        <f ca="1">IFERROR(SUM(G6,H6,I6)/E6,0)</f>
        <v>0.61191667311774645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3.315125999999998</v>
      </c>
      <c r="E7" s="21">
        <v>3.8946569999999965</v>
      </c>
      <c r="F7" s="21">
        <f t="shared" ref="F7:F31" si="0">SUM(G7,H7,I7)</f>
        <v>2.4993658377571584</v>
      </c>
      <c r="G7" s="21">
        <v>1.7529630777571583</v>
      </c>
      <c r="H7" s="21">
        <v>0.37726528000000004</v>
      </c>
      <c r="I7" s="21">
        <v>0.36913747999999985</v>
      </c>
      <c r="J7" s="22">
        <f t="shared" ref="J7:J31" si="1">IFERROR(G7/E7,0)</f>
        <v>0.45009434149327138</v>
      </c>
      <c r="K7" s="22">
        <f t="shared" ref="K7:K31" si="2">IFERROR(SUM(G7,H7)/E7,0)</f>
        <v>0.54696173700460926</v>
      </c>
      <c r="L7" s="23">
        <f t="shared" ref="L7:L31" si="3">IFERROR(SUM(G7,H7,I7)/E7,0)</f>
        <v>0.64174222216671728</v>
      </c>
      <c r="M7" s="4"/>
      <c r="N7" t="s">
        <v>268</v>
      </c>
      <c r="O7" s="5">
        <v>20.168187088119314</v>
      </c>
      <c r="P7" s="71">
        <v>0.70782077097487672</v>
      </c>
    </row>
    <row r="8" spans="1:16">
      <c r="A8" s="17"/>
      <c r="B8" s="55">
        <v>2</v>
      </c>
      <c r="C8" s="19" t="s">
        <v>250</v>
      </c>
      <c r="D8" s="20">
        <v>5.1454269999999998</v>
      </c>
      <c r="E8" s="21">
        <v>5.9932949999999989</v>
      </c>
      <c r="F8" s="21">
        <f t="shared" si="0"/>
        <v>3.290303174113816</v>
      </c>
      <c r="G8" s="21">
        <v>2.2978057441138162</v>
      </c>
      <c r="H8" s="21">
        <v>0.61655189999999982</v>
      </c>
      <c r="I8" s="21">
        <v>0.37594553000000003</v>
      </c>
      <c r="J8" s="22">
        <f t="shared" si="1"/>
        <v>0.38339606912621799</v>
      </c>
      <c r="K8" s="22">
        <f t="shared" si="2"/>
        <v>0.48626968038680168</v>
      </c>
      <c r="L8" s="23">
        <f t="shared" si="3"/>
        <v>0.54899736690982448</v>
      </c>
      <c r="M8" s="4"/>
      <c r="N8" t="s">
        <v>255</v>
      </c>
      <c r="O8" s="5">
        <v>13.28895102830238</v>
      </c>
      <c r="P8" s="71">
        <v>0.6551771873208414</v>
      </c>
    </row>
    <row r="9" spans="1:16">
      <c r="A9" s="17"/>
      <c r="B9" s="55">
        <v>3</v>
      </c>
      <c r="C9" s="19" t="s">
        <v>251</v>
      </c>
      <c r="D9" s="20">
        <v>5.0282009999999966</v>
      </c>
      <c r="E9" s="21">
        <v>6.6504119999999993</v>
      </c>
      <c r="F9" s="21">
        <f t="shared" si="0"/>
        <v>4.2125794117129747</v>
      </c>
      <c r="G9" s="21">
        <v>3.2627366217129747</v>
      </c>
      <c r="H9" s="21">
        <v>0.15024554000000007</v>
      </c>
      <c r="I9" s="21">
        <v>0.79959725000000015</v>
      </c>
      <c r="J9" s="22">
        <f t="shared" si="1"/>
        <v>0.49060669048969824</v>
      </c>
      <c r="K9" s="22">
        <f t="shared" si="2"/>
        <v>0.5131986050958911</v>
      </c>
      <c r="L9" s="23">
        <f t="shared" si="3"/>
        <v>0.63343134406003343</v>
      </c>
      <c r="M9" s="4"/>
      <c r="N9" t="s">
        <v>252</v>
      </c>
      <c r="O9" s="5">
        <v>10.579255226968369</v>
      </c>
      <c r="P9" s="71">
        <v>0.64572541352336787</v>
      </c>
    </row>
    <row r="10" spans="1:16">
      <c r="A10" s="17"/>
      <c r="B10" s="55">
        <v>4</v>
      </c>
      <c r="C10" s="19" t="s">
        <v>252</v>
      </c>
      <c r="D10" s="20">
        <v>15.297536000000001</v>
      </c>
      <c r="E10" s="21">
        <v>16.383520000000001</v>
      </c>
      <c r="F10" s="21">
        <f t="shared" si="0"/>
        <v>10.579255226968369</v>
      </c>
      <c r="G10" s="21">
        <v>7.8507762169683701</v>
      </c>
      <c r="H10" s="21">
        <v>1.4419116199999997</v>
      </c>
      <c r="I10" s="21">
        <v>1.2865673900000001</v>
      </c>
      <c r="J10" s="22">
        <f t="shared" si="1"/>
        <v>0.47918739177956687</v>
      </c>
      <c r="K10" s="22">
        <f t="shared" si="2"/>
        <v>0.56719727121939412</v>
      </c>
      <c r="L10" s="23">
        <f t="shared" si="3"/>
        <v>0.64572541352336787</v>
      </c>
      <c r="M10" s="4"/>
      <c r="N10" t="s">
        <v>249</v>
      </c>
      <c r="O10" s="5">
        <v>2.4993658377571584</v>
      </c>
      <c r="P10" s="71">
        <v>0.64174222216671728</v>
      </c>
    </row>
    <row r="11" spans="1:16">
      <c r="A11" s="17"/>
      <c r="B11" s="55">
        <v>5</v>
      </c>
      <c r="C11" s="19" t="s">
        <v>253</v>
      </c>
      <c r="D11" s="20">
        <v>6.331824000000001</v>
      </c>
      <c r="E11" s="21">
        <v>6.7621700000000029</v>
      </c>
      <c r="F11" s="21">
        <f t="shared" si="0"/>
        <v>3.8792943173761252</v>
      </c>
      <c r="G11" s="21">
        <v>2.849398367376125</v>
      </c>
      <c r="H11" s="21">
        <v>0.53142834999999999</v>
      </c>
      <c r="I11" s="21">
        <v>0.49846760000000001</v>
      </c>
      <c r="J11" s="22">
        <f t="shared" si="1"/>
        <v>0.42137337088185062</v>
      </c>
      <c r="K11" s="22">
        <f t="shared" si="2"/>
        <v>0.49996180477215502</v>
      </c>
      <c r="L11" s="23">
        <f t="shared" si="3"/>
        <v>0.57367595274536476</v>
      </c>
      <c r="M11" s="4"/>
      <c r="N11" t="s">
        <v>251</v>
      </c>
      <c r="O11" s="5">
        <v>4.2125794117129747</v>
      </c>
      <c r="P11" s="71">
        <v>0.63343134406003343</v>
      </c>
    </row>
    <row r="12" spans="1:16">
      <c r="A12" s="17"/>
      <c r="B12" s="55">
        <v>6</v>
      </c>
      <c r="C12" s="19" t="s">
        <v>254</v>
      </c>
      <c r="D12" s="20">
        <v>13.276629999999997</v>
      </c>
      <c r="E12" s="21">
        <v>18.157999999999998</v>
      </c>
      <c r="F12" s="21">
        <f t="shared" si="0"/>
        <v>11.482124500425682</v>
      </c>
      <c r="G12" s="21">
        <v>8.4033802304256824</v>
      </c>
      <c r="H12" s="21">
        <v>1.4061418600000002</v>
      </c>
      <c r="I12" s="21">
        <v>1.6726024100000001</v>
      </c>
      <c r="J12" s="22">
        <f t="shared" si="1"/>
        <v>0.46279217041665843</v>
      </c>
      <c r="K12" s="22">
        <f t="shared" si="2"/>
        <v>0.54023141813116438</v>
      </c>
      <c r="L12" s="23">
        <f t="shared" si="3"/>
        <v>0.63234521976129987</v>
      </c>
      <c r="M12" s="4"/>
      <c r="N12" t="s">
        <v>254</v>
      </c>
      <c r="O12" s="5">
        <v>11.482124500425682</v>
      </c>
      <c r="P12" s="71">
        <v>0.63234521976129987</v>
      </c>
    </row>
    <row r="13" spans="1:16">
      <c r="A13" s="17"/>
      <c r="B13" s="55">
        <v>7</v>
      </c>
      <c r="C13" s="19" t="s">
        <v>255</v>
      </c>
      <c r="D13" s="20">
        <v>18.225138999999999</v>
      </c>
      <c r="E13" s="21">
        <v>20.282988000000003</v>
      </c>
      <c r="F13" s="21">
        <f t="shared" si="0"/>
        <v>13.28895102830238</v>
      </c>
      <c r="G13" s="21">
        <v>10.327289718302382</v>
      </c>
      <c r="H13" s="21">
        <v>1.77897281</v>
      </c>
      <c r="I13" s="21">
        <v>1.1826885</v>
      </c>
      <c r="J13" s="22">
        <f t="shared" si="1"/>
        <v>0.50916017493588128</v>
      </c>
      <c r="K13" s="22">
        <f t="shared" si="2"/>
        <v>0.59686780509372572</v>
      </c>
      <c r="L13" s="23">
        <f t="shared" si="3"/>
        <v>0.6551771873208414</v>
      </c>
      <c r="M13" s="4"/>
      <c r="N13" t="s">
        <v>271</v>
      </c>
      <c r="O13" s="5">
        <v>3.1987355702747604</v>
      </c>
      <c r="P13" s="71">
        <v>0.6306693850602717</v>
      </c>
    </row>
    <row r="14" spans="1:16">
      <c r="A14" s="17"/>
      <c r="B14" s="55">
        <v>8</v>
      </c>
      <c r="C14" s="19" t="s">
        <v>256</v>
      </c>
      <c r="D14" s="20">
        <v>7.7528899999999998</v>
      </c>
      <c r="E14" s="21">
        <v>9.2373780000000014</v>
      </c>
      <c r="F14" s="21">
        <f t="shared" si="0"/>
        <v>4.8597733848747779</v>
      </c>
      <c r="G14" s="21">
        <v>3.4898983848747775</v>
      </c>
      <c r="H14" s="21">
        <v>0.86132377000000016</v>
      </c>
      <c r="I14" s="21">
        <v>0.50855123000000002</v>
      </c>
      <c r="J14" s="22">
        <f t="shared" si="1"/>
        <v>0.37780183780232629</v>
      </c>
      <c r="K14" s="22">
        <f t="shared" si="2"/>
        <v>0.47104515533247393</v>
      </c>
      <c r="L14" s="23">
        <f t="shared" si="3"/>
        <v>0.52609878959968692</v>
      </c>
      <c r="M14" s="4"/>
      <c r="N14" t="s">
        <v>259</v>
      </c>
      <c r="O14" s="5">
        <v>7.3359428767246735</v>
      </c>
      <c r="P14" s="71">
        <v>0.62930557842431623</v>
      </c>
    </row>
    <row r="15" spans="1:16">
      <c r="A15" s="17"/>
      <c r="B15" s="55">
        <v>9</v>
      </c>
      <c r="C15" s="19" t="s">
        <v>257</v>
      </c>
      <c r="D15" s="20">
        <v>3.6163069999999986</v>
      </c>
      <c r="E15" s="21">
        <v>5.2862079999999994</v>
      </c>
      <c r="F15" s="21">
        <f t="shared" si="0"/>
        <v>3.1501685060586389</v>
      </c>
      <c r="G15" s="21">
        <v>2.5108983460586387</v>
      </c>
      <c r="H15" s="21">
        <v>0.40159286000000005</v>
      </c>
      <c r="I15" s="21">
        <v>0.23767730000000004</v>
      </c>
      <c r="J15" s="22">
        <f t="shared" si="1"/>
        <v>0.47499045555124564</v>
      </c>
      <c r="K15" s="22">
        <f t="shared" si="2"/>
        <v>0.5509603871165567</v>
      </c>
      <c r="L15" s="23">
        <f t="shared" si="3"/>
        <v>0.59592216311931712</v>
      </c>
      <c r="M15" s="4"/>
      <c r="N15" t="s">
        <v>270</v>
      </c>
      <c r="O15" s="5">
        <v>5.7484155434623991</v>
      </c>
      <c r="P15" s="71">
        <v>0.62601345956470811</v>
      </c>
    </row>
    <row r="16" spans="1:16">
      <c r="A16" s="17"/>
      <c r="B16" s="55">
        <v>10</v>
      </c>
      <c r="C16" s="19" t="s">
        <v>258</v>
      </c>
      <c r="D16" s="20">
        <v>7.2657070000000008</v>
      </c>
      <c r="E16" s="21">
        <v>9.8367109999999958</v>
      </c>
      <c r="F16" s="21">
        <f t="shared" si="0"/>
        <v>5.9669039030984639</v>
      </c>
      <c r="G16" s="21">
        <v>4.4226360430984641</v>
      </c>
      <c r="H16" s="21">
        <v>0.78215378999999996</v>
      </c>
      <c r="I16" s="21">
        <v>0.76211407000000031</v>
      </c>
      <c r="J16" s="22">
        <f t="shared" si="1"/>
        <v>0.44960516204028622</v>
      </c>
      <c r="K16" s="22">
        <f t="shared" si="2"/>
        <v>0.52911891313046266</v>
      </c>
      <c r="L16" s="23">
        <f t="shared" si="3"/>
        <v>0.60659542636745822</v>
      </c>
      <c r="M16" s="4"/>
      <c r="N16" t="s">
        <v>273</v>
      </c>
      <c r="O16" s="5">
        <v>1.1530381800244724</v>
      </c>
      <c r="P16" s="71">
        <v>0.61858238274790223</v>
      </c>
    </row>
    <row r="17" spans="1:16">
      <c r="A17" s="17"/>
      <c r="B17" s="55">
        <v>11</v>
      </c>
      <c r="C17" s="19" t="s">
        <v>259</v>
      </c>
      <c r="D17" s="20">
        <v>11.040194999999995</v>
      </c>
      <c r="E17" s="21">
        <v>11.657202999999999</v>
      </c>
      <c r="F17" s="21">
        <f t="shared" si="0"/>
        <v>7.3359428767246735</v>
      </c>
      <c r="G17" s="21">
        <v>5.325969576724674</v>
      </c>
      <c r="H17" s="21">
        <v>1.0375594399999999</v>
      </c>
      <c r="I17" s="21">
        <v>0.97241385999999996</v>
      </c>
      <c r="J17" s="22">
        <f t="shared" si="1"/>
        <v>0.45688228786310697</v>
      </c>
      <c r="K17" s="22">
        <f t="shared" si="2"/>
        <v>0.54588815316372841</v>
      </c>
      <c r="L17" s="23">
        <f t="shared" si="3"/>
        <v>0.62930557842431623</v>
      </c>
      <c r="M17" s="4"/>
      <c r="N17" t="s">
        <v>272</v>
      </c>
      <c r="O17" s="5">
        <v>3.4632992458427689</v>
      </c>
      <c r="P17" s="71">
        <v>0.61411154370414867</v>
      </c>
    </row>
    <row r="18" spans="1:16">
      <c r="A18" s="17"/>
      <c r="B18" s="55">
        <v>12</v>
      </c>
      <c r="C18" s="19" t="s">
        <v>260</v>
      </c>
      <c r="D18" s="20">
        <v>4.9324310000000029</v>
      </c>
      <c r="E18" s="21">
        <v>6.3651570000000044</v>
      </c>
      <c r="F18" s="21">
        <f t="shared" si="0"/>
        <v>3.3122519055786417</v>
      </c>
      <c r="G18" s="21">
        <v>2.1117898455786417</v>
      </c>
      <c r="H18" s="21">
        <v>0.76775444999999998</v>
      </c>
      <c r="I18" s="21">
        <v>0.43270761000000002</v>
      </c>
      <c r="J18" s="22">
        <f t="shared" si="1"/>
        <v>0.33177341039327707</v>
      </c>
      <c r="K18" s="22">
        <f t="shared" si="2"/>
        <v>0.45239171564482067</v>
      </c>
      <c r="L18" s="23">
        <f t="shared" si="3"/>
        <v>0.520372381322038</v>
      </c>
      <c r="M18" s="4"/>
      <c r="N18" t="s">
        <v>258</v>
      </c>
      <c r="O18" s="5">
        <v>5.9669039030984639</v>
      </c>
      <c r="P18" s="71">
        <v>0.60659542636745822</v>
      </c>
    </row>
    <row r="19" spans="1:16">
      <c r="A19" s="17"/>
      <c r="B19" s="55">
        <v>13</v>
      </c>
      <c r="C19" s="19" t="s">
        <v>261</v>
      </c>
      <c r="D19" s="20">
        <v>15.316519999999997</v>
      </c>
      <c r="E19" s="21">
        <v>15.829664999999993</v>
      </c>
      <c r="F19" s="21">
        <f t="shared" si="0"/>
        <v>9.4902861376583409</v>
      </c>
      <c r="G19" s="21">
        <v>6.8905710476583408</v>
      </c>
      <c r="H19" s="21">
        <v>1.2614071999999998</v>
      </c>
      <c r="I19" s="21">
        <v>1.3383078899999998</v>
      </c>
      <c r="J19" s="22">
        <f t="shared" si="1"/>
        <v>0.43529481183956475</v>
      </c>
      <c r="K19" s="22">
        <f t="shared" si="2"/>
        <v>0.51498109705153872</v>
      </c>
      <c r="L19" s="23">
        <f t="shared" si="3"/>
        <v>0.59952539347221467</v>
      </c>
      <c r="M19" s="4"/>
      <c r="N19" t="s">
        <v>263</v>
      </c>
      <c r="O19" s="5">
        <v>75.530431174321762</v>
      </c>
      <c r="P19" s="71">
        <v>0.60307045324020359</v>
      </c>
    </row>
    <row r="20" spans="1:16">
      <c r="A20" s="17"/>
      <c r="B20" s="55">
        <v>14</v>
      </c>
      <c r="C20" s="19" t="s">
        <v>262</v>
      </c>
      <c r="D20" s="20">
        <v>13.286061</v>
      </c>
      <c r="E20" s="21">
        <v>13.609918</v>
      </c>
      <c r="F20" s="21">
        <f t="shared" si="0"/>
        <v>8.0754487078654655</v>
      </c>
      <c r="G20" s="21">
        <v>6.0172930678654666</v>
      </c>
      <c r="H20" s="21">
        <v>1.0207208699999999</v>
      </c>
      <c r="I20" s="21">
        <v>1.03743477</v>
      </c>
      <c r="J20" s="22">
        <f t="shared" si="1"/>
        <v>0.44212559310537114</v>
      </c>
      <c r="K20" s="22">
        <f t="shared" si="2"/>
        <v>0.51712390463083369</v>
      </c>
      <c r="L20" s="23">
        <f t="shared" si="3"/>
        <v>0.5933502838051975</v>
      </c>
      <c r="M20" s="4"/>
      <c r="N20" t="s">
        <v>261</v>
      </c>
      <c r="O20" s="5">
        <v>9.4902861376583409</v>
      </c>
      <c r="P20" s="71">
        <v>0.59952539347221467</v>
      </c>
    </row>
    <row r="21" spans="1:16">
      <c r="A21" s="17"/>
      <c r="B21" s="55">
        <v>15</v>
      </c>
      <c r="C21" s="19" t="s">
        <v>263</v>
      </c>
      <c r="D21" s="20">
        <v>136.10686400000009</v>
      </c>
      <c r="E21" s="21">
        <v>125.24313000000004</v>
      </c>
      <c r="F21" s="21">
        <f t="shared" si="0"/>
        <v>75.530431174321762</v>
      </c>
      <c r="G21" s="21">
        <v>54.024399034321753</v>
      </c>
      <c r="H21" s="21">
        <v>12.502572560000011</v>
      </c>
      <c r="I21" s="21">
        <v>9.0034595800000012</v>
      </c>
      <c r="J21" s="22">
        <f t="shared" si="1"/>
        <v>0.4313561872361521</v>
      </c>
      <c r="K21" s="22">
        <f t="shared" si="2"/>
        <v>0.53118260134764872</v>
      </c>
      <c r="L21" s="23">
        <f t="shared" si="3"/>
        <v>0.60307045324020359</v>
      </c>
      <c r="M21" s="4"/>
      <c r="N21" t="s">
        <v>257</v>
      </c>
      <c r="O21" s="5">
        <v>3.1501685060586389</v>
      </c>
      <c r="P21" s="71">
        <v>0.59592216311931712</v>
      </c>
    </row>
    <row r="22" spans="1:16">
      <c r="A22" s="17"/>
      <c r="B22" s="55">
        <v>16</v>
      </c>
      <c r="C22" s="19" t="s">
        <v>264</v>
      </c>
      <c r="D22" s="20">
        <v>13.845921999999998</v>
      </c>
      <c r="E22" s="21">
        <v>12.035593999999998</v>
      </c>
      <c r="F22" s="21">
        <f t="shared" si="0"/>
        <v>6.775558450883123</v>
      </c>
      <c r="G22" s="21">
        <v>5.4323797608831228</v>
      </c>
      <c r="H22" s="21">
        <v>0.55182737000000004</v>
      </c>
      <c r="I22" s="21">
        <v>0.79135132000000019</v>
      </c>
      <c r="J22" s="22">
        <f t="shared" si="1"/>
        <v>0.45135950588588514</v>
      </c>
      <c r="K22" s="22">
        <f t="shared" si="2"/>
        <v>0.49720912244822513</v>
      </c>
      <c r="L22" s="23">
        <f t="shared" si="3"/>
        <v>0.56296003760870661</v>
      </c>
      <c r="M22" s="4"/>
      <c r="N22" t="s">
        <v>262</v>
      </c>
      <c r="O22" s="5">
        <v>8.0754487078654655</v>
      </c>
      <c r="P22" s="71">
        <v>0.5933502838051975</v>
      </c>
    </row>
    <row r="23" spans="1:16">
      <c r="A23" s="17"/>
      <c r="B23" s="55">
        <v>17</v>
      </c>
      <c r="C23" s="19" t="s">
        <v>265</v>
      </c>
      <c r="D23" s="20">
        <v>2.1920199999999994</v>
      </c>
      <c r="E23" s="21">
        <v>2.7472110000000005</v>
      </c>
      <c r="F23" s="21">
        <f t="shared" si="0"/>
        <v>1.4968377503549435</v>
      </c>
      <c r="G23" s="21">
        <v>1.0275875403549435</v>
      </c>
      <c r="H23" s="21">
        <v>0.25314331000000001</v>
      </c>
      <c r="I23" s="21">
        <v>0.21610690000000002</v>
      </c>
      <c r="J23" s="22">
        <f t="shared" si="1"/>
        <v>0.37404754871574963</v>
      </c>
      <c r="K23" s="22">
        <f t="shared" si="2"/>
        <v>0.46619311379975664</v>
      </c>
      <c r="L23" s="23">
        <f t="shared" si="3"/>
        <v>0.54485722077952625</v>
      </c>
      <c r="M23" s="4"/>
      <c r="N23" t="s">
        <v>269</v>
      </c>
      <c r="O23" s="5">
        <v>7.4660390948720474</v>
      </c>
      <c r="P23" s="71">
        <v>0.57644407478446757</v>
      </c>
    </row>
    <row r="24" spans="1:16">
      <c r="A24" s="17"/>
      <c r="B24" s="55">
        <v>18</v>
      </c>
      <c r="C24" s="19" t="s">
        <v>266</v>
      </c>
      <c r="D24" s="20">
        <v>2.0788219999999997</v>
      </c>
      <c r="E24" s="21">
        <v>2.2489300000000005</v>
      </c>
      <c r="F24" s="21">
        <f t="shared" si="0"/>
        <v>1.2627615914960826</v>
      </c>
      <c r="G24" s="21">
        <v>0.91251612149608263</v>
      </c>
      <c r="H24" s="21">
        <v>0.17124600000000009</v>
      </c>
      <c r="I24" s="21">
        <v>0.17899946999999997</v>
      </c>
      <c r="J24" s="22">
        <f t="shared" si="1"/>
        <v>0.4057556800327633</v>
      </c>
      <c r="K24" s="22">
        <f t="shared" si="2"/>
        <v>0.4819012248029429</v>
      </c>
      <c r="L24" s="23">
        <f t="shared" si="3"/>
        <v>0.56149439577758409</v>
      </c>
      <c r="M24" s="4"/>
      <c r="N24" t="s">
        <v>253</v>
      </c>
      <c r="O24" s="5">
        <v>3.8792943173761252</v>
      </c>
      <c r="P24" s="71">
        <v>0.57367595274536476</v>
      </c>
    </row>
    <row r="25" spans="1:16">
      <c r="A25" s="17"/>
      <c r="B25" s="55">
        <v>19</v>
      </c>
      <c r="C25" s="19" t="s">
        <v>267</v>
      </c>
      <c r="D25" s="20">
        <v>1.2833289999999995</v>
      </c>
      <c r="E25" s="21">
        <v>2.0811109999999995</v>
      </c>
      <c r="F25" s="21">
        <f t="shared" si="0"/>
        <v>1.0782795478028953</v>
      </c>
      <c r="G25" s="21">
        <v>0.85140070780289534</v>
      </c>
      <c r="H25" s="21">
        <v>0.13086859000000001</v>
      </c>
      <c r="I25" s="21">
        <v>9.6010250000000019E-2</v>
      </c>
      <c r="J25" s="22">
        <f t="shared" si="1"/>
        <v>0.40910874422502957</v>
      </c>
      <c r="K25" s="22">
        <f t="shared" si="2"/>
        <v>0.47199274704852145</v>
      </c>
      <c r="L25" s="23">
        <f t="shared" si="3"/>
        <v>0.51812687925002343</v>
      </c>
      <c r="M25" s="4"/>
      <c r="N25" t="s">
        <v>264</v>
      </c>
      <c r="O25" s="5">
        <v>6.775558450883123</v>
      </c>
      <c r="P25" s="71">
        <v>0.56296003760870661</v>
      </c>
    </row>
    <row r="26" spans="1:16">
      <c r="A26" s="17"/>
      <c r="B26" s="55">
        <v>20</v>
      </c>
      <c r="C26" s="19" t="s">
        <v>268</v>
      </c>
      <c r="D26" s="20">
        <v>25.290016000000005</v>
      </c>
      <c r="E26" s="21">
        <v>28.493352999999995</v>
      </c>
      <c r="F26" s="21">
        <f t="shared" si="0"/>
        <v>20.168187088119314</v>
      </c>
      <c r="G26" s="21">
        <v>14.967511828119314</v>
      </c>
      <c r="H26" s="21">
        <v>2.5274936300000004</v>
      </c>
      <c r="I26" s="21">
        <v>2.6731816299999998</v>
      </c>
      <c r="J26" s="22">
        <f t="shared" si="1"/>
        <v>0.52529836794284324</v>
      </c>
      <c r="K26" s="22">
        <f t="shared" si="2"/>
        <v>0.61400304338065503</v>
      </c>
      <c r="L26" s="23">
        <f t="shared" si="3"/>
        <v>0.70782077097487672</v>
      </c>
      <c r="M26" s="4"/>
      <c r="N26" t="s">
        <v>266</v>
      </c>
      <c r="O26" s="5">
        <v>1.2627615914960826</v>
      </c>
      <c r="P26" s="71">
        <v>0.56149439577758409</v>
      </c>
    </row>
    <row r="27" spans="1:16">
      <c r="A27" s="17"/>
      <c r="B27" s="55">
        <v>21</v>
      </c>
      <c r="C27" s="19" t="s">
        <v>269</v>
      </c>
      <c r="D27" s="20">
        <v>11.367072000000004</v>
      </c>
      <c r="E27" s="21">
        <v>12.951887999999999</v>
      </c>
      <c r="F27" s="21">
        <f t="shared" si="0"/>
        <v>7.4660390948720474</v>
      </c>
      <c r="G27" s="21">
        <v>5.4003005548720466</v>
      </c>
      <c r="H27" s="21">
        <v>0.98647397000000003</v>
      </c>
      <c r="I27" s="21">
        <v>1.0792645700000001</v>
      </c>
      <c r="J27" s="22">
        <f t="shared" si="1"/>
        <v>0.41695083796833693</v>
      </c>
      <c r="K27" s="22">
        <f t="shared" si="2"/>
        <v>0.49311532997135615</v>
      </c>
      <c r="L27" s="23">
        <f t="shared" si="3"/>
        <v>0.57644407478446757</v>
      </c>
      <c r="M27" s="4"/>
      <c r="N27" t="s">
        <v>250</v>
      </c>
      <c r="O27" s="5">
        <v>3.290303174113816</v>
      </c>
      <c r="P27" s="71">
        <v>0.54899736690982448</v>
      </c>
    </row>
    <row r="28" spans="1:16">
      <c r="A28" s="17"/>
      <c r="B28" s="55">
        <v>22</v>
      </c>
      <c r="C28" s="19" t="s">
        <v>270</v>
      </c>
      <c r="D28" s="20">
        <v>8.911232</v>
      </c>
      <c r="E28" s="21">
        <v>9.1825749999999999</v>
      </c>
      <c r="F28" s="21">
        <f t="shared" si="0"/>
        <v>5.7484155434623991</v>
      </c>
      <c r="G28" s="21">
        <v>4.2635621134623989</v>
      </c>
      <c r="H28" s="21">
        <v>0.8145564500000001</v>
      </c>
      <c r="I28" s="21">
        <v>0.67029697999999982</v>
      </c>
      <c r="J28" s="22">
        <f t="shared" si="1"/>
        <v>0.46431007788799972</v>
      </c>
      <c r="K28" s="22">
        <f t="shared" si="2"/>
        <v>0.55301683497955634</v>
      </c>
      <c r="L28" s="23">
        <f t="shared" si="3"/>
        <v>0.62601345956470811</v>
      </c>
      <c r="M28" s="4"/>
      <c r="N28" t="s">
        <v>265</v>
      </c>
      <c r="O28" s="5">
        <v>1.4968377503549435</v>
      </c>
      <c r="P28" s="71">
        <v>0.54485722077952625</v>
      </c>
    </row>
    <row r="29" spans="1:16">
      <c r="A29" s="17"/>
      <c r="B29" s="55">
        <v>23</v>
      </c>
      <c r="C29" s="19" t="s">
        <v>271</v>
      </c>
      <c r="D29" s="20">
        <v>4.9507239999999983</v>
      </c>
      <c r="E29" s="21">
        <v>5.0719689999999984</v>
      </c>
      <c r="F29" s="21">
        <f t="shared" si="0"/>
        <v>3.1987355702747604</v>
      </c>
      <c r="G29" s="21">
        <v>2.3294402902747606</v>
      </c>
      <c r="H29" s="21">
        <v>0.43600972999999993</v>
      </c>
      <c r="I29" s="21">
        <v>0.43328555000000002</v>
      </c>
      <c r="J29" s="22">
        <f t="shared" si="1"/>
        <v>0.45927731227749252</v>
      </c>
      <c r="K29" s="22">
        <f t="shared" si="2"/>
        <v>0.5452419011777796</v>
      </c>
      <c r="L29" s="23">
        <f t="shared" si="3"/>
        <v>0.6306693850602717</v>
      </c>
      <c r="M29" s="4"/>
      <c r="N29" t="s">
        <v>256</v>
      </c>
      <c r="O29" s="5">
        <v>4.8597733848747779</v>
      </c>
      <c r="P29" s="71">
        <v>0.52609878959968692</v>
      </c>
    </row>
    <row r="30" spans="1:16">
      <c r="A30" s="17"/>
      <c r="B30" s="55">
        <v>24</v>
      </c>
      <c r="C30" s="19" t="s">
        <v>272</v>
      </c>
      <c r="D30" s="20">
        <v>3.736565000000001</v>
      </c>
      <c r="E30" s="21">
        <v>5.6395279999999985</v>
      </c>
      <c r="F30" s="21">
        <f t="shared" si="0"/>
        <v>3.4632992458427689</v>
      </c>
      <c r="G30" s="21">
        <v>2.697136655842769</v>
      </c>
      <c r="H30" s="21">
        <v>0.41509288</v>
      </c>
      <c r="I30" s="21">
        <v>0.35106970999999998</v>
      </c>
      <c r="J30" s="22">
        <f t="shared" si="1"/>
        <v>0.47825574336057375</v>
      </c>
      <c r="K30" s="22">
        <f t="shared" si="2"/>
        <v>0.55185993151249002</v>
      </c>
      <c r="L30" s="23">
        <f t="shared" si="3"/>
        <v>0.61411154370414867</v>
      </c>
      <c r="M30" s="4"/>
      <c r="N30" t="s">
        <v>260</v>
      </c>
      <c r="O30" s="5">
        <v>3.3122519055786417</v>
      </c>
      <c r="P30" s="71">
        <v>0.520372381322038</v>
      </c>
    </row>
    <row r="31" spans="1:16" ht="15.75" thickBot="1">
      <c r="A31" s="24"/>
      <c r="B31" s="56">
        <v>25</v>
      </c>
      <c r="C31" s="26" t="s">
        <v>273</v>
      </c>
      <c r="D31" s="27">
        <v>1.7295570000000002</v>
      </c>
      <c r="E31" s="28">
        <v>1.864001</v>
      </c>
      <c r="F31" s="28">
        <f t="shared" si="0"/>
        <v>1.1530381800244724</v>
      </c>
      <c r="G31" s="28">
        <v>0.8932937900244724</v>
      </c>
      <c r="H31" s="28">
        <v>0.10709397000000001</v>
      </c>
      <c r="I31" s="28">
        <v>0.15265042000000001</v>
      </c>
      <c r="J31" s="29">
        <f t="shared" si="1"/>
        <v>0.4792346087928453</v>
      </c>
      <c r="K31" s="29">
        <f t="shared" si="2"/>
        <v>0.53668842453650634</v>
      </c>
      <c r="L31" s="30">
        <f t="shared" si="3"/>
        <v>0.61858238274790223</v>
      </c>
      <c r="M31" s="4"/>
      <c r="N31" t="s">
        <v>267</v>
      </c>
      <c r="O31" s="5">
        <v>1.0782795478028953</v>
      </c>
      <c r="P31" s="71">
        <v>0.51812687925002343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98</v>
      </c>
      <c r="B1" s="51" t="s">
        <v>1553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1555</v>
      </c>
      <c r="N2" s="72" t="s">
        <v>1567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338.84630900000002</v>
      </c>
      <c r="E6" s="14">
        <f ca="1">SUM(E7:OFFSET(E7,50,0))</f>
        <v>338.84629100000001</v>
      </c>
      <c r="F6" s="14">
        <f ca="1">SUM(F7:OFFSET(F7,50,0))</f>
        <v>169.32399903850813</v>
      </c>
      <c r="G6" s="14">
        <f ca="1">SUM(G7:OFFSET(G7,50,0))</f>
        <v>113.81369112850815</v>
      </c>
      <c r="H6" s="14">
        <f ca="1">SUM(H7:OFFSET(H7,50,0))</f>
        <v>28.772244600000008</v>
      </c>
      <c r="I6" s="14">
        <f ca="1">SUM(I7:OFFSET(I7,50,0))</f>
        <v>26.738063310000001</v>
      </c>
      <c r="J6" s="15">
        <f ca="1">IFERROR(G6/E6,0)</f>
        <v>0.33588589915687805</v>
      </c>
      <c r="K6" s="15">
        <f ca="1">IFERROR(SUM(G6,H6)/E6,0)</f>
        <v>0.42079827790857582</v>
      </c>
      <c r="L6" s="16">
        <f ca="1">IFERROR(SUM(G6,H6,I6)/E6,0)</f>
        <v>0.49970739989155777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6.110563</v>
      </c>
      <c r="E7" s="21">
        <v>7.7987130000000002</v>
      </c>
      <c r="F7" s="21">
        <f t="shared" ref="F7:F31" si="0">SUM(G7,H7,I7)</f>
        <v>3.8392475036605256</v>
      </c>
      <c r="G7" s="21">
        <v>2.8902682036605256</v>
      </c>
      <c r="H7" s="21">
        <v>0.55308835000000001</v>
      </c>
      <c r="I7" s="21">
        <v>0.39589095000000007</v>
      </c>
      <c r="J7" s="22">
        <f t="shared" ref="J7:J31" si="1">IFERROR(G7/E7,0)</f>
        <v>0.37060835597623937</v>
      </c>
      <c r="K7" s="22">
        <f t="shared" ref="K7:K31" si="2">IFERROR(SUM(G7,H7)/E7,0)</f>
        <v>0.44152882067342719</v>
      </c>
      <c r="L7" s="23">
        <f t="shared" ref="L7:L31" si="3">IFERROR(SUM(G7,H7,I7)/E7,0)</f>
        <v>0.4922924466717169</v>
      </c>
      <c r="M7" s="4"/>
      <c r="N7" t="s">
        <v>266</v>
      </c>
      <c r="O7" s="5">
        <v>2.3947764467863561</v>
      </c>
      <c r="P7" s="71">
        <v>0.63748473934325656</v>
      </c>
    </row>
    <row r="8" spans="1:16">
      <c r="A8" s="17"/>
      <c r="B8" s="55">
        <v>2</v>
      </c>
      <c r="C8" s="19" t="s">
        <v>250</v>
      </c>
      <c r="D8" s="20">
        <v>14.365822999999999</v>
      </c>
      <c r="E8" s="21">
        <v>16.074788000000002</v>
      </c>
      <c r="F8" s="21">
        <f t="shared" si="0"/>
        <v>8.460142282561506</v>
      </c>
      <c r="G8" s="21">
        <v>5.8766783625615062</v>
      </c>
      <c r="H8" s="21">
        <v>1.38760174</v>
      </c>
      <c r="I8" s="21">
        <v>1.19586218</v>
      </c>
      <c r="J8" s="22">
        <f t="shared" si="1"/>
        <v>0.36558356866426517</v>
      </c>
      <c r="K8" s="22">
        <f t="shared" si="2"/>
        <v>0.451905188582363</v>
      </c>
      <c r="L8" s="23">
        <f t="shared" si="3"/>
        <v>0.52629884030579466</v>
      </c>
      <c r="M8" s="4"/>
      <c r="N8" t="s">
        <v>253</v>
      </c>
      <c r="O8" s="5">
        <v>11.665545960368375</v>
      </c>
      <c r="P8" s="71">
        <v>0.60320770276310354</v>
      </c>
    </row>
    <row r="9" spans="1:16">
      <c r="A9" s="17"/>
      <c r="B9" s="55">
        <v>3</v>
      </c>
      <c r="C9" s="19" t="s">
        <v>251</v>
      </c>
      <c r="D9" s="20">
        <v>47.019166999999996</v>
      </c>
      <c r="E9" s="21">
        <v>20.025426000000003</v>
      </c>
      <c r="F9" s="21">
        <f t="shared" si="0"/>
        <v>10.334489744615778</v>
      </c>
      <c r="G9" s="21">
        <v>6.8212579046157771</v>
      </c>
      <c r="H9" s="21">
        <v>1.5711637800000002</v>
      </c>
      <c r="I9" s="21">
        <v>1.9420680599999998</v>
      </c>
      <c r="J9" s="22">
        <f t="shared" si="1"/>
        <v>0.34062985249930644</v>
      </c>
      <c r="K9" s="22">
        <f t="shared" si="2"/>
        <v>0.41908829727845875</v>
      </c>
      <c r="L9" s="23">
        <f t="shared" si="3"/>
        <v>0.51606840946183996</v>
      </c>
      <c r="M9" s="4"/>
      <c r="N9" t="s">
        <v>254</v>
      </c>
      <c r="O9" s="5">
        <v>13.673970036204871</v>
      </c>
      <c r="P9" s="71">
        <v>0.56075781767395194</v>
      </c>
    </row>
    <row r="10" spans="1:16">
      <c r="A10" s="17"/>
      <c r="B10" s="55">
        <v>4</v>
      </c>
      <c r="C10" s="19" t="s">
        <v>252</v>
      </c>
      <c r="D10" s="20">
        <v>9.7726069999999989</v>
      </c>
      <c r="E10" s="21">
        <v>10.522845999999999</v>
      </c>
      <c r="F10" s="21">
        <f t="shared" si="0"/>
        <v>5.3330429999675912</v>
      </c>
      <c r="G10" s="21">
        <v>3.4612464699675911</v>
      </c>
      <c r="H10" s="21">
        <v>0.96200648</v>
      </c>
      <c r="I10" s="21">
        <v>0.90979005000000002</v>
      </c>
      <c r="J10" s="22">
        <f t="shared" si="1"/>
        <v>0.3289268388007951</v>
      </c>
      <c r="K10" s="22">
        <f t="shared" si="2"/>
        <v>0.42034758942282263</v>
      </c>
      <c r="L10" s="23">
        <f t="shared" si="3"/>
        <v>0.50680614350600506</v>
      </c>
      <c r="M10" s="4"/>
      <c r="N10" t="s">
        <v>271</v>
      </c>
      <c r="O10" s="5">
        <v>2.4924887773536084</v>
      </c>
      <c r="P10" s="71">
        <v>0.54444059265844147</v>
      </c>
    </row>
    <row r="11" spans="1:16">
      <c r="A11" s="17"/>
      <c r="B11" s="55">
        <v>5</v>
      </c>
      <c r="C11" s="19" t="s">
        <v>253</v>
      </c>
      <c r="D11" s="20">
        <v>16.592168999999998</v>
      </c>
      <c r="E11" s="21">
        <v>19.339186000000002</v>
      </c>
      <c r="F11" s="21">
        <f t="shared" si="0"/>
        <v>11.665545960368375</v>
      </c>
      <c r="G11" s="21">
        <v>8.0032702703683753</v>
      </c>
      <c r="H11" s="21">
        <v>2.0464608399999999</v>
      </c>
      <c r="I11" s="21">
        <v>1.61581485</v>
      </c>
      <c r="J11" s="22">
        <f t="shared" si="1"/>
        <v>0.41383697692179883</v>
      </c>
      <c r="K11" s="22">
        <f t="shared" si="2"/>
        <v>0.51965636559720629</v>
      </c>
      <c r="L11" s="23">
        <f t="shared" si="3"/>
        <v>0.60320770276310354</v>
      </c>
      <c r="M11" s="4"/>
      <c r="N11" t="s">
        <v>259</v>
      </c>
      <c r="O11" s="5">
        <v>2.9203789175625667</v>
      </c>
      <c r="P11" s="71">
        <v>0.53421259370145679</v>
      </c>
    </row>
    <row r="12" spans="1:16">
      <c r="A12" s="17"/>
      <c r="B12" s="55">
        <v>6</v>
      </c>
      <c r="C12" s="19" t="s">
        <v>254</v>
      </c>
      <c r="D12" s="20">
        <v>25.784125</v>
      </c>
      <c r="E12" s="21">
        <v>24.384804999999997</v>
      </c>
      <c r="F12" s="21">
        <f t="shared" si="0"/>
        <v>13.673970036204871</v>
      </c>
      <c r="G12" s="21">
        <v>8.8888501762048691</v>
      </c>
      <c r="H12" s="21">
        <v>2.34604378</v>
      </c>
      <c r="I12" s="21">
        <v>2.4390760800000004</v>
      </c>
      <c r="J12" s="22">
        <f t="shared" si="1"/>
        <v>0.36452414428595475</v>
      </c>
      <c r="K12" s="22">
        <f t="shared" si="2"/>
        <v>0.46073339344747155</v>
      </c>
      <c r="L12" s="23">
        <f t="shared" si="3"/>
        <v>0.56075781767395194</v>
      </c>
      <c r="M12" s="4"/>
      <c r="N12" t="s">
        <v>257</v>
      </c>
      <c r="O12" s="5">
        <v>9.9885742051615587</v>
      </c>
      <c r="P12" s="71">
        <v>0.52660086740546252</v>
      </c>
    </row>
    <row r="13" spans="1:16">
      <c r="A13" s="17"/>
      <c r="B13" s="55">
        <v>7</v>
      </c>
      <c r="C13" s="19" t="s">
        <v>255</v>
      </c>
      <c r="D13" s="20">
        <v>4.4804459999999997</v>
      </c>
      <c r="E13" s="21">
        <v>4.912707000000001</v>
      </c>
      <c r="F13" s="21">
        <f t="shared" si="0"/>
        <v>2.5652896542353902</v>
      </c>
      <c r="G13" s="21">
        <v>1.8041563742353901</v>
      </c>
      <c r="H13" s="21">
        <v>0.44948028000000007</v>
      </c>
      <c r="I13" s="21">
        <v>0.31165299999999996</v>
      </c>
      <c r="J13" s="22">
        <f t="shared" si="1"/>
        <v>0.36724282035044831</v>
      </c>
      <c r="K13" s="22">
        <f t="shared" si="2"/>
        <v>0.45873622307118855</v>
      </c>
      <c r="L13" s="23">
        <f t="shared" si="3"/>
        <v>0.52217436420193386</v>
      </c>
      <c r="M13" s="4"/>
      <c r="N13" t="s">
        <v>250</v>
      </c>
      <c r="O13" s="5">
        <v>8.460142282561506</v>
      </c>
      <c r="P13" s="71">
        <v>0.52629884030579466</v>
      </c>
    </row>
    <row r="14" spans="1:16">
      <c r="A14" s="17"/>
      <c r="B14" s="55">
        <v>8</v>
      </c>
      <c r="C14" s="19" t="s">
        <v>256</v>
      </c>
      <c r="D14" s="20">
        <v>16.288755999999999</v>
      </c>
      <c r="E14" s="21">
        <v>20.358406000000002</v>
      </c>
      <c r="F14" s="21">
        <f t="shared" si="0"/>
        <v>9.2504738045172381</v>
      </c>
      <c r="G14" s="21">
        <v>6.3971031345172378</v>
      </c>
      <c r="H14" s="21">
        <v>1.55612131</v>
      </c>
      <c r="I14" s="21">
        <v>1.2972493599999997</v>
      </c>
      <c r="J14" s="22">
        <f t="shared" si="1"/>
        <v>0.31422416541438641</v>
      </c>
      <c r="K14" s="22">
        <f t="shared" si="2"/>
        <v>0.39066046941579008</v>
      </c>
      <c r="L14" s="23">
        <f t="shared" si="3"/>
        <v>0.45438104557484693</v>
      </c>
      <c r="M14" s="4"/>
      <c r="N14" t="s">
        <v>255</v>
      </c>
      <c r="O14" s="5">
        <v>2.5652896542353902</v>
      </c>
      <c r="P14" s="71">
        <v>0.52217436420193386</v>
      </c>
    </row>
    <row r="15" spans="1:16">
      <c r="A15" s="17"/>
      <c r="B15" s="55">
        <v>9</v>
      </c>
      <c r="C15" s="19" t="s">
        <v>257</v>
      </c>
      <c r="D15" s="20">
        <v>14.843127000000001</v>
      </c>
      <c r="E15" s="21">
        <v>18.968017</v>
      </c>
      <c r="F15" s="21">
        <f t="shared" si="0"/>
        <v>9.9885742051615587</v>
      </c>
      <c r="G15" s="21">
        <v>6.8180680351615592</v>
      </c>
      <c r="H15" s="21">
        <v>1.4913605700000001</v>
      </c>
      <c r="I15" s="21">
        <v>1.6791456000000002</v>
      </c>
      <c r="J15" s="22">
        <f t="shared" si="1"/>
        <v>0.35945075519288916</v>
      </c>
      <c r="K15" s="22">
        <f t="shared" si="2"/>
        <v>0.43807576749649468</v>
      </c>
      <c r="L15" s="23">
        <f t="shared" si="3"/>
        <v>0.52660086740546252</v>
      </c>
      <c r="M15" s="4"/>
      <c r="N15" t="s">
        <v>268</v>
      </c>
      <c r="O15" s="5">
        <v>7.3332126145360759</v>
      </c>
      <c r="P15" s="71">
        <v>0.5183427152225184</v>
      </c>
    </row>
    <row r="16" spans="1:16">
      <c r="A16" s="17"/>
      <c r="B16" s="55">
        <v>10</v>
      </c>
      <c r="C16" s="19" t="s">
        <v>258</v>
      </c>
      <c r="D16" s="20">
        <v>11.480841999999999</v>
      </c>
      <c r="E16" s="21">
        <v>15.044746</v>
      </c>
      <c r="F16" s="21">
        <f t="shared" si="0"/>
        <v>7.204700930327089</v>
      </c>
      <c r="G16" s="21">
        <v>4.695035350327089</v>
      </c>
      <c r="H16" s="21">
        <v>1.1880656099999998</v>
      </c>
      <c r="I16" s="21">
        <v>1.3215999700000001</v>
      </c>
      <c r="J16" s="22">
        <f t="shared" si="1"/>
        <v>0.31207142681751415</v>
      </c>
      <c r="K16" s="22">
        <f t="shared" si="2"/>
        <v>0.39104023160823642</v>
      </c>
      <c r="L16" s="23">
        <f t="shared" si="3"/>
        <v>0.47888484992216479</v>
      </c>
      <c r="M16" s="4"/>
      <c r="N16" t="s">
        <v>251</v>
      </c>
      <c r="O16" s="5">
        <v>10.334489744615778</v>
      </c>
      <c r="P16" s="71">
        <v>0.51606840946183996</v>
      </c>
    </row>
    <row r="17" spans="1:16">
      <c r="A17" s="17"/>
      <c r="B17" s="55">
        <v>11</v>
      </c>
      <c r="C17" s="19" t="s">
        <v>259</v>
      </c>
      <c r="D17" s="20">
        <v>5.2704190000000004</v>
      </c>
      <c r="E17" s="21">
        <v>5.4666980000000001</v>
      </c>
      <c r="F17" s="21">
        <f t="shared" si="0"/>
        <v>2.9203789175625667</v>
      </c>
      <c r="G17" s="21">
        <v>1.8282299175625667</v>
      </c>
      <c r="H17" s="21">
        <v>0.44226754999999995</v>
      </c>
      <c r="I17" s="21">
        <v>0.64988145000000008</v>
      </c>
      <c r="J17" s="22">
        <f t="shared" si="1"/>
        <v>0.33443038513606693</v>
      </c>
      <c r="K17" s="22">
        <f t="shared" si="2"/>
        <v>0.41533252203845294</v>
      </c>
      <c r="L17" s="23">
        <f t="shared" si="3"/>
        <v>0.53421259370145679</v>
      </c>
      <c r="M17" s="4"/>
      <c r="N17" t="s">
        <v>260</v>
      </c>
      <c r="O17" s="5">
        <v>7.8270629752198229</v>
      </c>
      <c r="P17" s="71">
        <v>0.51063217902943892</v>
      </c>
    </row>
    <row r="18" spans="1:16">
      <c r="A18" s="17"/>
      <c r="B18" s="55">
        <v>12</v>
      </c>
      <c r="C18" s="19" t="s">
        <v>260</v>
      </c>
      <c r="D18" s="20">
        <v>11.235141</v>
      </c>
      <c r="E18" s="21">
        <v>15.328182</v>
      </c>
      <c r="F18" s="21">
        <f t="shared" si="0"/>
        <v>7.8270629752198229</v>
      </c>
      <c r="G18" s="21">
        <v>5.4449526552198222</v>
      </c>
      <c r="H18" s="21">
        <v>1.23245855</v>
      </c>
      <c r="I18" s="21">
        <v>1.14965177</v>
      </c>
      <c r="J18" s="22">
        <f t="shared" si="1"/>
        <v>0.35522494808711313</v>
      </c>
      <c r="K18" s="22">
        <f t="shared" si="2"/>
        <v>0.43562969210698455</v>
      </c>
      <c r="L18" s="23">
        <f t="shared" si="3"/>
        <v>0.51063217902943892</v>
      </c>
      <c r="M18" s="4"/>
      <c r="N18" t="s">
        <v>272</v>
      </c>
      <c r="O18" s="5">
        <v>2.6315858518237913</v>
      </c>
      <c r="P18" s="71">
        <v>0.51035133907319252</v>
      </c>
    </row>
    <row r="19" spans="1:16">
      <c r="A19" s="17"/>
      <c r="B19" s="55">
        <v>13</v>
      </c>
      <c r="C19" s="19" t="s">
        <v>261</v>
      </c>
      <c r="D19" s="20">
        <v>14.928039000000002</v>
      </c>
      <c r="E19" s="21">
        <v>14.204342</v>
      </c>
      <c r="F19" s="21">
        <f t="shared" si="0"/>
        <v>7.0984782331704501</v>
      </c>
      <c r="G19" s="21">
        <v>4.63311497317045</v>
      </c>
      <c r="H19" s="21">
        <v>1.3140559500000002</v>
      </c>
      <c r="I19" s="21">
        <v>1.15130731</v>
      </c>
      <c r="J19" s="22">
        <f t="shared" si="1"/>
        <v>0.32617596599479581</v>
      </c>
      <c r="K19" s="22">
        <f t="shared" si="2"/>
        <v>0.4186868299264021</v>
      </c>
      <c r="L19" s="23">
        <f t="shared" si="3"/>
        <v>0.49974002549153279</v>
      </c>
      <c r="M19" s="4"/>
      <c r="N19" t="s">
        <v>252</v>
      </c>
      <c r="O19" s="5">
        <v>5.3330429999675912</v>
      </c>
      <c r="P19" s="71">
        <v>0.50680614350600506</v>
      </c>
    </row>
    <row r="20" spans="1:16">
      <c r="A20" s="17"/>
      <c r="B20" s="55">
        <v>14</v>
      </c>
      <c r="C20" s="19" t="s">
        <v>262</v>
      </c>
      <c r="D20" s="20">
        <v>6.1988120000000002</v>
      </c>
      <c r="E20" s="21">
        <v>6.1298519999999996</v>
      </c>
      <c r="F20" s="21">
        <f t="shared" si="0"/>
        <v>2.847775239231523</v>
      </c>
      <c r="G20" s="21">
        <v>1.7938849992315227</v>
      </c>
      <c r="H20" s="21">
        <v>0.51106870000000004</v>
      </c>
      <c r="I20" s="21">
        <v>0.54282154000000005</v>
      </c>
      <c r="J20" s="22">
        <f t="shared" si="1"/>
        <v>0.29264735906046718</v>
      </c>
      <c r="K20" s="22">
        <f t="shared" si="2"/>
        <v>0.37602110119975535</v>
      </c>
      <c r="L20" s="23">
        <f t="shared" si="3"/>
        <v>0.4645748770494823</v>
      </c>
      <c r="M20" s="4"/>
      <c r="N20" t="s">
        <v>261</v>
      </c>
      <c r="O20" s="5">
        <v>7.0984782331704501</v>
      </c>
      <c r="P20" s="71">
        <v>0.49974002549153279</v>
      </c>
    </row>
    <row r="21" spans="1:16">
      <c r="A21" s="17"/>
      <c r="B21" s="55">
        <v>15</v>
      </c>
      <c r="C21" s="19" t="s">
        <v>263</v>
      </c>
      <c r="D21" s="20">
        <v>72.868685000000013</v>
      </c>
      <c r="E21" s="21">
        <v>59.497439</v>
      </c>
      <c r="F21" s="21">
        <f t="shared" si="0"/>
        <v>28.475821648076924</v>
      </c>
      <c r="G21" s="21">
        <v>19.441939148076926</v>
      </c>
      <c r="H21" s="21">
        <v>5.4893824999999996</v>
      </c>
      <c r="I21" s="21">
        <v>3.5445000000000011</v>
      </c>
      <c r="J21" s="22">
        <f t="shared" si="1"/>
        <v>0.32676934461123491</v>
      </c>
      <c r="K21" s="22">
        <f t="shared" si="2"/>
        <v>0.41903184518709996</v>
      </c>
      <c r="L21" s="23">
        <f t="shared" si="3"/>
        <v>0.47860583794332601</v>
      </c>
      <c r="M21" s="4"/>
      <c r="N21" t="s">
        <v>269</v>
      </c>
      <c r="O21" s="5">
        <v>9.2836549805953208</v>
      </c>
      <c r="P21" s="71">
        <v>0.49322258508898925</v>
      </c>
    </row>
    <row r="22" spans="1:16">
      <c r="A22" s="17"/>
      <c r="B22" s="55">
        <v>16</v>
      </c>
      <c r="C22" s="19" t="s">
        <v>264</v>
      </c>
      <c r="D22" s="20">
        <v>7.9487690000000013</v>
      </c>
      <c r="E22" s="21">
        <v>12.7348</v>
      </c>
      <c r="F22" s="21">
        <f t="shared" si="0"/>
        <v>5.3004463883468693</v>
      </c>
      <c r="G22" s="21">
        <v>3.7428349683468696</v>
      </c>
      <c r="H22" s="21">
        <v>0.92053722999999987</v>
      </c>
      <c r="I22" s="21">
        <v>0.63707418999999998</v>
      </c>
      <c r="J22" s="22">
        <f t="shared" si="1"/>
        <v>0.29390606592540675</v>
      </c>
      <c r="K22" s="22">
        <f t="shared" si="2"/>
        <v>0.36619123962267719</v>
      </c>
      <c r="L22" s="23">
        <f t="shared" si="3"/>
        <v>0.41621748188796598</v>
      </c>
      <c r="M22" s="4"/>
      <c r="N22" t="s">
        <v>249</v>
      </c>
      <c r="O22" s="5">
        <v>3.8392475036605256</v>
      </c>
      <c r="P22" s="71">
        <v>0.4922924466717169</v>
      </c>
    </row>
    <row r="23" spans="1:16">
      <c r="A23" s="17"/>
      <c r="B23" s="55">
        <v>17</v>
      </c>
      <c r="C23" s="19" t="s">
        <v>265</v>
      </c>
      <c r="D23" s="20">
        <v>0</v>
      </c>
      <c r="E23" s="21">
        <v>1.2151020000000001</v>
      </c>
      <c r="F23" s="21">
        <f t="shared" si="0"/>
        <v>2.9594469982595326E-2</v>
      </c>
      <c r="G23" s="21">
        <v>1.2649999825953273E-3</v>
      </c>
      <c r="H23" s="21">
        <v>1.234857E-2</v>
      </c>
      <c r="I23" s="21">
        <v>1.5980899999999999E-2</v>
      </c>
      <c r="J23" s="22">
        <f t="shared" si="1"/>
        <v>1.0410648510127769E-3</v>
      </c>
      <c r="K23" s="22">
        <f t="shared" si="2"/>
        <v>1.1203643795002664E-2</v>
      </c>
      <c r="L23" s="23">
        <f t="shared" si="3"/>
        <v>2.4355543800105114E-2</v>
      </c>
      <c r="M23" s="4"/>
      <c r="N23" t="s">
        <v>267</v>
      </c>
      <c r="O23" s="5">
        <v>2.5995527641085823</v>
      </c>
      <c r="P23" s="71">
        <v>0.4822197731338051</v>
      </c>
    </row>
    <row r="24" spans="1:16">
      <c r="A24" s="17"/>
      <c r="B24" s="55">
        <v>18</v>
      </c>
      <c r="C24" s="19" t="s">
        <v>266</v>
      </c>
      <c r="D24" s="20">
        <v>2.1328689999999995</v>
      </c>
      <c r="E24" s="21">
        <v>3.756602</v>
      </c>
      <c r="F24" s="21">
        <f t="shared" si="0"/>
        <v>2.3947764467863561</v>
      </c>
      <c r="G24" s="21">
        <v>1.4932758767863561</v>
      </c>
      <c r="H24" s="21">
        <v>0.52261374000000005</v>
      </c>
      <c r="I24" s="21">
        <v>0.37888683000000001</v>
      </c>
      <c r="J24" s="22">
        <f t="shared" si="1"/>
        <v>0.39750707601879465</v>
      </c>
      <c r="K24" s="22">
        <f t="shared" si="2"/>
        <v>0.53662581683829058</v>
      </c>
      <c r="L24" s="23">
        <f t="shared" si="3"/>
        <v>0.63748473934325656</v>
      </c>
      <c r="M24" s="4"/>
      <c r="N24" t="s">
        <v>258</v>
      </c>
      <c r="O24" s="5">
        <v>7.204700930327089</v>
      </c>
      <c r="P24" s="71">
        <v>0.47888484992216479</v>
      </c>
    </row>
    <row r="25" spans="1:16">
      <c r="A25" s="17"/>
      <c r="B25" s="55">
        <v>19</v>
      </c>
      <c r="C25" s="19" t="s">
        <v>267</v>
      </c>
      <c r="D25" s="20">
        <v>6.1951910000000003</v>
      </c>
      <c r="E25" s="21">
        <v>5.3908050000000003</v>
      </c>
      <c r="F25" s="21">
        <f t="shared" si="0"/>
        <v>2.5995527641085823</v>
      </c>
      <c r="G25" s="21">
        <v>1.6821139841085824</v>
      </c>
      <c r="H25" s="21">
        <v>0.40485598</v>
      </c>
      <c r="I25" s="21">
        <v>0.51258280000000001</v>
      </c>
      <c r="J25" s="22">
        <f t="shared" si="1"/>
        <v>0.31203391406451952</v>
      </c>
      <c r="K25" s="22">
        <f t="shared" si="2"/>
        <v>0.38713512436613495</v>
      </c>
      <c r="L25" s="23">
        <f t="shared" si="3"/>
        <v>0.4822197731338051</v>
      </c>
      <c r="M25" s="4"/>
      <c r="N25" t="s">
        <v>263</v>
      </c>
      <c r="O25" s="5">
        <v>28.475821648076924</v>
      </c>
      <c r="P25" s="71">
        <v>0.47860583794332601</v>
      </c>
    </row>
    <row r="26" spans="1:16">
      <c r="A26" s="17"/>
      <c r="B26" s="55">
        <v>20</v>
      </c>
      <c r="C26" s="19" t="s">
        <v>268</v>
      </c>
      <c r="D26" s="20">
        <v>11.983049000000001</v>
      </c>
      <c r="E26" s="21">
        <v>14.147421</v>
      </c>
      <c r="F26" s="21">
        <f t="shared" si="0"/>
        <v>7.3332126145360759</v>
      </c>
      <c r="G26" s="21">
        <v>4.9689493145360757</v>
      </c>
      <c r="H26" s="21">
        <v>1.06007973</v>
      </c>
      <c r="I26" s="21">
        <v>1.30418357</v>
      </c>
      <c r="J26" s="22">
        <f t="shared" si="1"/>
        <v>0.35122651079204298</v>
      </c>
      <c r="K26" s="22">
        <f t="shared" si="2"/>
        <v>0.42615746322499881</v>
      </c>
      <c r="L26" s="23">
        <f t="shared" si="3"/>
        <v>0.5183427152225184</v>
      </c>
      <c r="M26" s="4"/>
      <c r="N26" t="s">
        <v>262</v>
      </c>
      <c r="O26" s="5">
        <v>2.847775239231523</v>
      </c>
      <c r="P26" s="71">
        <v>0.4645748770494823</v>
      </c>
    </row>
    <row r="27" spans="1:16">
      <c r="A27" s="17"/>
      <c r="B27" s="55">
        <v>21</v>
      </c>
      <c r="C27" s="19" t="s">
        <v>269</v>
      </c>
      <c r="D27" s="20">
        <v>13.050621</v>
      </c>
      <c r="E27" s="21">
        <v>18.822445000000002</v>
      </c>
      <c r="F27" s="21">
        <f t="shared" si="0"/>
        <v>9.2836549805953208</v>
      </c>
      <c r="G27" s="21">
        <v>6.1044298105953203</v>
      </c>
      <c r="H27" s="21">
        <v>1.6594582599999999</v>
      </c>
      <c r="I27" s="21">
        <v>1.51976691</v>
      </c>
      <c r="J27" s="22">
        <f t="shared" si="1"/>
        <v>0.32431651735974365</v>
      </c>
      <c r="K27" s="22">
        <f t="shared" si="2"/>
        <v>0.41248031648360878</v>
      </c>
      <c r="L27" s="23">
        <f t="shared" si="3"/>
        <v>0.49322258508898925</v>
      </c>
      <c r="M27" s="4"/>
      <c r="N27" t="s">
        <v>256</v>
      </c>
      <c r="O27" s="5">
        <v>9.2504738045172381</v>
      </c>
      <c r="P27" s="71">
        <v>0.45438104557484693</v>
      </c>
    </row>
    <row r="28" spans="1:16">
      <c r="A28" s="17"/>
      <c r="B28" s="55">
        <v>22</v>
      </c>
      <c r="C28" s="19" t="s">
        <v>270</v>
      </c>
      <c r="D28" s="20">
        <v>4.4291310000000008</v>
      </c>
      <c r="E28" s="21">
        <v>6.8415079999999993</v>
      </c>
      <c r="F28" s="21">
        <f t="shared" si="0"/>
        <v>2.3426628274671355</v>
      </c>
      <c r="G28" s="21">
        <v>1.5455804174671357</v>
      </c>
      <c r="H28" s="21">
        <v>0.42554464999999997</v>
      </c>
      <c r="I28" s="21">
        <v>0.37153776000000005</v>
      </c>
      <c r="J28" s="22">
        <f t="shared" si="1"/>
        <v>0.22591224295391249</v>
      </c>
      <c r="K28" s="22">
        <f t="shared" si="2"/>
        <v>0.28811265987953766</v>
      </c>
      <c r="L28" s="23">
        <f t="shared" si="3"/>
        <v>0.34241907302704838</v>
      </c>
      <c r="M28" s="4"/>
      <c r="N28" t="s">
        <v>273</v>
      </c>
      <c r="O28" s="5">
        <v>3.4310297826266085</v>
      </c>
      <c r="P28" s="71">
        <v>0.42114223469148487</v>
      </c>
    </row>
    <row r="29" spans="1:16">
      <c r="A29" s="17"/>
      <c r="B29" s="55">
        <v>23</v>
      </c>
      <c r="C29" s="19" t="s">
        <v>271</v>
      </c>
      <c r="D29" s="20">
        <v>4.5435750000000006</v>
      </c>
      <c r="E29" s="21">
        <v>4.5780729999999989</v>
      </c>
      <c r="F29" s="21">
        <f t="shared" si="0"/>
        <v>2.4924887773536084</v>
      </c>
      <c r="G29" s="21">
        <v>1.6983790973536088</v>
      </c>
      <c r="H29" s="21">
        <v>0.48063062999999995</v>
      </c>
      <c r="I29" s="21">
        <v>0.31347904999999993</v>
      </c>
      <c r="J29" s="22">
        <f t="shared" si="1"/>
        <v>0.37098121793899075</v>
      </c>
      <c r="K29" s="22">
        <f t="shared" si="2"/>
        <v>0.47596657531533665</v>
      </c>
      <c r="L29" s="23">
        <f t="shared" si="3"/>
        <v>0.54444059265844147</v>
      </c>
      <c r="M29" s="4"/>
      <c r="N29" t="s">
        <v>264</v>
      </c>
      <c r="O29" s="5">
        <v>5.3004463883468693</v>
      </c>
      <c r="P29" s="71">
        <v>0.41621748188796598</v>
      </c>
    </row>
    <row r="30" spans="1:16">
      <c r="A30" s="17"/>
      <c r="B30" s="55">
        <v>24</v>
      </c>
      <c r="C30" s="19" t="s">
        <v>272</v>
      </c>
      <c r="D30" s="20">
        <v>6.1129300000000004</v>
      </c>
      <c r="E30" s="21">
        <v>5.1564199999999998</v>
      </c>
      <c r="F30" s="21">
        <f t="shared" si="0"/>
        <v>2.6315858518237913</v>
      </c>
      <c r="G30" s="21">
        <v>1.6294065718237916</v>
      </c>
      <c r="H30" s="21">
        <v>0.37131462999999998</v>
      </c>
      <c r="I30" s="21">
        <v>0.63086464999999992</v>
      </c>
      <c r="J30" s="22">
        <f t="shared" si="1"/>
        <v>0.3159957047377428</v>
      </c>
      <c r="K30" s="22">
        <f t="shared" si="2"/>
        <v>0.38800586488761418</v>
      </c>
      <c r="L30" s="23">
        <f t="shared" si="3"/>
        <v>0.51035133907319252</v>
      </c>
      <c r="M30" s="4"/>
      <c r="N30" t="s">
        <v>270</v>
      </c>
      <c r="O30" s="5">
        <v>2.3426628274671355</v>
      </c>
      <c r="P30" s="71">
        <v>0.34241907302704838</v>
      </c>
    </row>
    <row r="31" spans="1:16" ht="15.75" thickBot="1">
      <c r="A31" s="24"/>
      <c r="B31" s="56">
        <v>25</v>
      </c>
      <c r="C31" s="26" t="s">
        <v>273</v>
      </c>
      <c r="D31" s="27">
        <v>5.2114529999999997</v>
      </c>
      <c r="E31" s="28">
        <v>8.1469619999999985</v>
      </c>
      <c r="F31" s="28">
        <f t="shared" si="0"/>
        <v>3.4310297826266085</v>
      </c>
      <c r="G31" s="28">
        <v>2.1494001126266085</v>
      </c>
      <c r="H31" s="28">
        <v>0.37423519000000005</v>
      </c>
      <c r="I31" s="28">
        <v>0.90739447999999989</v>
      </c>
      <c r="J31" s="29">
        <f t="shared" si="1"/>
        <v>0.26382842004499457</v>
      </c>
      <c r="K31" s="29">
        <f t="shared" si="2"/>
        <v>0.3097639712357329</v>
      </c>
      <c r="L31" s="30">
        <f t="shared" si="3"/>
        <v>0.42114223469148487</v>
      </c>
      <c r="M31" s="4"/>
      <c r="N31" t="s">
        <v>265</v>
      </c>
      <c r="O31" s="5">
        <v>2.9594469982595326E-2</v>
      </c>
      <c r="P31" s="71">
        <v>2.4355543800105114E-2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>
  <dimension ref="A1:M18"/>
  <sheetViews>
    <sheetView topLeftCell="A10" workbookViewId="0">
      <selection activeCell="A18" sqref="A18:D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>
      <c r="A1" s="50">
        <v>98</v>
      </c>
      <c r="B1" s="49" t="s">
        <v>1553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1556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338.84630900000002</v>
      </c>
      <c r="E6" s="14">
        <v>338.84629100000001</v>
      </c>
      <c r="F6" s="14">
        <v>169.32399903850813</v>
      </c>
      <c r="G6" s="14">
        <v>113.81369112850815</v>
      </c>
      <c r="H6" s="14">
        <v>28.772244600000008</v>
      </c>
      <c r="I6" s="14">
        <v>26.738063310000001</v>
      </c>
      <c r="J6" s="15">
        <v>0.33588589915687805</v>
      </c>
      <c r="K6" s="15">
        <v>0.42079827790857582</v>
      </c>
      <c r="L6" s="16">
        <v>0.49970739989155777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336.03376400000002</v>
      </c>
      <c r="E7" s="38">
        <f ca="1">SUM(E8:OFFSET(E6,MATCH("PROYECTOS",$A$8:$A$50,0),0))</f>
        <v>336.03376399999991</v>
      </c>
      <c r="F7" s="38">
        <f ca="1">SUM(F8:OFFSET(F6,MATCH("PROYECTOS",$A$8:$A$50,0),0))</f>
        <v>167.93811353355835</v>
      </c>
      <c r="G7" s="38">
        <f ca="1">SUM(G8:OFFSET(G6,MATCH("PROYECTOS",$A$8:$A$50,0),0))</f>
        <v>113.05780318355836</v>
      </c>
      <c r="H7" s="38">
        <f ca="1">SUM(H8:OFFSET(H6,MATCH("PROYECTOS",$A$8:$A$50,0),0))</f>
        <v>28.415723729999996</v>
      </c>
      <c r="I7" s="38">
        <f ca="1">SUM(I8:OFFSET(I6,MATCH("PROYECTOS",$A$8:$A$50,0),0))</f>
        <v>26.464586620000002</v>
      </c>
      <c r="J7" s="39">
        <f ca="1">IFERROR(G7/E7,0)</f>
        <v>0.33644774810057004</v>
      </c>
      <c r="K7" s="39">
        <f ca="1">IFERROR(SUM(G7,H7)/E7,0)</f>
        <v>0.42100985695460774</v>
      </c>
      <c r="L7" s="40">
        <f ca="1">IFERROR(SUM(G7,H7,I7)/E7,0)</f>
        <v>0.49976559359540557</v>
      </c>
      <c r="M7" s="4"/>
    </row>
    <row r="8" spans="1:13">
      <c r="A8" s="17"/>
      <c r="B8" s="19">
        <v>3000001</v>
      </c>
      <c r="C8" s="19" t="s">
        <v>275</v>
      </c>
      <c r="D8" s="20">
        <v>25.791494999999991</v>
      </c>
      <c r="E8" s="21">
        <v>27.871005000000004</v>
      </c>
      <c r="F8" s="21">
        <f t="shared" ref="F8:F10" si="0">SUM(G8,H8,I8)</f>
        <v>13.598041400992047</v>
      </c>
      <c r="G8" s="21">
        <v>9.6830516209920461</v>
      </c>
      <c r="H8" s="21">
        <v>2.2267557</v>
      </c>
      <c r="I8" s="21">
        <v>1.6882340800000004</v>
      </c>
      <c r="J8" s="22">
        <f t="shared" ref="J8:J11" si="1">IFERROR(G8/E8,0)</f>
        <v>0.34742384140765808</v>
      </c>
      <c r="K8" s="22">
        <f t="shared" ref="K8:K11" si="2">IFERROR(SUM(G8,H8)/E8,0)</f>
        <v>0.42731890439516063</v>
      </c>
      <c r="L8" s="23">
        <f t="shared" ref="L8:L11" si="3">IFERROR(SUM(G8,H8,I8)/E8,0)</f>
        <v>0.4878920369391791</v>
      </c>
      <c r="M8" s="4"/>
    </row>
    <row r="9" spans="1:13" ht="63.75">
      <c r="A9" s="17"/>
      <c r="B9" s="19">
        <v>3000314</v>
      </c>
      <c r="C9" s="19" t="s">
        <v>1558</v>
      </c>
      <c r="D9" s="20">
        <v>85.195772000000005</v>
      </c>
      <c r="E9" s="21">
        <v>107.31025899999997</v>
      </c>
      <c r="F9" s="21">
        <f t="shared" si="0"/>
        <v>49.942113334551053</v>
      </c>
      <c r="G9" s="21">
        <v>34.917800714551049</v>
      </c>
      <c r="H9" s="21">
        <v>7.4410552799999996</v>
      </c>
      <c r="I9" s="21">
        <v>7.583257340000003</v>
      </c>
      <c r="J9" s="22">
        <f t="shared" si="1"/>
        <v>0.32539107667749695</v>
      </c>
      <c r="K9" s="22">
        <f t="shared" si="2"/>
        <v>0.39473258558206498</v>
      </c>
      <c r="L9" s="23">
        <f t="shared" si="3"/>
        <v>0.46539924327785909</v>
      </c>
      <c r="M9" s="4"/>
    </row>
    <row r="10" spans="1:13" ht="63.75">
      <c r="A10" s="17"/>
      <c r="B10" s="19">
        <v>3000584</v>
      </c>
      <c r="C10" s="19" t="s">
        <v>1559</v>
      </c>
      <c r="D10" s="20">
        <v>225.04649699999999</v>
      </c>
      <c r="E10" s="21">
        <v>200.85249999999996</v>
      </c>
      <c r="F10" s="21">
        <f t="shared" si="0"/>
        <v>104.39795879801527</v>
      </c>
      <c r="G10" s="21">
        <v>68.456950848015268</v>
      </c>
      <c r="H10" s="21">
        <v>18.747912749999998</v>
      </c>
      <c r="I10" s="21">
        <v>17.193095199999998</v>
      </c>
      <c r="J10" s="22">
        <f t="shared" si="1"/>
        <v>0.34083195801902033</v>
      </c>
      <c r="K10" s="22">
        <f t="shared" si="2"/>
        <v>0.43417365279503756</v>
      </c>
      <c r="L10" s="23">
        <f t="shared" si="3"/>
        <v>0.51977425622292617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2.8125450000000001</v>
      </c>
      <c r="E11" s="45">
        <f t="shared" ref="E11:I11" ca="1" si="4">OFFSET(E11,-MATCH("PROYECTOS",$A$8:$A$50,0)-1,0)-(OFFSET(E11,-MATCH("PROYECTOS",$A$8:$A$50,0),0))</f>
        <v>2.8125270000001024</v>
      </c>
      <c r="F11" s="45">
        <f t="shared" ca="1" si="4"/>
        <v>1.3858855049497834</v>
      </c>
      <c r="G11" s="45">
        <f t="shared" ca="1" si="4"/>
        <v>0.75588794494979084</v>
      </c>
      <c r="H11" s="45">
        <f t="shared" ca="1" si="4"/>
        <v>0.35652087000001131</v>
      </c>
      <c r="I11" s="45">
        <f t="shared" ca="1" si="4"/>
        <v>0.27347668999999897</v>
      </c>
      <c r="J11" s="46">
        <f t="shared" ca="1" si="1"/>
        <v>0.26875757813161022</v>
      </c>
      <c r="K11" s="46">
        <f t="shared" ca="1" si="2"/>
        <v>0.3955193372187224</v>
      </c>
      <c r="L11" s="47">
        <f t="shared" ca="1" si="3"/>
        <v>0.49275456020502229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1568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>
      <c r="A17" s="17"/>
      <c r="B17" s="19">
        <v>3000001</v>
      </c>
      <c r="C17" s="19" t="s">
        <v>275</v>
      </c>
      <c r="D17" s="23">
        <v>0.4878920369391791</v>
      </c>
    </row>
    <row r="18" spans="1:4" ht="64.5" thickBot="1">
      <c r="A18" s="24"/>
      <c r="B18" s="26">
        <v>3000314</v>
      </c>
      <c r="C18" s="26" t="s">
        <v>1558</v>
      </c>
      <c r="D18" s="30">
        <v>0.46539924327785909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98</v>
      </c>
      <c r="B1" s="49" t="s">
        <v>1553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1557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338.84630900000002</v>
      </c>
      <c r="I6" s="14">
        <v>338.84629100000001</v>
      </c>
      <c r="J6" s="14">
        <v>169.32399903850813</v>
      </c>
      <c r="K6" s="14">
        <v>113.81369112850815</v>
      </c>
      <c r="L6" s="14">
        <v>28.772244600000008</v>
      </c>
      <c r="M6" s="14">
        <v>26.738063310000001</v>
      </c>
      <c r="N6" s="15">
        <v>0.33588589915687805</v>
      </c>
      <c r="O6" s="15">
        <v>0.42079827790857582</v>
      </c>
      <c r="P6" s="16">
        <v>0.49970739989155777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336.03376400000002</v>
      </c>
      <c r="I7" s="37">
        <f>SUM(I8:I17)</f>
        <v>336.03376400000002</v>
      </c>
      <c r="J7" s="37">
        <f>SUM(J8:J17)</f>
        <v>167.93811353355835</v>
      </c>
      <c r="K7" s="37">
        <f t="shared" ref="K7:M7" si="0">SUM(K8:K17)</f>
        <v>113.05780318355836</v>
      </c>
      <c r="L7" s="37">
        <f t="shared" si="0"/>
        <v>28.415723730000003</v>
      </c>
      <c r="M7" s="37">
        <f t="shared" si="0"/>
        <v>26.464586620000002</v>
      </c>
      <c r="N7" s="39">
        <f>IFERROR(K7/I7,0)</f>
        <v>0.33644774810056993</v>
      </c>
      <c r="O7" s="39">
        <f>IFERROR(SUM(K7,L7)/I7,0)</f>
        <v>0.42100985695460758</v>
      </c>
      <c r="P7" s="40">
        <f>IFERROR(SUM(K7,L7,M7)/I7,0)</f>
        <v>0.4997655935954054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23.178771999999991</v>
      </c>
      <c r="I8" s="21">
        <v>25.358282000000003</v>
      </c>
      <c r="J8" s="21">
        <f t="shared" ref="J8:J17" si="1">SUM(K8,L8,M8)</f>
        <v>13.134951541803408</v>
      </c>
      <c r="K8" s="21">
        <v>9.3180652218034083</v>
      </c>
      <c r="L8" s="21">
        <v>2.1471381599999995</v>
      </c>
      <c r="M8" s="21">
        <v>1.6697481600000004</v>
      </c>
      <c r="N8" s="22">
        <f t="shared" ref="N8:N18" si="2">IFERROR(K8/I8,0)</f>
        <v>0.36745648706814632</v>
      </c>
      <c r="O8" s="22">
        <f t="shared" ref="O8:O18" si="3">IFERROR(SUM(K8,L8)/I8,0)</f>
        <v>0.45212855436355687</v>
      </c>
      <c r="P8" s="23">
        <f t="shared" ref="P8:P18" si="4">IFERROR(SUM(K8,L8,M8)/I8,0)</f>
        <v>0.51797481950091917</v>
      </c>
      <c r="Q8" s="70">
        <v>390</v>
      </c>
      <c r="R8" s="21">
        <v>361</v>
      </c>
      <c r="S8" s="23">
        <f>IFERROR(R8/Q8,0)</f>
        <v>0.92564102564102568</v>
      </c>
    </row>
    <row r="9" spans="1:19" ht="63.75">
      <c r="A9" s="17"/>
      <c r="B9" s="19">
        <v>5002894</v>
      </c>
      <c r="C9" s="19" t="s">
        <v>1560</v>
      </c>
      <c r="D9" s="68">
        <v>3000314</v>
      </c>
      <c r="E9" s="19" t="s">
        <v>1558</v>
      </c>
      <c r="F9" s="69">
        <v>56</v>
      </c>
      <c r="G9" s="19" t="s">
        <v>419</v>
      </c>
      <c r="H9" s="20">
        <v>3.800961</v>
      </c>
      <c r="I9" s="21">
        <v>0.13630100000000001</v>
      </c>
      <c r="J9" s="21">
        <f t="shared" si="1"/>
        <v>9.377852954061236E-2</v>
      </c>
      <c r="K9" s="21">
        <v>4.6628529540612362E-2</v>
      </c>
      <c r="L9" s="21">
        <v>0</v>
      </c>
      <c r="M9" s="21">
        <v>4.7149999999999997E-2</v>
      </c>
      <c r="N9" s="22">
        <f t="shared" si="2"/>
        <v>0.34209968775439914</v>
      </c>
      <c r="O9" s="22">
        <f t="shared" si="3"/>
        <v>0.34209968775439914</v>
      </c>
      <c r="P9" s="23">
        <f t="shared" si="4"/>
        <v>0.68802524956245625</v>
      </c>
      <c r="Q9" s="70">
        <v>39469</v>
      </c>
      <c r="R9" s="21">
        <v>16490</v>
      </c>
      <c r="S9" s="23">
        <f t="shared" ref="S9:S17" si="5">IFERROR(R9/Q9,0)</f>
        <v>0.41779624515442498</v>
      </c>
    </row>
    <row r="10" spans="1:19" ht="63.75">
      <c r="A10" s="17"/>
      <c r="B10" s="19">
        <v>5002955</v>
      </c>
      <c r="C10" s="19" t="s">
        <v>1561</v>
      </c>
      <c r="D10" s="68">
        <v>3000314</v>
      </c>
      <c r="E10" s="19" t="s">
        <v>1558</v>
      </c>
      <c r="F10" s="69">
        <v>56</v>
      </c>
      <c r="G10" s="19" t="s">
        <v>419</v>
      </c>
      <c r="H10" s="20">
        <v>34.421984999999992</v>
      </c>
      <c r="I10" s="21">
        <v>86.232062999999997</v>
      </c>
      <c r="J10" s="21">
        <f t="shared" si="1"/>
        <v>41.103448501597285</v>
      </c>
      <c r="K10" s="21">
        <v>28.104703581597278</v>
      </c>
      <c r="L10" s="21">
        <v>6.281348780000001</v>
      </c>
      <c r="M10" s="21">
        <v>6.7173961400000017</v>
      </c>
      <c r="N10" s="22">
        <f t="shared" si="2"/>
        <v>0.3259194156307878</v>
      </c>
      <c r="O10" s="22">
        <f t="shared" si="3"/>
        <v>0.39876179654425387</v>
      </c>
      <c r="P10" s="23">
        <f t="shared" si="4"/>
        <v>0.47666085063507396</v>
      </c>
      <c r="Q10" s="70">
        <v>53811</v>
      </c>
      <c r="R10" s="21">
        <v>52801</v>
      </c>
      <c r="S10" s="23">
        <f t="shared" si="5"/>
        <v>0.9812306034082251</v>
      </c>
    </row>
    <row r="11" spans="1:19" ht="25.5">
      <c r="A11" s="17"/>
      <c r="B11" s="19">
        <v>5003032</v>
      </c>
      <c r="C11" s="19" t="s">
        <v>513</v>
      </c>
      <c r="D11" s="68">
        <v>3000001</v>
      </c>
      <c r="E11" s="19" t="s">
        <v>275</v>
      </c>
      <c r="F11" s="69">
        <v>60</v>
      </c>
      <c r="G11" s="19" t="s">
        <v>309</v>
      </c>
      <c r="H11" s="20">
        <v>2.6127230000000004</v>
      </c>
      <c r="I11" s="21">
        <v>2.5127229999999998</v>
      </c>
      <c r="J11" s="21">
        <f t="shared" si="1"/>
        <v>0.46308985918863771</v>
      </c>
      <c r="K11" s="21">
        <v>0.36498639918863773</v>
      </c>
      <c r="L11" s="21">
        <v>7.9617539999999987E-2</v>
      </c>
      <c r="M11" s="21">
        <v>1.8485919999999999E-2</v>
      </c>
      <c r="N11" s="22">
        <f t="shared" si="2"/>
        <v>0.14525532626900686</v>
      </c>
      <c r="O11" s="22">
        <f t="shared" si="3"/>
        <v>0.17694108709501116</v>
      </c>
      <c r="P11" s="23">
        <f t="shared" si="4"/>
        <v>0.18429801422147915</v>
      </c>
      <c r="Q11" s="70">
        <v>18</v>
      </c>
      <c r="R11" s="21">
        <v>18</v>
      </c>
      <c r="S11" s="23">
        <f t="shared" si="5"/>
        <v>1</v>
      </c>
    </row>
    <row r="12" spans="1:19" ht="63.75">
      <c r="A12" s="17"/>
      <c r="B12" s="19">
        <v>5004343</v>
      </c>
      <c r="C12" s="19" t="s">
        <v>1562</v>
      </c>
      <c r="D12" s="68">
        <v>3000314</v>
      </c>
      <c r="E12" s="19" t="s">
        <v>1558</v>
      </c>
      <c r="F12" s="69">
        <v>194</v>
      </c>
      <c r="G12" s="19" t="s">
        <v>1179</v>
      </c>
      <c r="H12" s="20">
        <v>6.7293950000000002</v>
      </c>
      <c r="I12" s="21">
        <v>9.7686430000000009</v>
      </c>
      <c r="J12" s="21">
        <f t="shared" si="1"/>
        <v>3.9773590157094594</v>
      </c>
      <c r="K12" s="21">
        <v>2.2939540157094598</v>
      </c>
      <c r="L12" s="21">
        <v>0.88750899999999988</v>
      </c>
      <c r="M12" s="21">
        <v>0.79589599999999994</v>
      </c>
      <c r="N12" s="22">
        <f t="shared" si="2"/>
        <v>0.23482831911345922</v>
      </c>
      <c r="O12" s="22">
        <f t="shared" si="3"/>
        <v>0.32568116325977509</v>
      </c>
      <c r="P12" s="23">
        <f t="shared" si="4"/>
        <v>0.40715573449756115</v>
      </c>
      <c r="Q12" s="70">
        <v>1270</v>
      </c>
      <c r="R12" s="21">
        <v>1255</v>
      </c>
      <c r="S12" s="23">
        <f t="shared" si="5"/>
        <v>0.98818897637795278</v>
      </c>
    </row>
    <row r="13" spans="1:19" ht="63.75">
      <c r="A13" s="17"/>
      <c r="B13" s="19">
        <v>5004343</v>
      </c>
      <c r="C13" s="19" t="s">
        <v>1562</v>
      </c>
      <c r="D13" s="68">
        <v>3000584</v>
      </c>
      <c r="E13" s="19" t="s">
        <v>1559</v>
      </c>
      <c r="F13" s="69">
        <v>194</v>
      </c>
      <c r="G13" s="19" t="s">
        <v>1179</v>
      </c>
      <c r="H13" s="20">
        <v>4.8662439999999991</v>
      </c>
      <c r="I13" s="21">
        <v>1.9169280000000004</v>
      </c>
      <c r="J13" s="21">
        <f t="shared" si="1"/>
        <v>0.74145410577289406</v>
      </c>
      <c r="K13" s="21">
        <v>0.80196270577289397</v>
      </c>
      <c r="L13" s="21">
        <v>-2.989468E-2</v>
      </c>
      <c r="M13" s="21">
        <v>-3.0613919999999996E-2</v>
      </c>
      <c r="N13" s="22">
        <f t="shared" si="2"/>
        <v>0.41835828250872947</v>
      </c>
      <c r="O13" s="22">
        <f t="shared" si="3"/>
        <v>0.40276318451861198</v>
      </c>
      <c r="P13" s="23">
        <f t="shared" si="4"/>
        <v>0.38679288203463769</v>
      </c>
      <c r="Q13" s="70">
        <v>687</v>
      </c>
      <c r="R13" s="21">
        <v>650</v>
      </c>
      <c r="S13" s="23">
        <f t="shared" si="5"/>
        <v>0.94614264919941771</v>
      </c>
    </row>
    <row r="14" spans="1:19" ht="63.75">
      <c r="A14" s="17"/>
      <c r="B14" s="19">
        <v>5004344</v>
      </c>
      <c r="C14" s="19" t="s">
        <v>1563</v>
      </c>
      <c r="D14" s="68">
        <v>3000314</v>
      </c>
      <c r="E14" s="19" t="s">
        <v>1558</v>
      </c>
      <c r="F14" s="69">
        <v>88</v>
      </c>
      <c r="G14" s="19" t="s">
        <v>755</v>
      </c>
      <c r="H14" s="20">
        <v>40.243431000000001</v>
      </c>
      <c r="I14" s="21">
        <v>11.173251999999998</v>
      </c>
      <c r="J14" s="21">
        <f t="shared" si="1"/>
        <v>4.7675272877036994</v>
      </c>
      <c r="K14" s="21">
        <v>4.4725145877036994</v>
      </c>
      <c r="L14" s="21">
        <v>0.27219750000000004</v>
      </c>
      <c r="M14" s="21">
        <v>2.2815200000000001E-2</v>
      </c>
      <c r="N14" s="22">
        <f t="shared" si="2"/>
        <v>0.4002876322581555</v>
      </c>
      <c r="O14" s="22">
        <f t="shared" si="3"/>
        <v>0.42464916102346034</v>
      </c>
      <c r="P14" s="23">
        <f t="shared" si="4"/>
        <v>0.42669110906150692</v>
      </c>
      <c r="Q14" s="70">
        <v>9896</v>
      </c>
      <c r="R14" s="21">
        <v>6526</v>
      </c>
      <c r="S14" s="23">
        <f t="shared" si="5"/>
        <v>0.65945836701697658</v>
      </c>
    </row>
    <row r="15" spans="1:19" ht="63.75">
      <c r="A15" s="17"/>
      <c r="B15" s="19">
        <v>5004344</v>
      </c>
      <c r="C15" s="19" t="s">
        <v>1563</v>
      </c>
      <c r="D15" s="68">
        <v>3000584</v>
      </c>
      <c r="E15" s="19" t="s">
        <v>1559</v>
      </c>
      <c r="F15" s="69">
        <v>88</v>
      </c>
      <c r="G15" s="19" t="s">
        <v>755</v>
      </c>
      <c r="H15" s="20">
        <v>11.83929</v>
      </c>
      <c r="I15" s="21">
        <v>9.7935069999999982</v>
      </c>
      <c r="J15" s="21">
        <f t="shared" si="1"/>
        <v>1.5206359617130829</v>
      </c>
      <c r="K15" s="21">
        <v>1.0224822317130828</v>
      </c>
      <c r="L15" s="21">
        <v>0.29027621000000003</v>
      </c>
      <c r="M15" s="21">
        <v>0.20787751999999995</v>
      </c>
      <c r="N15" s="22">
        <f t="shared" si="2"/>
        <v>0.10440409464281621</v>
      </c>
      <c r="O15" s="22">
        <f t="shared" si="3"/>
        <v>0.13404375385784512</v>
      </c>
      <c r="P15" s="23">
        <f t="shared" si="4"/>
        <v>0.1552698090390994</v>
      </c>
      <c r="Q15" s="70">
        <v>73</v>
      </c>
      <c r="R15" s="21">
        <v>0</v>
      </c>
      <c r="S15" s="23">
        <f t="shared" si="5"/>
        <v>0</v>
      </c>
    </row>
    <row r="16" spans="1:19" ht="63.75">
      <c r="A16" s="17"/>
      <c r="B16" s="19">
        <v>5004345</v>
      </c>
      <c r="C16" s="19" t="s">
        <v>1564</v>
      </c>
      <c r="D16" s="68">
        <v>3000584</v>
      </c>
      <c r="E16" s="19" t="s">
        <v>1559</v>
      </c>
      <c r="F16" s="69">
        <v>79</v>
      </c>
      <c r="G16" s="19" t="s">
        <v>1566</v>
      </c>
      <c r="H16" s="20">
        <v>176.02746199999999</v>
      </c>
      <c r="I16" s="21">
        <v>167.39029000000002</v>
      </c>
      <c r="J16" s="21">
        <f t="shared" si="1"/>
        <v>96.147853048052852</v>
      </c>
      <c r="K16" s="21">
        <v>62.844611118052853</v>
      </c>
      <c r="L16" s="21">
        <v>16.76143656</v>
      </c>
      <c r="M16" s="21">
        <v>16.541805370000002</v>
      </c>
      <c r="N16" s="22">
        <f t="shared" si="2"/>
        <v>0.375437614201235</v>
      </c>
      <c r="O16" s="22">
        <f t="shared" si="3"/>
        <v>0.4755714783578715</v>
      </c>
      <c r="P16" s="23">
        <f t="shared" si="4"/>
        <v>0.57439325212981496</v>
      </c>
      <c r="Q16" s="70">
        <v>58680</v>
      </c>
      <c r="R16" s="21">
        <v>55692</v>
      </c>
      <c r="S16" s="23">
        <f t="shared" si="5"/>
        <v>0.94907975460122695</v>
      </c>
    </row>
    <row r="17" spans="1:19" ht="63.75">
      <c r="A17" s="17"/>
      <c r="B17" s="19">
        <v>5004501</v>
      </c>
      <c r="C17" s="19" t="s">
        <v>1565</v>
      </c>
      <c r="D17" s="68">
        <v>3000584</v>
      </c>
      <c r="E17" s="19" t="s">
        <v>1559</v>
      </c>
      <c r="F17" s="69">
        <v>182</v>
      </c>
      <c r="G17" s="19" t="s">
        <v>578</v>
      </c>
      <c r="H17" s="20">
        <v>32.313501000000002</v>
      </c>
      <c r="I17" s="21">
        <v>21.751775000000002</v>
      </c>
      <c r="J17" s="21">
        <f t="shared" si="1"/>
        <v>5.9880156824764361</v>
      </c>
      <c r="K17" s="21">
        <v>3.7878947924764361</v>
      </c>
      <c r="L17" s="21">
        <v>1.72609466</v>
      </c>
      <c r="M17" s="21">
        <v>0.4740262300000001</v>
      </c>
      <c r="N17" s="22">
        <f t="shared" si="2"/>
        <v>0.17414187083474503</v>
      </c>
      <c r="O17" s="22">
        <f t="shared" si="3"/>
        <v>0.2534960688254837</v>
      </c>
      <c r="P17" s="23">
        <f t="shared" si="4"/>
        <v>0.27528859977985409</v>
      </c>
      <c r="Q17" s="70">
        <v>56</v>
      </c>
      <c r="R17" s="21">
        <v>3</v>
      </c>
      <c r="S17" s="23">
        <f t="shared" si="5"/>
        <v>5.3571428571428568E-2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2.8125450000000001</v>
      </c>
      <c r="I18" s="44">
        <f t="shared" ref="I18:M18" si="6">I6-I7</f>
        <v>2.8125269999999887</v>
      </c>
      <c r="J18" s="44">
        <f t="shared" si="6"/>
        <v>1.3858855049497834</v>
      </c>
      <c r="K18" s="44">
        <f t="shared" si="6"/>
        <v>0.75588794494979084</v>
      </c>
      <c r="L18" s="44">
        <f t="shared" si="6"/>
        <v>0.35652087000000421</v>
      </c>
      <c r="M18" s="44">
        <f t="shared" si="6"/>
        <v>0.27347668999999897</v>
      </c>
      <c r="N18" s="46">
        <f t="shared" si="2"/>
        <v>0.2687575781316211</v>
      </c>
      <c r="O18" s="46">
        <f t="shared" si="3"/>
        <v>0.39551933721873589</v>
      </c>
      <c r="P18" s="47">
        <f t="shared" si="4"/>
        <v>0.49275456020503966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99</v>
      </c>
      <c r="B1" s="50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1569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43.982809999999994</v>
      </c>
      <c r="E6" s="14">
        <v>52.76243199999999</v>
      </c>
      <c r="F6" s="14">
        <v>38.507847568027366</v>
      </c>
      <c r="G6" s="14">
        <v>30.591213308027363</v>
      </c>
      <c r="H6" s="14">
        <v>4.60424115</v>
      </c>
      <c r="I6" s="14">
        <v>3.3123931099999995</v>
      </c>
      <c r="J6" s="15">
        <v>0.5797915704118296</v>
      </c>
      <c r="K6" s="15">
        <v>0.66705519673595348</v>
      </c>
      <c r="L6" s="16">
        <v>0.72983458321305916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43.982810000000001</v>
      </c>
      <c r="E7" s="38">
        <f ca="1">SUM(E8:OFFSET(E6,MATCH("GOBIERNOS REGIONALES",$A$8:$A$50,0),0))</f>
        <v>52.76243199999999</v>
      </c>
      <c r="F7" s="38">
        <f ca="1">SUM(F8:OFFSET(F6,MATCH("GOBIERNOS REGIONALES",$A$8:$A$50,0),0))</f>
        <v>38.507847568027366</v>
      </c>
      <c r="G7" s="38">
        <f ca="1">SUM(G8:OFFSET(G6,MATCH("GOBIERNOS REGIONALES",$A$8:$A$50,0),0))</f>
        <v>30.591213308027363</v>
      </c>
      <c r="H7" s="38">
        <f ca="1">SUM(H8:OFFSET(H6,MATCH("GOBIERNOS REGIONALES",$A$8:$A$50,0),0))</f>
        <v>4.60424115</v>
      </c>
      <c r="I7" s="38">
        <f ca="1">SUM(I8:OFFSET(I6,MATCH("GOBIERNOS REGIONALES",$A$8:$A$50,0),0))</f>
        <v>3.3123931099999999</v>
      </c>
      <c r="J7" s="39">
        <f ca="1">IFERROR(G7/E7,0)</f>
        <v>0.5797915704118296</v>
      </c>
      <c r="K7" s="39">
        <f ca="1">IFERROR(SUM(G7,H7)/E7,0)</f>
        <v>0.66705519673595348</v>
      </c>
      <c r="L7" s="40">
        <f ca="1">IFERROR(SUM(G7,H7,I7)/E7,0)</f>
        <v>0.72983458321305916</v>
      </c>
      <c r="M7" s="4"/>
    </row>
    <row r="8" spans="1:13">
      <c r="A8" s="17"/>
      <c r="B8" s="18">
        <v>4</v>
      </c>
      <c r="C8" s="19" t="s">
        <v>103</v>
      </c>
      <c r="D8" s="20">
        <v>43.982810000000001</v>
      </c>
      <c r="E8" s="21">
        <v>52.76243199999999</v>
      </c>
      <c r="F8" s="21">
        <f t="shared" ref="F8:F10" si="0">SUM(G8,H8,I8)</f>
        <v>38.507847568027366</v>
      </c>
      <c r="G8" s="21">
        <v>30.591213308027363</v>
      </c>
      <c r="H8" s="21">
        <v>4.60424115</v>
      </c>
      <c r="I8" s="21">
        <v>3.3123931099999999</v>
      </c>
      <c r="J8" s="22">
        <f t="shared" ref="J8:J10" si="1">IFERROR(G8/E8,0)</f>
        <v>0.5797915704118296</v>
      </c>
      <c r="K8" s="22">
        <f t="shared" ref="K8:K10" si="2">IFERROR(SUM(G8,H8)/E8,0)</f>
        <v>0.66705519673595348</v>
      </c>
      <c r="L8" s="23">
        <f t="shared" ref="L8:L10" si="3">IFERROR(SUM(G8,H8,I8)/E8,0)</f>
        <v>0.72983458321305916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99</v>
      </c>
      <c r="B1" s="51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1570</v>
      </c>
      <c r="N2" s="72" t="s">
        <v>1577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43.982809999999994</v>
      </c>
      <c r="E6" s="14">
        <f ca="1">SUM(E7:OFFSET(E7,50,0))</f>
        <v>52.76243199999999</v>
      </c>
      <c r="F6" s="14">
        <f ca="1">SUM(F7:OFFSET(F7,50,0))</f>
        <v>38.507847568027366</v>
      </c>
      <c r="G6" s="14">
        <f ca="1">SUM(G7:OFFSET(G7,50,0))</f>
        <v>30.591213308027363</v>
      </c>
      <c r="H6" s="14">
        <f ca="1">SUM(H7:OFFSET(H7,50,0))</f>
        <v>4.60424115</v>
      </c>
      <c r="I6" s="14">
        <f ca="1">SUM(I7:OFFSET(I7,50,0))</f>
        <v>3.3123931099999995</v>
      </c>
      <c r="J6" s="15">
        <f ca="1">IFERROR(G6/E6,0)</f>
        <v>0.5797915704118296</v>
      </c>
      <c r="K6" s="15">
        <f ca="1">IFERROR(SUM(G6,H6)/E6,0)</f>
        <v>0.66705519673595348</v>
      </c>
      <c r="L6" s="16">
        <f ca="1">IFERROR(SUM(G6,H6,I6)/E6,0)</f>
        <v>0.72983458321305916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3.4717800000000008</v>
      </c>
      <c r="E7" s="21">
        <v>3.54718</v>
      </c>
      <c r="F7" s="21">
        <f t="shared" ref="F7:F18" si="0">SUM(G7,H7,I7)</f>
        <v>2.1249124162727715</v>
      </c>
      <c r="G7" s="21">
        <v>1.5270545362727717</v>
      </c>
      <c r="H7" s="21">
        <v>0.34621115999999996</v>
      </c>
      <c r="I7" s="21">
        <v>0.25164671999999999</v>
      </c>
      <c r="J7" s="22">
        <f t="shared" ref="J7:J18" si="1">IFERROR(G7/E7,0)</f>
        <v>0.43049818060340089</v>
      </c>
      <c r="K7" s="22">
        <f t="shared" ref="K7:K18" si="2">IFERROR(SUM(G7,H7)/E7,0)</f>
        <v>0.52809998259822499</v>
      </c>
      <c r="L7" s="23">
        <f t="shared" ref="L7:L18" si="3">IFERROR(SUM(G7,H7,I7)/E7,0)</f>
        <v>0.59904273712435552</v>
      </c>
      <c r="M7" s="4"/>
      <c r="N7" t="s">
        <v>252</v>
      </c>
      <c r="O7" s="5">
        <v>2.7688777216888321</v>
      </c>
      <c r="P7" s="71">
        <v>0.94420543656130085</v>
      </c>
    </row>
    <row r="8" spans="1:16">
      <c r="A8" s="17"/>
      <c r="B8" s="55">
        <v>4</v>
      </c>
      <c r="C8" s="19" t="s">
        <v>252</v>
      </c>
      <c r="D8" s="20">
        <v>2.0007980000000001</v>
      </c>
      <c r="E8" s="21">
        <v>2.9324950000000003</v>
      </c>
      <c r="F8" s="21">
        <f t="shared" si="0"/>
        <v>2.7688777216888321</v>
      </c>
      <c r="G8" s="21">
        <v>2.3967153416888323</v>
      </c>
      <c r="H8" s="21">
        <v>0.21444273</v>
      </c>
      <c r="I8" s="21">
        <v>0.15771964999999999</v>
      </c>
      <c r="J8" s="22">
        <f t="shared" si="1"/>
        <v>0.81729562767842123</v>
      </c>
      <c r="K8" s="22">
        <f t="shared" si="2"/>
        <v>0.89042200300045937</v>
      </c>
      <c r="L8" s="23">
        <f t="shared" si="3"/>
        <v>0.94420543656130085</v>
      </c>
      <c r="M8" s="4"/>
      <c r="N8" t="s">
        <v>261</v>
      </c>
      <c r="O8" s="5">
        <v>3.4155219729508137</v>
      </c>
      <c r="P8" s="71">
        <v>0.88139522843248752</v>
      </c>
    </row>
    <row r="9" spans="1:16">
      <c r="A9" s="17"/>
      <c r="B9" s="55">
        <v>6</v>
      </c>
      <c r="C9" s="19" t="s">
        <v>254</v>
      </c>
      <c r="D9" s="20">
        <v>1.7506980000000001</v>
      </c>
      <c r="E9" s="21">
        <v>2.1863990000000002</v>
      </c>
      <c r="F9" s="21">
        <f t="shared" si="0"/>
        <v>1.1048305524935942</v>
      </c>
      <c r="G9" s="21">
        <v>0.86623532249359414</v>
      </c>
      <c r="H9" s="21">
        <v>0.12460397000000001</v>
      </c>
      <c r="I9" s="21">
        <v>0.11399125999999998</v>
      </c>
      <c r="J9" s="22">
        <f t="shared" si="1"/>
        <v>0.39619269972845489</v>
      </c>
      <c r="K9" s="22">
        <f t="shared" si="2"/>
        <v>0.45318319871788915</v>
      </c>
      <c r="L9" s="23">
        <f t="shared" si="3"/>
        <v>0.50531973006463782</v>
      </c>
      <c r="M9" s="4"/>
      <c r="N9" t="s">
        <v>263</v>
      </c>
      <c r="O9" s="5">
        <v>19.892500781286824</v>
      </c>
      <c r="P9" s="71">
        <v>0.83812300149380448</v>
      </c>
    </row>
    <row r="10" spans="1:16">
      <c r="A10" s="17"/>
      <c r="B10" s="55">
        <v>7</v>
      </c>
      <c r="C10" s="19" t="s">
        <v>255</v>
      </c>
      <c r="D10" s="20">
        <v>3.1277510000000004</v>
      </c>
      <c r="E10" s="21">
        <v>4.7088379999999992</v>
      </c>
      <c r="F10" s="21">
        <f t="shared" si="0"/>
        <v>2.3400855543112642</v>
      </c>
      <c r="G10" s="21">
        <v>2.0799463943112642</v>
      </c>
      <c r="H10" s="21">
        <v>0.15327716</v>
      </c>
      <c r="I10" s="21">
        <v>0.10686199999999997</v>
      </c>
      <c r="J10" s="22">
        <f t="shared" si="1"/>
        <v>0.44171118104111129</v>
      </c>
      <c r="K10" s="22">
        <f t="shared" si="2"/>
        <v>0.47426213310189574</v>
      </c>
      <c r="L10" s="23">
        <f t="shared" si="3"/>
        <v>0.49695605461714004</v>
      </c>
      <c r="M10" s="4"/>
      <c r="N10" t="s">
        <v>262</v>
      </c>
      <c r="O10" s="5">
        <v>2.3742801266983284</v>
      </c>
      <c r="P10" s="71">
        <v>0.64729362226512643</v>
      </c>
    </row>
    <row r="11" spans="1:16">
      <c r="A11" s="17"/>
      <c r="B11" s="55">
        <v>8</v>
      </c>
      <c r="C11" s="19" t="s">
        <v>256</v>
      </c>
      <c r="D11" s="20">
        <v>1.6606510000000001</v>
      </c>
      <c r="E11" s="21">
        <v>2.8305440000000002</v>
      </c>
      <c r="F11" s="21">
        <f t="shared" si="0"/>
        <v>1.7069058706006532</v>
      </c>
      <c r="G11" s="21">
        <v>1.4229916006006533</v>
      </c>
      <c r="H11" s="21">
        <v>0.20613985000000001</v>
      </c>
      <c r="I11" s="21">
        <v>7.7774419999999997E-2</v>
      </c>
      <c r="J11" s="22">
        <f t="shared" si="1"/>
        <v>0.50272724981510741</v>
      </c>
      <c r="K11" s="22">
        <f t="shared" si="2"/>
        <v>0.57555418696923744</v>
      </c>
      <c r="L11" s="23">
        <f t="shared" si="3"/>
        <v>0.60303103240954858</v>
      </c>
      <c r="M11" s="4"/>
      <c r="N11" t="s">
        <v>271</v>
      </c>
      <c r="O11" s="5">
        <v>0.11665903</v>
      </c>
      <c r="P11" s="71">
        <v>0.60667961579065066</v>
      </c>
    </row>
    <row r="12" spans="1:16">
      <c r="A12" s="17"/>
      <c r="B12" s="55">
        <v>11</v>
      </c>
      <c r="C12" s="19" t="s">
        <v>259</v>
      </c>
      <c r="D12" s="20">
        <v>2.8659910000000002</v>
      </c>
      <c r="E12" s="21">
        <v>2.9413910000000008</v>
      </c>
      <c r="F12" s="21">
        <f t="shared" si="0"/>
        <v>1.5945887823513223</v>
      </c>
      <c r="G12" s="21">
        <v>1.2091930323513225</v>
      </c>
      <c r="H12" s="21">
        <v>0.22713561999999998</v>
      </c>
      <c r="I12" s="21">
        <v>0.15826013</v>
      </c>
      <c r="J12" s="22">
        <f t="shared" si="1"/>
        <v>0.4110956456830534</v>
      </c>
      <c r="K12" s="22">
        <f t="shared" si="2"/>
        <v>0.48831612402136337</v>
      </c>
      <c r="L12" s="23">
        <f t="shared" si="3"/>
        <v>0.54212064371969648</v>
      </c>
      <c r="M12" s="4"/>
      <c r="N12" t="s">
        <v>256</v>
      </c>
      <c r="O12" s="5">
        <v>1.7069058706006532</v>
      </c>
      <c r="P12" s="71">
        <v>0.60303103240954858</v>
      </c>
    </row>
    <row r="13" spans="1:16">
      <c r="A13" s="17"/>
      <c r="B13" s="55">
        <v>12</v>
      </c>
      <c r="C13" s="19" t="s">
        <v>260</v>
      </c>
      <c r="D13" s="20">
        <v>1.6251780000000002</v>
      </c>
      <c r="E13" s="21">
        <v>1.7797179999999999</v>
      </c>
      <c r="F13" s="21">
        <f t="shared" si="0"/>
        <v>0.91014044902332003</v>
      </c>
      <c r="G13" s="21">
        <v>0.72790289902332006</v>
      </c>
      <c r="H13" s="21">
        <v>0.10581211000000001</v>
      </c>
      <c r="I13" s="21">
        <v>7.6425440000000011E-2</v>
      </c>
      <c r="J13" s="22">
        <f t="shared" si="1"/>
        <v>0.40899900940672629</v>
      </c>
      <c r="K13" s="22">
        <f t="shared" si="2"/>
        <v>0.46845343420885788</v>
      </c>
      <c r="L13" s="23">
        <f t="shared" si="3"/>
        <v>0.51139587789937513</v>
      </c>
      <c r="M13" s="4"/>
      <c r="N13" t="s">
        <v>250</v>
      </c>
      <c r="O13" s="5">
        <v>2.1249124162727715</v>
      </c>
      <c r="P13" s="71">
        <v>0.59904273712435552</v>
      </c>
    </row>
    <row r="14" spans="1:16">
      <c r="A14" s="17"/>
      <c r="B14" s="55">
        <v>13</v>
      </c>
      <c r="C14" s="19" t="s">
        <v>261</v>
      </c>
      <c r="D14" s="20">
        <v>2.8278819999999998</v>
      </c>
      <c r="E14" s="21">
        <v>3.8751310000000001</v>
      </c>
      <c r="F14" s="21">
        <f t="shared" si="0"/>
        <v>3.4155219729508137</v>
      </c>
      <c r="G14" s="21">
        <v>2.7264764629508136</v>
      </c>
      <c r="H14" s="21">
        <v>0.30564425000000006</v>
      </c>
      <c r="I14" s="21">
        <v>0.38340125999999997</v>
      </c>
      <c r="J14" s="22">
        <f t="shared" si="1"/>
        <v>0.70358304350248124</v>
      </c>
      <c r="K14" s="22">
        <f t="shared" si="2"/>
        <v>0.78245631256099824</v>
      </c>
      <c r="L14" s="23">
        <f t="shared" si="3"/>
        <v>0.88139522843248752</v>
      </c>
      <c r="M14" s="4"/>
      <c r="N14" t="s">
        <v>259</v>
      </c>
      <c r="O14" s="5">
        <v>1.5945887823513223</v>
      </c>
      <c r="P14" s="71">
        <v>0.54212064371969648</v>
      </c>
    </row>
    <row r="15" spans="1:16">
      <c r="A15" s="17"/>
      <c r="B15" s="55">
        <v>14</v>
      </c>
      <c r="C15" s="19" t="s">
        <v>262</v>
      </c>
      <c r="D15" s="20">
        <v>3.417808</v>
      </c>
      <c r="E15" s="21">
        <v>3.6680109999999999</v>
      </c>
      <c r="F15" s="21">
        <f t="shared" si="0"/>
        <v>2.3742801266983284</v>
      </c>
      <c r="G15" s="21">
        <v>2.0408870266983286</v>
      </c>
      <c r="H15" s="21">
        <v>0.18705386000000002</v>
      </c>
      <c r="I15" s="21">
        <v>0.14633924000000001</v>
      </c>
      <c r="J15" s="22">
        <f t="shared" si="1"/>
        <v>0.55640155569280703</v>
      </c>
      <c r="K15" s="22">
        <f t="shared" si="2"/>
        <v>0.60739754779861033</v>
      </c>
      <c r="L15" s="23">
        <f t="shared" si="3"/>
        <v>0.64729362226512643</v>
      </c>
      <c r="M15" s="4"/>
      <c r="N15" t="s">
        <v>260</v>
      </c>
      <c r="O15" s="5">
        <v>0.91014044902332003</v>
      </c>
      <c r="P15" s="71">
        <v>0.51139587789937513</v>
      </c>
    </row>
    <row r="16" spans="1:16">
      <c r="A16" s="17"/>
      <c r="B16" s="55">
        <v>15</v>
      </c>
      <c r="C16" s="19" t="s">
        <v>263</v>
      </c>
      <c r="D16" s="20">
        <v>20.480402999999995</v>
      </c>
      <c r="E16" s="21">
        <v>23.734583999999995</v>
      </c>
      <c r="F16" s="21">
        <f t="shared" si="0"/>
        <v>19.892500781286824</v>
      </c>
      <c r="G16" s="21">
        <v>15.497484311286826</v>
      </c>
      <c r="H16" s="21">
        <v>2.6244215699999995</v>
      </c>
      <c r="I16" s="21">
        <v>1.7705948999999996</v>
      </c>
      <c r="J16" s="22">
        <f t="shared" si="1"/>
        <v>0.65294948128380215</v>
      </c>
      <c r="K16" s="22">
        <f t="shared" si="2"/>
        <v>0.76352321495446596</v>
      </c>
      <c r="L16" s="23">
        <f t="shared" si="3"/>
        <v>0.83812300149380448</v>
      </c>
      <c r="M16" s="4"/>
      <c r="N16" t="s">
        <v>254</v>
      </c>
      <c r="O16" s="5">
        <v>1.1048305524935942</v>
      </c>
      <c r="P16" s="71">
        <v>0.50531973006463782</v>
      </c>
    </row>
    <row r="17" spans="1:16">
      <c r="A17" s="17"/>
      <c r="B17" s="55">
        <v>18</v>
      </c>
      <c r="C17" s="19" t="s">
        <v>266</v>
      </c>
      <c r="D17" s="20">
        <v>0.75386999999999993</v>
      </c>
      <c r="E17" s="21">
        <v>0.36584999999999995</v>
      </c>
      <c r="F17" s="21">
        <f t="shared" si="0"/>
        <v>0.15854431034963745</v>
      </c>
      <c r="G17" s="21">
        <v>9.6326380349637475E-2</v>
      </c>
      <c r="H17" s="21">
        <v>3.8472350000000002E-2</v>
      </c>
      <c r="I17" s="21">
        <v>2.3745580000000002E-2</v>
      </c>
      <c r="J17" s="22">
        <f t="shared" si="1"/>
        <v>0.26329473923640151</v>
      </c>
      <c r="K17" s="22">
        <f t="shared" si="2"/>
        <v>0.36845354749115067</v>
      </c>
      <c r="L17" s="23">
        <f t="shared" si="3"/>
        <v>0.43335878187682786</v>
      </c>
      <c r="M17" s="4"/>
      <c r="N17" t="s">
        <v>255</v>
      </c>
      <c r="O17" s="5">
        <v>2.3400855543112642</v>
      </c>
      <c r="P17" s="71">
        <v>0.49695605461714004</v>
      </c>
    </row>
    <row r="18" spans="1:16" ht="15.75" thickBot="1">
      <c r="A18" s="24"/>
      <c r="B18" s="56">
        <v>23</v>
      </c>
      <c r="C18" s="26" t="s">
        <v>271</v>
      </c>
      <c r="D18" s="27">
        <v>0</v>
      </c>
      <c r="E18" s="28">
        <v>0.19229099999999999</v>
      </c>
      <c r="F18" s="28">
        <f t="shared" si="0"/>
        <v>0.11665903</v>
      </c>
      <c r="G18" s="28">
        <v>0</v>
      </c>
      <c r="H18" s="28">
        <v>7.1026519999999996E-2</v>
      </c>
      <c r="I18" s="28">
        <v>4.5632510000000001E-2</v>
      </c>
      <c r="J18" s="29">
        <f t="shared" si="1"/>
        <v>0</v>
      </c>
      <c r="K18" s="29">
        <f t="shared" si="2"/>
        <v>0.36936996531298916</v>
      </c>
      <c r="L18" s="30">
        <f t="shared" si="3"/>
        <v>0.60667961579065066</v>
      </c>
      <c r="M18" s="4"/>
      <c r="N18" t="s">
        <v>266</v>
      </c>
      <c r="O18" s="5">
        <v>0.15854431034963745</v>
      </c>
      <c r="P18" s="71">
        <v>0.43335878187682786</v>
      </c>
    </row>
    <row r="19" spans="1:16">
      <c r="O19" s="5"/>
      <c r="P19" s="71"/>
    </row>
    <row r="20" spans="1:16">
      <c r="O20" s="5"/>
      <c r="P20" s="71"/>
    </row>
    <row r="21" spans="1:16">
      <c r="O21" s="5"/>
      <c r="P21" s="71"/>
    </row>
    <row r="22" spans="1:16">
      <c r="O22" s="5"/>
      <c r="P22" s="71"/>
    </row>
    <row r="23" spans="1:16">
      <c r="O23" s="5"/>
      <c r="P23" s="71"/>
    </row>
    <row r="24" spans="1:16">
      <c r="O24" s="5"/>
      <c r="P24" s="71"/>
    </row>
    <row r="25" spans="1:16">
      <c r="O25" s="5"/>
      <c r="P25" s="71"/>
    </row>
    <row r="26" spans="1:16">
      <c r="O26" s="5"/>
      <c r="P26" s="71"/>
    </row>
    <row r="27" spans="1:16">
      <c r="O27" s="5"/>
      <c r="P27" s="71"/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>
      <c r="A1" s="50">
        <v>99</v>
      </c>
      <c r="B1" s="49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1571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43.982809999999994</v>
      </c>
      <c r="E6" s="14">
        <v>52.76243199999999</v>
      </c>
      <c r="F6" s="14">
        <v>38.507847568027366</v>
      </c>
      <c r="G6" s="14">
        <v>30.591213308027363</v>
      </c>
      <c r="H6" s="14">
        <v>4.60424115</v>
      </c>
      <c r="I6" s="14">
        <v>3.3123931099999995</v>
      </c>
      <c r="J6" s="15">
        <v>0.5797915704118296</v>
      </c>
      <c r="K6" s="15">
        <v>0.66705519673595348</v>
      </c>
      <c r="L6" s="16">
        <v>0.72983458321305916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43.982810000000001</v>
      </c>
      <c r="E7" s="38">
        <f ca="1">SUM(E8:OFFSET(E6,MATCH("PROYECTOS",$A$8:$A$50,0),0))</f>
        <v>52.76243199999999</v>
      </c>
      <c r="F7" s="38">
        <f ca="1">SUM(F8:OFFSET(F6,MATCH("PROYECTOS",$A$8:$A$50,0),0))</f>
        <v>38.507847568027358</v>
      </c>
      <c r="G7" s="38">
        <f ca="1">SUM(G8:OFFSET(G6,MATCH("PROYECTOS",$A$8:$A$50,0),0))</f>
        <v>30.591213308027363</v>
      </c>
      <c r="H7" s="38">
        <f ca="1">SUM(H8:OFFSET(H6,MATCH("PROYECTOS",$A$8:$A$50,0),0))</f>
        <v>4.60424115</v>
      </c>
      <c r="I7" s="38">
        <f ca="1">SUM(I8:OFFSET(I6,MATCH("PROYECTOS",$A$8:$A$50,0),0))</f>
        <v>3.3123931099999999</v>
      </c>
      <c r="J7" s="39">
        <f ca="1">IFERROR(G7/E7,0)</f>
        <v>0.5797915704118296</v>
      </c>
      <c r="K7" s="39">
        <f ca="1">IFERROR(SUM(G7,H7)/E7,0)</f>
        <v>0.66705519673595348</v>
      </c>
      <c r="L7" s="40">
        <f ca="1">IFERROR(SUM(G7,H7,I7)/E7,0)</f>
        <v>0.72983458321305916</v>
      </c>
      <c r="M7" s="4"/>
    </row>
    <row r="8" spans="1:13">
      <c r="A8" s="17"/>
      <c r="B8" s="19">
        <v>3000001</v>
      </c>
      <c r="C8" s="19" t="s">
        <v>275</v>
      </c>
      <c r="D8" s="20">
        <v>0.53059200000000006</v>
      </c>
      <c r="E8" s="21">
        <v>0.92099400000000009</v>
      </c>
      <c r="F8" s="21">
        <f t="shared" ref="F8:F11" si="0">SUM(G8,H8,I8)</f>
        <v>0.22717384994474737</v>
      </c>
      <c r="G8" s="21">
        <v>0.14021870994474739</v>
      </c>
      <c r="H8" s="21">
        <v>4.3883819999999997E-2</v>
      </c>
      <c r="I8" s="21">
        <v>4.3071320000000003E-2</v>
      </c>
      <c r="J8" s="22">
        <f t="shared" ref="J8:J12" si="1">IFERROR(G8/E8,0)</f>
        <v>0.15224714812989809</v>
      </c>
      <c r="K8" s="22">
        <f t="shared" ref="K8:K12" si="2">IFERROR(SUM(G8,H8)/E8,0)</f>
        <v>0.19989547157174462</v>
      </c>
      <c r="L8" s="23">
        <f t="shared" ref="L8:L12" si="3">IFERROR(SUM(G8,H8,I8)/E8,0)</f>
        <v>0.24666159599817952</v>
      </c>
      <c r="M8" s="4"/>
    </row>
    <row r="9" spans="1:13" ht="25.5">
      <c r="A9" s="17"/>
      <c r="B9" s="19">
        <v>3000511</v>
      </c>
      <c r="C9" s="19" t="s">
        <v>1092</v>
      </c>
      <c r="D9" s="20">
        <v>39.321710000000003</v>
      </c>
      <c r="E9" s="21">
        <v>48.842584999999985</v>
      </c>
      <c r="F9" s="21">
        <f t="shared" si="0"/>
        <v>37.015076958118875</v>
      </c>
      <c r="G9" s="21">
        <v>29.886791618118878</v>
      </c>
      <c r="H9" s="21">
        <v>4.1135404800000002</v>
      </c>
      <c r="I9" s="21">
        <v>3.0147448599999995</v>
      </c>
      <c r="J9" s="22">
        <f t="shared" si="1"/>
        <v>0.61190028369953975</v>
      </c>
      <c r="K9" s="22">
        <f t="shared" si="2"/>
        <v>0.69612065164280079</v>
      </c>
      <c r="L9" s="23">
        <f t="shared" si="3"/>
        <v>0.75784434747093932</v>
      </c>
      <c r="M9" s="4"/>
    </row>
    <row r="10" spans="1:13" ht="25.5">
      <c r="A10" s="17"/>
      <c r="B10" s="19">
        <v>3000512</v>
      </c>
      <c r="C10" s="19" t="s">
        <v>1093</v>
      </c>
      <c r="D10" s="20">
        <v>0.62233100000000008</v>
      </c>
      <c r="E10" s="21">
        <v>0.62233100000000008</v>
      </c>
      <c r="F10" s="21">
        <f t="shared" si="0"/>
        <v>0.33960279824035911</v>
      </c>
      <c r="G10" s="21">
        <v>0.14309999824035913</v>
      </c>
      <c r="H10" s="21">
        <v>0.18110200000000001</v>
      </c>
      <c r="I10" s="21">
        <v>1.5400799999999999E-2</v>
      </c>
      <c r="J10" s="22">
        <f t="shared" si="1"/>
        <v>0.22994194125049067</v>
      </c>
      <c r="K10" s="22">
        <f t="shared" si="2"/>
        <v>0.52094785289557977</v>
      </c>
      <c r="L10" s="23">
        <f t="shared" si="3"/>
        <v>0.54569481231106765</v>
      </c>
      <c r="M10" s="4"/>
    </row>
    <row r="11" spans="1:13" ht="25.5">
      <c r="A11" s="17"/>
      <c r="B11" s="19">
        <v>3000513</v>
      </c>
      <c r="C11" s="19" t="s">
        <v>1094</v>
      </c>
      <c r="D11" s="20">
        <v>3.5081769999999999</v>
      </c>
      <c r="E11" s="21">
        <v>2.3765220000000005</v>
      </c>
      <c r="F11" s="21">
        <f t="shared" si="0"/>
        <v>0.92599396172337944</v>
      </c>
      <c r="G11" s="21">
        <v>0.42110298172337934</v>
      </c>
      <c r="H11" s="21">
        <v>0.26571485000000006</v>
      </c>
      <c r="I11" s="21">
        <v>0.23917612999999999</v>
      </c>
      <c r="J11" s="22">
        <f t="shared" si="1"/>
        <v>0.17719296590706052</v>
      </c>
      <c r="K11" s="22">
        <f t="shared" si="2"/>
        <v>0.28900125129217374</v>
      </c>
      <c r="L11" s="23">
        <f t="shared" si="3"/>
        <v>0.38964249509298854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1578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0.24666159599817952</v>
      </c>
    </row>
    <row r="19" spans="1:4" ht="26.25" thickBot="1">
      <c r="A19" s="24"/>
      <c r="B19" s="26">
        <v>3000513</v>
      </c>
      <c r="C19" s="26" t="s">
        <v>1094</v>
      </c>
      <c r="D19" s="30">
        <v>0.38964249509298854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4.1406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99</v>
      </c>
      <c r="B1" s="49" t="s">
        <v>63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1572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43.982809999999994</v>
      </c>
      <c r="I6" s="14">
        <v>52.76243199999999</v>
      </c>
      <c r="J6" s="14">
        <v>38.507847568027366</v>
      </c>
      <c r="K6" s="14">
        <v>30.591213308027363</v>
      </c>
      <c r="L6" s="14">
        <v>4.60424115</v>
      </c>
      <c r="M6" s="14">
        <v>3.3123931099999995</v>
      </c>
      <c r="N6" s="15">
        <v>0.5797915704118296</v>
      </c>
      <c r="O6" s="15">
        <v>0.66705519673595348</v>
      </c>
      <c r="P6" s="16">
        <v>0.72983458321305916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43.982810000000015</v>
      </c>
      <c r="I7" s="37">
        <f>SUM(I8:I17)</f>
        <v>52.762431999999997</v>
      </c>
      <c r="J7" s="37">
        <f>SUM(J8:J17)</f>
        <v>38.507847568027358</v>
      </c>
      <c r="K7" s="37">
        <f t="shared" ref="K7:M7" si="0">SUM(K8:K17)</f>
        <v>30.591213308027363</v>
      </c>
      <c r="L7" s="37">
        <f t="shared" si="0"/>
        <v>4.60424115</v>
      </c>
      <c r="M7" s="37">
        <f t="shared" si="0"/>
        <v>3.3123931099999995</v>
      </c>
      <c r="N7" s="39">
        <f>IFERROR(K7/I7,0)</f>
        <v>0.57979157041182949</v>
      </c>
      <c r="O7" s="39">
        <f>IFERROR(SUM(K7,L7)/I7,0)</f>
        <v>0.66705519673595348</v>
      </c>
      <c r="P7" s="40">
        <f>IFERROR(SUM(K7,L7,M7)/I7,0)</f>
        <v>0.72983458321305905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0.53059200000000006</v>
      </c>
      <c r="I8" s="21">
        <v>0.92099400000000009</v>
      </c>
      <c r="J8" s="21">
        <f t="shared" ref="J8:J17" si="1">SUM(K8,L8,M8)</f>
        <v>0.22717384994474737</v>
      </c>
      <c r="K8" s="21">
        <v>0.14021870994474739</v>
      </c>
      <c r="L8" s="21">
        <v>4.3883819999999997E-2</v>
      </c>
      <c r="M8" s="21">
        <v>4.3071320000000003E-2</v>
      </c>
      <c r="N8" s="22">
        <f t="shared" ref="N8:N18" si="2">IFERROR(K8/I8,0)</f>
        <v>0.15224714812989809</v>
      </c>
      <c r="O8" s="22">
        <f t="shared" ref="O8:O18" si="3">IFERROR(SUM(K8,L8)/I8,0)</f>
        <v>0.19989547157174462</v>
      </c>
      <c r="P8" s="23">
        <f t="shared" ref="P8:P18" si="4">IFERROR(SUM(K8,L8,M8)/I8,0)</f>
        <v>0.24666159599817952</v>
      </c>
      <c r="Q8" s="70">
        <v>3</v>
      </c>
      <c r="R8" s="21">
        <v>3</v>
      </c>
      <c r="S8" s="23">
        <f>IFERROR(R8/Q8,0)</f>
        <v>1</v>
      </c>
    </row>
    <row r="9" spans="1:19" ht="25.5">
      <c r="A9" s="17"/>
      <c r="B9" s="19">
        <v>5001558</v>
      </c>
      <c r="C9" s="19" t="s">
        <v>1573</v>
      </c>
      <c r="D9" s="68">
        <v>3000511</v>
      </c>
      <c r="E9" s="19" t="s">
        <v>1092</v>
      </c>
      <c r="F9" s="69">
        <v>538</v>
      </c>
      <c r="G9" s="19" t="s">
        <v>1104</v>
      </c>
      <c r="H9" s="20">
        <v>0</v>
      </c>
      <c r="I9" s="21">
        <v>0.21000000000000002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0</v>
      </c>
      <c r="R9" s="21">
        <v>0</v>
      </c>
      <c r="S9" s="23">
        <f t="shared" ref="S9:S17" si="5">IFERROR(R9/Q9,0)</f>
        <v>0</v>
      </c>
    </row>
    <row r="10" spans="1:19" ht="25.5">
      <c r="A10" s="17"/>
      <c r="B10" s="19">
        <v>5002360</v>
      </c>
      <c r="C10" s="19" t="s">
        <v>1096</v>
      </c>
      <c r="D10" s="68">
        <v>3000511</v>
      </c>
      <c r="E10" s="19" t="s">
        <v>1092</v>
      </c>
      <c r="F10" s="69">
        <v>105</v>
      </c>
      <c r="G10" s="19" t="s">
        <v>662</v>
      </c>
      <c r="H10" s="20">
        <v>38.608135000000004</v>
      </c>
      <c r="I10" s="21">
        <v>47.387756999999993</v>
      </c>
      <c r="J10" s="21">
        <f t="shared" si="1"/>
        <v>36.567912327096273</v>
      </c>
      <c r="K10" s="21">
        <v>29.741239137096272</v>
      </c>
      <c r="L10" s="21">
        <v>3.9793064600000001</v>
      </c>
      <c r="M10" s="21">
        <v>2.8473667299999996</v>
      </c>
      <c r="N10" s="22">
        <f t="shared" si="2"/>
        <v>0.62761440971127369</v>
      </c>
      <c r="O10" s="22">
        <f t="shared" si="3"/>
        <v>0.71158771235144724</v>
      </c>
      <c r="P10" s="23">
        <f t="shared" si="4"/>
        <v>0.77167426023342445</v>
      </c>
      <c r="Q10" s="70">
        <v>40887</v>
      </c>
      <c r="R10" s="21">
        <v>59953</v>
      </c>
      <c r="S10" s="23">
        <f t="shared" si="5"/>
        <v>1.4663095849536527</v>
      </c>
    </row>
    <row r="11" spans="1:19" ht="38.25">
      <c r="A11" s="17"/>
      <c r="B11" s="19">
        <v>5004127</v>
      </c>
      <c r="C11" s="19" t="s">
        <v>1097</v>
      </c>
      <c r="D11" s="68">
        <v>3000511</v>
      </c>
      <c r="E11" s="19" t="s">
        <v>1092</v>
      </c>
      <c r="F11" s="69">
        <v>578</v>
      </c>
      <c r="G11" s="19" t="s">
        <v>1103</v>
      </c>
      <c r="H11" s="20">
        <v>0.23338400000000001</v>
      </c>
      <c r="I11" s="21">
        <v>0.40244599999999997</v>
      </c>
      <c r="J11" s="21">
        <f t="shared" si="1"/>
        <v>0.22130346088652506</v>
      </c>
      <c r="K11" s="21">
        <v>0.10937829088652506</v>
      </c>
      <c r="L11" s="21">
        <v>6.1502760000000004E-2</v>
      </c>
      <c r="M11" s="21">
        <v>5.0422410000000001E-2</v>
      </c>
      <c r="N11" s="22">
        <f t="shared" si="2"/>
        <v>0.27178376946602795</v>
      </c>
      <c r="O11" s="22">
        <f t="shared" si="3"/>
        <v>0.42460616054458256</v>
      </c>
      <c r="P11" s="23">
        <f t="shared" si="4"/>
        <v>0.54989603794428343</v>
      </c>
      <c r="Q11" s="70">
        <v>8</v>
      </c>
      <c r="R11" s="21">
        <v>6</v>
      </c>
      <c r="S11" s="23">
        <f t="shared" si="5"/>
        <v>0.75</v>
      </c>
    </row>
    <row r="12" spans="1:19" ht="25.5">
      <c r="A12" s="17"/>
      <c r="B12" s="19">
        <v>5004129</v>
      </c>
      <c r="C12" s="19" t="s">
        <v>1099</v>
      </c>
      <c r="D12" s="68">
        <v>3000512</v>
      </c>
      <c r="E12" s="19" t="s">
        <v>1093</v>
      </c>
      <c r="F12" s="69">
        <v>88</v>
      </c>
      <c r="G12" s="19" t="s">
        <v>755</v>
      </c>
      <c r="H12" s="20">
        <v>0.54634000000000005</v>
      </c>
      <c r="I12" s="21">
        <v>0.54634000000000005</v>
      </c>
      <c r="J12" s="21">
        <f t="shared" si="1"/>
        <v>0.33531079821186061</v>
      </c>
      <c r="K12" s="21">
        <v>0.14249999821186066</v>
      </c>
      <c r="L12" s="21">
        <v>0.181202</v>
      </c>
      <c r="M12" s="21">
        <v>1.1608799999999999E-2</v>
      </c>
      <c r="N12" s="22">
        <f t="shared" si="2"/>
        <v>0.26082658822685623</v>
      </c>
      <c r="O12" s="22">
        <f t="shared" si="3"/>
        <v>0.59249185161595452</v>
      </c>
      <c r="P12" s="23">
        <f t="shared" si="4"/>
        <v>0.61374015853106234</v>
      </c>
      <c r="Q12" s="70">
        <v>95</v>
      </c>
      <c r="R12" s="21">
        <v>95</v>
      </c>
      <c r="S12" s="23">
        <f t="shared" si="5"/>
        <v>1</v>
      </c>
    </row>
    <row r="13" spans="1:19" ht="25.5">
      <c r="A13" s="17"/>
      <c r="B13" s="19">
        <v>5004131</v>
      </c>
      <c r="C13" s="19" t="s">
        <v>1101</v>
      </c>
      <c r="D13" s="68">
        <v>3000513</v>
      </c>
      <c r="E13" s="19" t="s">
        <v>1094</v>
      </c>
      <c r="F13" s="69">
        <v>538</v>
      </c>
      <c r="G13" s="19" t="s">
        <v>1104</v>
      </c>
      <c r="H13" s="20">
        <v>0.92317700000000003</v>
      </c>
      <c r="I13" s="21">
        <v>0.12548599999999999</v>
      </c>
      <c r="J13" s="21">
        <f t="shared" si="1"/>
        <v>6.3498349988877031E-2</v>
      </c>
      <c r="K13" s="21">
        <v>4.6185549988877028E-2</v>
      </c>
      <c r="L13" s="21">
        <v>1.0840000000000001E-2</v>
      </c>
      <c r="M13" s="21">
        <v>6.4727999999999999E-3</v>
      </c>
      <c r="N13" s="22">
        <f t="shared" si="2"/>
        <v>0.36805340825970256</v>
      </c>
      <c r="O13" s="22">
        <f t="shared" si="3"/>
        <v>0.45443754672933268</v>
      </c>
      <c r="P13" s="23">
        <f t="shared" si="4"/>
        <v>0.50601939649743433</v>
      </c>
      <c r="Q13" s="70">
        <v>40</v>
      </c>
      <c r="R13" s="21">
        <v>40</v>
      </c>
      <c r="S13" s="23">
        <f t="shared" si="5"/>
        <v>1</v>
      </c>
    </row>
    <row r="14" spans="1:19" ht="25.5">
      <c r="A14" s="17"/>
      <c r="B14" s="19">
        <v>5004132</v>
      </c>
      <c r="C14" s="19" t="s">
        <v>1102</v>
      </c>
      <c r="D14" s="68">
        <v>3000513</v>
      </c>
      <c r="E14" s="19" t="s">
        <v>1094</v>
      </c>
      <c r="F14" s="69">
        <v>538</v>
      </c>
      <c r="G14" s="19" t="s">
        <v>1104</v>
      </c>
      <c r="H14" s="20">
        <v>2.585</v>
      </c>
      <c r="I14" s="21">
        <v>2.2510359999999996</v>
      </c>
      <c r="J14" s="21">
        <f t="shared" si="1"/>
        <v>0.86249561173450229</v>
      </c>
      <c r="K14" s="21">
        <v>0.37491743173450232</v>
      </c>
      <c r="L14" s="21">
        <v>0.25487484999999999</v>
      </c>
      <c r="M14" s="21">
        <v>0.23270332999999999</v>
      </c>
      <c r="N14" s="22">
        <f t="shared" si="2"/>
        <v>0.16655328112678003</v>
      </c>
      <c r="O14" s="22">
        <f t="shared" si="3"/>
        <v>0.27977885814998177</v>
      </c>
      <c r="P14" s="23">
        <f t="shared" si="4"/>
        <v>0.38315496141976513</v>
      </c>
      <c r="Q14" s="70">
        <v>11</v>
      </c>
      <c r="R14" s="21">
        <v>11</v>
      </c>
      <c r="S14" s="23">
        <f t="shared" si="5"/>
        <v>1</v>
      </c>
    </row>
    <row r="15" spans="1:19" ht="25.5">
      <c r="A15" s="17"/>
      <c r="B15" s="19">
        <v>5004144</v>
      </c>
      <c r="C15" s="19" t="s">
        <v>1574</v>
      </c>
      <c r="D15" s="68">
        <v>3000511</v>
      </c>
      <c r="E15" s="19" t="s">
        <v>1092</v>
      </c>
      <c r="F15" s="69">
        <v>42</v>
      </c>
      <c r="G15" s="19" t="s">
        <v>534</v>
      </c>
      <c r="H15" s="20">
        <v>0.26459100000000002</v>
      </c>
      <c r="I15" s="21">
        <v>0.75879999999999992</v>
      </c>
      <c r="J15" s="21">
        <f t="shared" si="1"/>
        <v>0.22067237013608015</v>
      </c>
      <c r="K15" s="21">
        <v>3.6174190136080142E-2</v>
      </c>
      <c r="L15" s="21">
        <v>7.2731259999999992E-2</v>
      </c>
      <c r="M15" s="21">
        <v>0.11176692000000001</v>
      </c>
      <c r="N15" s="22">
        <f t="shared" si="2"/>
        <v>4.7672891586821489E-2</v>
      </c>
      <c r="O15" s="22">
        <f t="shared" si="3"/>
        <v>0.14352326059051151</v>
      </c>
      <c r="P15" s="23">
        <f t="shared" si="4"/>
        <v>0.29081756739072245</v>
      </c>
      <c r="Q15" s="70">
        <v>0</v>
      </c>
      <c r="R15" s="21">
        <v>0</v>
      </c>
      <c r="S15" s="23">
        <f t="shared" si="5"/>
        <v>0</v>
      </c>
    </row>
    <row r="16" spans="1:19" ht="25.5">
      <c r="A16" s="17"/>
      <c r="B16" s="19">
        <v>5004145</v>
      </c>
      <c r="C16" s="19" t="s">
        <v>1575</v>
      </c>
      <c r="D16" s="68">
        <v>3000511</v>
      </c>
      <c r="E16" s="19" t="s">
        <v>1092</v>
      </c>
      <c r="F16" s="69">
        <v>42</v>
      </c>
      <c r="G16" s="19" t="s">
        <v>534</v>
      </c>
      <c r="H16" s="20">
        <v>0.21560000000000001</v>
      </c>
      <c r="I16" s="21">
        <v>8.358199999999999E-2</v>
      </c>
      <c r="J16" s="21">
        <f t="shared" si="1"/>
        <v>5.1888000000000004E-3</v>
      </c>
      <c r="K16" s="21">
        <v>0</v>
      </c>
      <c r="L16" s="21">
        <v>0</v>
      </c>
      <c r="M16" s="21">
        <v>5.1888000000000004E-3</v>
      </c>
      <c r="N16" s="22">
        <f t="shared" si="2"/>
        <v>0</v>
      </c>
      <c r="O16" s="22">
        <f t="shared" si="3"/>
        <v>0</v>
      </c>
      <c r="P16" s="23">
        <f t="shared" si="4"/>
        <v>6.208035222894883E-2</v>
      </c>
      <c r="Q16" s="70">
        <v>0</v>
      </c>
      <c r="R16" s="21">
        <v>0</v>
      </c>
      <c r="S16" s="23">
        <f t="shared" si="5"/>
        <v>0</v>
      </c>
    </row>
    <row r="17" spans="1:19" ht="25.5">
      <c r="A17" s="17"/>
      <c r="B17" s="19">
        <v>5004147</v>
      </c>
      <c r="C17" s="19" t="s">
        <v>1576</v>
      </c>
      <c r="D17" s="68">
        <v>3000512</v>
      </c>
      <c r="E17" s="19" t="s">
        <v>1093</v>
      </c>
      <c r="F17" s="69">
        <v>117</v>
      </c>
      <c r="G17" s="19" t="s">
        <v>687</v>
      </c>
      <c r="H17" s="20">
        <v>7.5991000000000003E-2</v>
      </c>
      <c r="I17" s="21">
        <v>7.5991000000000003E-2</v>
      </c>
      <c r="J17" s="21">
        <f t="shared" si="1"/>
        <v>4.2920000284984708E-3</v>
      </c>
      <c r="K17" s="21">
        <v>6.0000002849847078E-4</v>
      </c>
      <c r="L17" s="21">
        <v>-1E-4</v>
      </c>
      <c r="M17" s="21">
        <v>3.7920000000000002E-3</v>
      </c>
      <c r="N17" s="22">
        <f t="shared" si="2"/>
        <v>7.8956722309019584E-3</v>
      </c>
      <c r="O17" s="22">
        <f t="shared" si="3"/>
        <v>6.5797269215890136E-3</v>
      </c>
      <c r="P17" s="23">
        <f t="shared" si="4"/>
        <v>5.6480373050735881E-2</v>
      </c>
      <c r="Q17" s="70">
        <v>0</v>
      </c>
      <c r="R17" s="21">
        <v>0</v>
      </c>
      <c r="S17" s="23">
        <f t="shared" si="5"/>
        <v>0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0</v>
      </c>
      <c r="J18" s="44">
        <f t="shared" si="6"/>
        <v>0</v>
      </c>
      <c r="K18" s="44">
        <f t="shared" si="6"/>
        <v>0</v>
      </c>
      <c r="L18" s="44">
        <f t="shared" si="6"/>
        <v>0</v>
      </c>
      <c r="M18" s="44">
        <f t="shared" si="6"/>
        <v>0</v>
      </c>
      <c r="N18" s="46">
        <f t="shared" si="2"/>
        <v>0</v>
      </c>
      <c r="O18" s="46">
        <f t="shared" si="3"/>
        <v>0</v>
      </c>
      <c r="P18" s="47">
        <f t="shared" si="4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dimension ref="A1:M28"/>
  <sheetViews>
    <sheetView workbookViewId="0">
      <selection activeCell="A26" sqref="A26:L26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101</v>
      </c>
      <c r="B1" s="50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1579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301.73030299999999</v>
      </c>
      <c r="E6" s="14">
        <v>492.46860299999986</v>
      </c>
      <c r="F6" s="14">
        <v>213.73211489863624</v>
      </c>
      <c r="G6" s="14">
        <v>146.96278506863624</v>
      </c>
      <c r="H6" s="14">
        <v>41.107448060000017</v>
      </c>
      <c r="I6" s="14">
        <v>25.661881770000004</v>
      </c>
      <c r="J6" s="15">
        <v>0.29842061843815915</v>
      </c>
      <c r="K6" s="15">
        <v>0.38189283942764635</v>
      </c>
      <c r="L6" s="16">
        <v>0.43400150506373769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155.22619500000008</v>
      </c>
      <c r="E7" s="38">
        <f ca="1">SUM(E8:OFFSET(E6,MATCH("GOBIERNOS REGIONALES",$A$8:$A$50,0),0))</f>
        <v>199.57071899999988</v>
      </c>
      <c r="F7" s="38">
        <f ca="1">SUM(F8:OFFSET(F6,MATCH("GOBIERNOS REGIONALES",$A$8:$A$50,0),0))</f>
        <v>90.813976029309003</v>
      </c>
      <c r="G7" s="38">
        <f ca="1">SUM(G8:OFFSET(G6,MATCH("GOBIERNOS REGIONALES",$A$8:$A$50,0),0))</f>
        <v>75.642368849309008</v>
      </c>
      <c r="H7" s="38">
        <f ca="1">SUM(H8:OFFSET(H6,MATCH("GOBIERNOS REGIONALES",$A$8:$A$50,0),0))</f>
        <v>6.7058495699999989</v>
      </c>
      <c r="I7" s="38">
        <f ca="1">SUM(I8:OFFSET(I6,MATCH("GOBIERNOS REGIONALES",$A$8:$A$50,0),0))</f>
        <v>8.4657576100000007</v>
      </c>
      <c r="J7" s="39">
        <f ca="1">IFERROR(G7/E7,0)</f>
        <v>0.37902538623067772</v>
      </c>
      <c r="K7" s="39">
        <f ca="1">IFERROR(SUM(G7,H7)/E7,0)</f>
        <v>0.41262675622924949</v>
      </c>
      <c r="L7" s="40">
        <f ca="1">IFERROR(SUM(G7,H7,I7)/E7,0)</f>
        <v>0.45504659443206724</v>
      </c>
      <c r="M7" s="4"/>
    </row>
    <row r="8" spans="1:13">
      <c r="A8" s="17"/>
      <c r="B8" s="18">
        <v>342</v>
      </c>
      <c r="C8" s="19" t="s">
        <v>160</v>
      </c>
      <c r="D8" s="20">
        <v>155.22619500000008</v>
      </c>
      <c r="E8" s="21">
        <v>199.57071899999988</v>
      </c>
      <c r="F8" s="21">
        <f t="shared" ref="F8:F27" si="0">SUM(G8,H8,I8)</f>
        <v>90.813976029309003</v>
      </c>
      <c r="G8" s="21">
        <v>75.642368849309008</v>
      </c>
      <c r="H8" s="21">
        <v>6.7058495699999989</v>
      </c>
      <c r="I8" s="21">
        <v>8.4657576100000007</v>
      </c>
      <c r="J8" s="22">
        <f t="shared" ref="J8:J27" si="1">IFERROR(G8/E8,0)</f>
        <v>0.37902538623067772</v>
      </c>
      <c r="K8" s="22">
        <f t="shared" ref="K8:K27" si="2">IFERROR(SUM(G8,H8)/E8,0)</f>
        <v>0.41262675622924949</v>
      </c>
      <c r="L8" s="23">
        <f t="shared" ref="L8:L27" si="3">IFERROR(SUM(G8,H8,I8)/E8,0)</f>
        <v>0.45504659443206724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20.143667000000001</v>
      </c>
      <c r="E9" s="38">
        <f ca="1">SUM(E10:OFFSET(E8,(MATCH("GOBIERNOS LOCALES",$A$8:$A$50,0)-MATCH("GOBIERNOS REGIONALES",$A$8:$A$50,0)),0))</f>
        <v>28.912526999999997</v>
      </c>
      <c r="F9" s="38">
        <f ca="1">SUM(F10:OFFSET(F8,(MATCH("GOBIERNOS LOCALES",$A$8:$A$50,0)-MATCH("GOBIERNOS REGIONALES",$A$8:$A$50,0)),0))</f>
        <v>13.40266512269157</v>
      </c>
      <c r="G9" s="38">
        <f ca="1">SUM(G10:OFFSET(G8,(MATCH("GOBIERNOS LOCALES",$A$8:$A$50,0)-MATCH("GOBIERNOS REGIONALES",$A$8:$A$50,0)),0))</f>
        <v>7.2266728926915675</v>
      </c>
      <c r="H9" s="38">
        <f ca="1">SUM(H10:OFFSET(H8,(MATCH("GOBIERNOS LOCALES",$A$8:$A$50,0)-MATCH("GOBIERNOS REGIONALES",$A$8:$A$50,0)),0))</f>
        <v>3.4582534599999999</v>
      </c>
      <c r="I9" s="38">
        <f ca="1">SUM(I10:OFFSET(I8,(MATCH("GOBIERNOS LOCALES",$A$8:$A$50,0)-MATCH("GOBIERNOS REGIONALES",$A$8:$A$50,0)),0))</f>
        <v>2.7177387700000004</v>
      </c>
      <c r="J9" s="39">
        <f t="shared" ca="1" si="1"/>
        <v>0.24994954237972933</v>
      </c>
      <c r="K9" s="39">
        <f t="shared" ca="1" si="2"/>
        <v>0.36956044529388832</v>
      </c>
      <c r="L9" s="40">
        <f t="shared" ca="1" si="3"/>
        <v>0.4635591044218158</v>
      </c>
      <c r="M9" s="4"/>
    </row>
    <row r="10" spans="1:13">
      <c r="A10" s="17"/>
      <c r="B10" s="18">
        <v>440</v>
      </c>
      <c r="C10" s="19" t="s">
        <v>206</v>
      </c>
      <c r="D10" s="20">
        <v>0.49520999999999998</v>
      </c>
      <c r="E10" s="21">
        <v>2.6754119999999988</v>
      </c>
      <c r="F10" s="21">
        <f t="shared" si="0"/>
        <v>0.72672751862113527</v>
      </c>
      <c r="G10" s="21">
        <v>0.34528735862113535</v>
      </c>
      <c r="H10" s="21">
        <v>0.23058392</v>
      </c>
      <c r="I10" s="21">
        <v>0.15085624</v>
      </c>
      <c r="J10" s="22">
        <f t="shared" si="1"/>
        <v>0.12905950882373837</v>
      </c>
      <c r="K10" s="22">
        <f t="shared" si="2"/>
        <v>0.21524583078087994</v>
      </c>
      <c r="L10" s="23">
        <f t="shared" si="3"/>
        <v>0.27163200233128043</v>
      </c>
      <c r="M10" s="4"/>
    </row>
    <row r="11" spans="1:13">
      <c r="A11" s="17"/>
      <c r="B11" s="18">
        <v>442</v>
      </c>
      <c r="C11" s="19" t="s">
        <v>208</v>
      </c>
      <c r="D11" s="20">
        <v>5.1270170000000004</v>
      </c>
      <c r="E11" s="21">
        <v>3.0156679999999998</v>
      </c>
      <c r="F11" s="21">
        <f t="shared" si="0"/>
        <v>1.165372299877192</v>
      </c>
      <c r="G11" s="21">
        <v>0.37602349987719208</v>
      </c>
      <c r="H11" s="21">
        <v>0.20354014000000001</v>
      </c>
      <c r="I11" s="21">
        <v>0.58580866000000009</v>
      </c>
      <c r="J11" s="22">
        <f t="shared" si="1"/>
        <v>0.12468995256679187</v>
      </c>
      <c r="K11" s="22">
        <f t="shared" si="2"/>
        <v>0.19218416612080377</v>
      </c>
      <c r="L11" s="23">
        <f t="shared" si="3"/>
        <v>0.38643919021496798</v>
      </c>
      <c r="M11" s="4"/>
    </row>
    <row r="12" spans="1:13">
      <c r="A12" s="17"/>
      <c r="B12" s="18">
        <v>446</v>
      </c>
      <c r="C12" s="19" t="s">
        <v>212</v>
      </c>
      <c r="D12" s="20">
        <v>0</v>
      </c>
      <c r="E12" s="21">
        <v>5.3972389999999999</v>
      </c>
      <c r="F12" s="21">
        <f t="shared" si="0"/>
        <v>1.8727303125780188</v>
      </c>
      <c r="G12" s="21">
        <v>0.5252407225780189</v>
      </c>
      <c r="H12" s="21">
        <v>0.22252214999999997</v>
      </c>
      <c r="I12" s="21">
        <v>1.12496744</v>
      </c>
      <c r="J12" s="22">
        <f t="shared" si="1"/>
        <v>9.7316558073122006E-2</v>
      </c>
      <c r="K12" s="22">
        <f t="shared" si="2"/>
        <v>0.13854544380525283</v>
      </c>
      <c r="L12" s="23">
        <f t="shared" si="3"/>
        <v>0.34697931897735468</v>
      </c>
      <c r="M12" s="4"/>
    </row>
    <row r="13" spans="1:13">
      <c r="A13" s="17"/>
      <c r="B13" s="18">
        <v>447</v>
      </c>
      <c r="C13" s="19" t="s">
        <v>213</v>
      </c>
      <c r="D13" s="20">
        <v>8.5691609999999994</v>
      </c>
      <c r="E13" s="21">
        <v>3</v>
      </c>
      <c r="F13" s="21">
        <f t="shared" si="0"/>
        <v>2.1845091627629376</v>
      </c>
      <c r="G13" s="21">
        <v>1.7931328527629375</v>
      </c>
      <c r="H13" s="21">
        <v>0.31963707000000002</v>
      </c>
      <c r="I13" s="21">
        <v>7.1739239999999996E-2</v>
      </c>
      <c r="J13" s="22">
        <f t="shared" si="1"/>
        <v>0.59771095092097914</v>
      </c>
      <c r="K13" s="22">
        <f t="shared" si="2"/>
        <v>0.70425664092097928</v>
      </c>
      <c r="L13" s="23">
        <f t="shared" si="3"/>
        <v>0.7281697209209792</v>
      </c>
      <c r="M13" s="4"/>
    </row>
    <row r="14" spans="1:13">
      <c r="A14" s="17"/>
      <c r="B14" s="18">
        <v>448</v>
      </c>
      <c r="C14" s="19" t="s">
        <v>214</v>
      </c>
      <c r="D14" s="20">
        <v>0</v>
      </c>
      <c r="E14" s="21">
        <v>0.231767</v>
      </c>
      <c r="F14" s="21">
        <f t="shared" si="0"/>
        <v>6.1042299564230441E-2</v>
      </c>
      <c r="G14" s="21">
        <v>5.9170999564230442E-2</v>
      </c>
      <c r="H14" s="21">
        <v>1.8713E-3</v>
      </c>
      <c r="I14" s="21">
        <v>0</v>
      </c>
      <c r="J14" s="22">
        <f t="shared" si="1"/>
        <v>0.25530381617844838</v>
      </c>
      <c r="K14" s="22">
        <f t="shared" si="2"/>
        <v>0.26337787331341583</v>
      </c>
      <c r="L14" s="23">
        <f t="shared" si="3"/>
        <v>0.26337787331341583</v>
      </c>
      <c r="M14" s="4"/>
    </row>
    <row r="15" spans="1:13">
      <c r="A15" s="17"/>
      <c r="B15" s="18">
        <v>449</v>
      </c>
      <c r="C15" s="19" t="s">
        <v>215</v>
      </c>
      <c r="D15" s="20">
        <v>0</v>
      </c>
      <c r="E15" s="21">
        <v>1.4869559999999999</v>
      </c>
      <c r="F15" s="21">
        <f t="shared" si="0"/>
        <v>0.49901866010958673</v>
      </c>
      <c r="G15" s="21">
        <v>3.2519590109586716E-2</v>
      </c>
      <c r="H15" s="21">
        <v>0.39005099999999998</v>
      </c>
      <c r="I15" s="21">
        <v>7.6448070000000007E-2</v>
      </c>
      <c r="J15" s="22">
        <f t="shared" si="1"/>
        <v>2.1869907454952747E-2</v>
      </c>
      <c r="K15" s="22">
        <f t="shared" si="2"/>
        <v>0.28418499949533593</v>
      </c>
      <c r="L15" s="23">
        <f t="shared" si="3"/>
        <v>0.33559746227163867</v>
      </c>
      <c r="M15" s="4"/>
    </row>
    <row r="16" spans="1:13">
      <c r="A16" s="17"/>
      <c r="B16" s="18">
        <v>451</v>
      </c>
      <c r="C16" s="19" t="s">
        <v>217</v>
      </c>
      <c r="D16" s="20">
        <v>0</v>
      </c>
      <c r="E16" s="21">
        <v>0.29971300000000001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>
      <c r="A17" s="17"/>
      <c r="B17" s="18">
        <v>452</v>
      </c>
      <c r="C17" s="19" t="s">
        <v>218</v>
      </c>
      <c r="D17" s="20">
        <v>6.8902000000000005E-2</v>
      </c>
      <c r="E17" s="21">
        <v>1.9944850000000001</v>
      </c>
      <c r="F17" s="21">
        <f t="shared" si="0"/>
        <v>1.7509918313315675</v>
      </c>
      <c r="G17" s="21">
        <v>1.5751381813315675</v>
      </c>
      <c r="H17" s="21">
        <v>0.17385223000000002</v>
      </c>
      <c r="I17" s="21">
        <v>2.0014200000000003E-3</v>
      </c>
      <c r="J17" s="22">
        <f t="shared" si="1"/>
        <v>0.78974681751508158</v>
      </c>
      <c r="K17" s="22">
        <f t="shared" si="2"/>
        <v>0.87691329407419327</v>
      </c>
      <c r="L17" s="23">
        <f t="shared" si="3"/>
        <v>0.87791677116226374</v>
      </c>
      <c r="M17" s="4"/>
    </row>
    <row r="18" spans="1:13">
      <c r="A18" s="17"/>
      <c r="B18" s="18">
        <v>453</v>
      </c>
      <c r="C18" s="19" t="s">
        <v>219</v>
      </c>
      <c r="D18" s="20">
        <v>0.90667900000000001</v>
      </c>
      <c r="E18" s="21">
        <v>1.1408E-2</v>
      </c>
      <c r="F18" s="21">
        <f t="shared" si="0"/>
        <v>4.0742999408394098E-4</v>
      </c>
      <c r="G18" s="21">
        <v>4.0742999408394098E-4</v>
      </c>
      <c r="H18" s="21">
        <v>0</v>
      </c>
      <c r="I18" s="21">
        <v>0</v>
      </c>
      <c r="J18" s="22">
        <f t="shared" si="1"/>
        <v>3.5714410421102821E-2</v>
      </c>
      <c r="K18" s="22">
        <f t="shared" si="2"/>
        <v>3.5714410421102821E-2</v>
      </c>
      <c r="L18" s="23">
        <f t="shared" si="3"/>
        <v>3.5714410421102821E-2</v>
      </c>
      <c r="M18" s="4"/>
    </row>
    <row r="19" spans="1:13">
      <c r="A19" s="17"/>
      <c r="B19" s="18">
        <v>454</v>
      </c>
      <c r="C19" s="19" t="s">
        <v>220</v>
      </c>
      <c r="D19" s="20">
        <v>0</v>
      </c>
      <c r="E19" s="21">
        <v>8.3959999999999993E-2</v>
      </c>
      <c r="F19" s="21">
        <f t="shared" si="0"/>
        <v>3.7074900162577628E-3</v>
      </c>
      <c r="G19" s="21">
        <v>1.1808900162577629E-3</v>
      </c>
      <c r="H19" s="21">
        <v>2.5265999999999999E-3</v>
      </c>
      <c r="I19" s="21">
        <v>0</v>
      </c>
      <c r="J19" s="22">
        <f t="shared" si="1"/>
        <v>1.4064912056428812E-2</v>
      </c>
      <c r="K19" s="22">
        <f t="shared" si="2"/>
        <v>4.4157813438039102E-2</v>
      </c>
      <c r="L19" s="23">
        <f t="shared" si="3"/>
        <v>4.4157813438039102E-2</v>
      </c>
      <c r="M19" s="4"/>
    </row>
    <row r="20" spans="1:13">
      <c r="A20" s="17"/>
      <c r="B20" s="18">
        <v>455</v>
      </c>
      <c r="C20" s="19" t="s">
        <v>221</v>
      </c>
      <c r="D20" s="20">
        <v>0</v>
      </c>
      <c r="E20" s="21">
        <v>7.2499999999999995E-2</v>
      </c>
      <c r="F20" s="21">
        <f t="shared" si="0"/>
        <v>2.4473999673813581E-2</v>
      </c>
      <c r="G20" s="21">
        <v>1.1759999673813581E-2</v>
      </c>
      <c r="H20" s="21">
        <v>1.2714E-2</v>
      </c>
      <c r="I20" s="21">
        <v>0</v>
      </c>
      <c r="J20" s="22">
        <f t="shared" si="1"/>
        <v>0.16220689205260114</v>
      </c>
      <c r="K20" s="22">
        <f t="shared" si="2"/>
        <v>0.33757240929398047</v>
      </c>
      <c r="L20" s="23">
        <f t="shared" si="3"/>
        <v>0.33757240929398047</v>
      </c>
      <c r="M20" s="4"/>
    </row>
    <row r="21" spans="1:13">
      <c r="A21" s="17"/>
      <c r="B21" s="18">
        <v>456</v>
      </c>
      <c r="C21" s="19" t="s">
        <v>222</v>
      </c>
      <c r="D21" s="20">
        <v>0</v>
      </c>
      <c r="E21" s="21">
        <v>0.4592</v>
      </c>
      <c r="F21" s="21">
        <f t="shared" si="0"/>
        <v>6.83E-2</v>
      </c>
      <c r="G21" s="21">
        <v>0</v>
      </c>
      <c r="H21" s="21">
        <v>6.83E-2</v>
      </c>
      <c r="I21" s="21">
        <v>0</v>
      </c>
      <c r="J21" s="22">
        <f t="shared" si="1"/>
        <v>0</v>
      </c>
      <c r="K21" s="22">
        <f t="shared" si="2"/>
        <v>0.14873693379790942</v>
      </c>
      <c r="L21" s="23">
        <f t="shared" si="3"/>
        <v>0.14873693379790942</v>
      </c>
      <c r="M21" s="4"/>
    </row>
    <row r="22" spans="1:13">
      <c r="A22" s="17"/>
      <c r="B22" s="18">
        <v>458</v>
      </c>
      <c r="C22" s="19" t="s">
        <v>224</v>
      </c>
      <c r="D22" s="20">
        <v>2.3140200000000002</v>
      </c>
      <c r="E22" s="21">
        <v>5.3374269999999999</v>
      </c>
      <c r="F22" s="21">
        <f t="shared" si="0"/>
        <v>2.4064099422619414</v>
      </c>
      <c r="G22" s="21">
        <v>1.2827288722619414</v>
      </c>
      <c r="H22" s="21">
        <v>0.96472289</v>
      </c>
      <c r="I22" s="21">
        <v>0.15895818</v>
      </c>
      <c r="J22" s="22">
        <f t="shared" si="1"/>
        <v>0.24032719740465611</v>
      </c>
      <c r="K22" s="22">
        <f t="shared" si="2"/>
        <v>0.42107400480829837</v>
      </c>
      <c r="L22" s="23">
        <f t="shared" si="3"/>
        <v>0.45085580416592891</v>
      </c>
      <c r="M22" s="4"/>
    </row>
    <row r="23" spans="1:13">
      <c r="A23" s="17"/>
      <c r="B23" s="18">
        <v>459</v>
      </c>
      <c r="C23" s="19" t="s">
        <v>225</v>
      </c>
      <c r="D23" s="20">
        <v>0</v>
      </c>
      <c r="E23" s="21">
        <v>0.16136600000000001</v>
      </c>
      <c r="F23" s="21">
        <f t="shared" si="0"/>
        <v>0.10800229758024216</v>
      </c>
      <c r="G23" s="21">
        <v>0.10800229758024216</v>
      </c>
      <c r="H23" s="21">
        <v>0</v>
      </c>
      <c r="I23" s="21">
        <v>0</v>
      </c>
      <c r="J23" s="22">
        <f t="shared" si="1"/>
        <v>0.66930020933927936</v>
      </c>
      <c r="K23" s="22">
        <f t="shared" si="2"/>
        <v>0.66930020933927936</v>
      </c>
      <c r="L23" s="23">
        <f t="shared" si="3"/>
        <v>0.66930020933927936</v>
      </c>
      <c r="M23" s="4"/>
    </row>
    <row r="24" spans="1:13">
      <c r="A24" s="17"/>
      <c r="B24" s="18">
        <v>460</v>
      </c>
      <c r="C24" s="19" t="s">
        <v>226</v>
      </c>
      <c r="D24" s="20">
        <v>0.08</v>
      </c>
      <c r="E24" s="21">
        <v>1.933799</v>
      </c>
      <c r="F24" s="21">
        <f t="shared" si="0"/>
        <v>0.51768594751902341</v>
      </c>
      <c r="G24" s="21">
        <v>0.18428767751902342</v>
      </c>
      <c r="H24" s="21">
        <v>0.17740059999999999</v>
      </c>
      <c r="I24" s="21">
        <v>0.15599767</v>
      </c>
      <c r="J24" s="22">
        <f t="shared" si="1"/>
        <v>9.5298258774062561E-2</v>
      </c>
      <c r="K24" s="22">
        <f t="shared" si="2"/>
        <v>0.18703509388464024</v>
      </c>
      <c r="L24" s="23">
        <f t="shared" si="3"/>
        <v>0.26770411377760739</v>
      </c>
      <c r="M24" s="4"/>
    </row>
    <row r="25" spans="1:13">
      <c r="A25" s="17"/>
      <c r="B25" s="18">
        <v>462</v>
      </c>
      <c r="C25" s="19" t="s">
        <v>228</v>
      </c>
      <c r="D25" s="20">
        <v>0</v>
      </c>
      <c r="E25" s="21">
        <v>2.5531000000000002E-2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>
      <c r="A26" s="17"/>
      <c r="B26" s="18">
        <v>464</v>
      </c>
      <c r="C26" s="19" t="s">
        <v>230</v>
      </c>
      <c r="D26" s="20">
        <v>2.5826780000000005</v>
      </c>
      <c r="E26" s="21">
        <v>2.7260960000000001</v>
      </c>
      <c r="F26" s="21">
        <f t="shared" si="0"/>
        <v>2.0132859308015365</v>
      </c>
      <c r="G26" s="21">
        <v>0.93179252080153674</v>
      </c>
      <c r="H26" s="21">
        <v>0.69053155999999982</v>
      </c>
      <c r="I26" s="21">
        <v>0.39096185</v>
      </c>
      <c r="J26" s="22">
        <f t="shared" si="1"/>
        <v>0.34180473497688146</v>
      </c>
      <c r="K26" s="22">
        <f t="shared" si="2"/>
        <v>0.59510893262802789</v>
      </c>
      <c r="L26" s="23">
        <f t="shared" si="3"/>
        <v>0.73852348956219316</v>
      </c>
      <c r="M26" s="4"/>
    </row>
    <row r="27" spans="1:13" ht="15.75" thickBot="1">
      <c r="A27" s="41" t="s">
        <v>232</v>
      </c>
      <c r="B27" s="58"/>
      <c r="C27" s="43"/>
      <c r="D27" s="44">
        <v>126.36044100000005</v>
      </c>
      <c r="E27" s="45">
        <v>263.98535699999974</v>
      </c>
      <c r="F27" s="45">
        <f t="shared" si="0"/>
        <v>109.51547374663566</v>
      </c>
      <c r="G27" s="45">
        <v>64.093743326635661</v>
      </c>
      <c r="H27" s="45">
        <v>30.943345030000014</v>
      </c>
      <c r="I27" s="45">
        <v>14.478385389999991</v>
      </c>
      <c r="J27" s="46">
        <f t="shared" si="1"/>
        <v>0.24279279750594546</v>
      </c>
      <c r="K27" s="46">
        <f t="shared" si="2"/>
        <v>0.36000893927096028</v>
      </c>
      <c r="L27" s="47">
        <f t="shared" si="3"/>
        <v>0.41485435022305339</v>
      </c>
      <c r="M27" s="4"/>
    </row>
    <row r="28" spans="1:13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101</v>
      </c>
      <c r="B1" s="51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1580</v>
      </c>
      <c r="N2" s="72" t="s">
        <v>1602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301.73030299999999</v>
      </c>
      <c r="E6" s="14">
        <f ca="1">SUM(E7:OFFSET(E7,50,0))</f>
        <v>492.46860299999986</v>
      </c>
      <c r="F6" s="14">
        <f ca="1">SUM(F7:OFFSET(F7,50,0))</f>
        <v>213.73211489863624</v>
      </c>
      <c r="G6" s="14">
        <f ca="1">SUM(G7:OFFSET(G7,50,0))</f>
        <v>146.96278506863624</v>
      </c>
      <c r="H6" s="14">
        <f ca="1">SUM(H7:OFFSET(H7,50,0))</f>
        <v>41.107448060000017</v>
      </c>
      <c r="I6" s="14">
        <f ca="1">SUM(I7:OFFSET(I7,50,0))</f>
        <v>25.661881770000004</v>
      </c>
      <c r="J6" s="15">
        <f ca="1">IFERROR(G6/E6,0)</f>
        <v>0.29842061843815915</v>
      </c>
      <c r="K6" s="15">
        <f ca="1">IFERROR(SUM(G6,H6)/E6,0)</f>
        <v>0.38189283942764635</v>
      </c>
      <c r="L6" s="16">
        <f ca="1">IFERROR(SUM(G6,H6,I6)/E6,0)</f>
        <v>0.43400150506373769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0.90741000000000005</v>
      </c>
      <c r="E7" s="21">
        <v>4.1261209999999995</v>
      </c>
      <c r="F7" s="21">
        <f t="shared" ref="F7:F31" si="0">SUM(G7,H7,I7)</f>
        <v>1.5238161036690869</v>
      </c>
      <c r="G7" s="21">
        <v>0.78600274366908707</v>
      </c>
      <c r="H7" s="21">
        <v>0.40023543999999994</v>
      </c>
      <c r="I7" s="21">
        <v>0.33757792000000003</v>
      </c>
      <c r="J7" s="22">
        <f t="shared" ref="J7:J31" si="1">IFERROR(G7/E7,0)</f>
        <v>0.19049435139422405</v>
      </c>
      <c r="K7" s="22">
        <f t="shared" ref="K7:K31" si="2">IFERROR(SUM(G7,H7)/E7,0)</f>
        <v>0.28749476413054464</v>
      </c>
      <c r="L7" s="23">
        <f t="shared" ref="L7:L31" si="3">IFERROR(SUM(G7,H7,I7)/E7,0)</f>
        <v>0.36930960184373823</v>
      </c>
      <c r="M7" s="4"/>
      <c r="N7" t="s">
        <v>272</v>
      </c>
      <c r="O7" s="5">
        <v>0.86662673640584809</v>
      </c>
      <c r="P7" s="71">
        <v>0.72773733775749272</v>
      </c>
    </row>
    <row r="8" spans="1:16">
      <c r="A8" s="17"/>
      <c r="B8" s="55">
        <v>2</v>
      </c>
      <c r="C8" s="19" t="s">
        <v>250</v>
      </c>
      <c r="D8" s="20">
        <v>3.2473450000000001</v>
      </c>
      <c r="E8" s="21">
        <v>13.831368000000003</v>
      </c>
      <c r="F8" s="21">
        <f t="shared" si="0"/>
        <v>6.0644845335630286</v>
      </c>
      <c r="G8" s="21">
        <v>3.9063269235630287</v>
      </c>
      <c r="H8" s="21">
        <v>1.6989898800000001</v>
      </c>
      <c r="I8" s="21">
        <v>0.45916773000000005</v>
      </c>
      <c r="J8" s="22">
        <f t="shared" si="1"/>
        <v>0.28242520360697709</v>
      </c>
      <c r="K8" s="22">
        <f t="shared" si="2"/>
        <v>0.40526120074044936</v>
      </c>
      <c r="L8" s="23">
        <f t="shared" si="3"/>
        <v>0.43845876514622611</v>
      </c>
      <c r="M8" s="4"/>
      <c r="N8" t="s">
        <v>259</v>
      </c>
      <c r="O8" s="5">
        <v>10.035868137871359</v>
      </c>
      <c r="P8" s="71">
        <v>0.63131714754831458</v>
      </c>
    </row>
    <row r="9" spans="1:16">
      <c r="A9" s="17"/>
      <c r="B9" s="55">
        <v>3</v>
      </c>
      <c r="C9" s="19" t="s">
        <v>251</v>
      </c>
      <c r="D9" s="20">
        <v>6.3357280000000014</v>
      </c>
      <c r="E9" s="21">
        <v>8.902536999999997</v>
      </c>
      <c r="F9" s="21">
        <f t="shared" si="0"/>
        <v>3.0178828870933367</v>
      </c>
      <c r="G9" s="21">
        <v>1.0461427770933369</v>
      </c>
      <c r="H9" s="21">
        <v>0.93420396000000006</v>
      </c>
      <c r="I9" s="21">
        <v>1.03753615</v>
      </c>
      <c r="J9" s="22">
        <f t="shared" si="1"/>
        <v>0.11751063512494667</v>
      </c>
      <c r="K9" s="22">
        <f t="shared" si="2"/>
        <v>0.22244745931337748</v>
      </c>
      <c r="L9" s="23">
        <f t="shared" si="3"/>
        <v>0.33899133326750991</v>
      </c>
      <c r="M9" s="4"/>
      <c r="N9" t="s">
        <v>263</v>
      </c>
      <c r="O9" s="5">
        <v>96.702590990808332</v>
      </c>
      <c r="P9" s="71">
        <v>0.60641187175145417</v>
      </c>
    </row>
    <row r="10" spans="1:16">
      <c r="A10" s="17"/>
      <c r="B10" s="55">
        <v>4</v>
      </c>
      <c r="C10" s="19" t="s">
        <v>252</v>
      </c>
      <c r="D10" s="20">
        <v>19.196999999999999</v>
      </c>
      <c r="E10" s="21">
        <v>42.427090999999997</v>
      </c>
      <c r="F10" s="21">
        <f t="shared" si="0"/>
        <v>15.792760939281717</v>
      </c>
      <c r="G10" s="21">
        <v>7.654510609281715</v>
      </c>
      <c r="H10" s="21">
        <v>4.34330952</v>
      </c>
      <c r="I10" s="21">
        <v>3.7949408100000013</v>
      </c>
      <c r="J10" s="22">
        <f t="shared" si="1"/>
        <v>0.18041563606804237</v>
      </c>
      <c r="K10" s="22">
        <f t="shared" si="2"/>
        <v>0.28278677247237421</v>
      </c>
      <c r="L10" s="23">
        <f t="shared" si="3"/>
        <v>0.37223294284497888</v>
      </c>
      <c r="M10" s="4"/>
      <c r="N10" t="s">
        <v>265</v>
      </c>
      <c r="O10" s="5">
        <v>0.84113760540995952</v>
      </c>
      <c r="P10" s="71">
        <v>0.60276769536758845</v>
      </c>
    </row>
    <row r="11" spans="1:16">
      <c r="A11" s="17"/>
      <c r="B11" s="55">
        <v>5</v>
      </c>
      <c r="C11" s="19" t="s">
        <v>253</v>
      </c>
      <c r="D11" s="20">
        <v>1.237276</v>
      </c>
      <c r="E11" s="21">
        <v>2.4153959999999994</v>
      </c>
      <c r="F11" s="21">
        <f t="shared" si="0"/>
        <v>1.0445242524361742</v>
      </c>
      <c r="G11" s="21">
        <v>0.63172531243617414</v>
      </c>
      <c r="H11" s="21">
        <v>0.16047828</v>
      </c>
      <c r="I11" s="21">
        <v>0.25232065999999997</v>
      </c>
      <c r="J11" s="22">
        <f t="shared" si="1"/>
        <v>0.26154109406332304</v>
      </c>
      <c r="K11" s="22">
        <f t="shared" si="2"/>
        <v>0.32798083313716436</v>
      </c>
      <c r="L11" s="23">
        <f t="shared" si="3"/>
        <v>0.43244430827747271</v>
      </c>
      <c r="M11" s="4"/>
      <c r="N11" t="s">
        <v>255</v>
      </c>
      <c r="O11" s="5">
        <v>3.8925302610840604</v>
      </c>
      <c r="P11" s="71">
        <v>0.57368374480800877</v>
      </c>
    </row>
    <row r="12" spans="1:16">
      <c r="A12" s="17"/>
      <c r="B12" s="55">
        <v>6</v>
      </c>
      <c r="C12" s="19" t="s">
        <v>254</v>
      </c>
      <c r="D12" s="20">
        <v>10.919577</v>
      </c>
      <c r="E12" s="21">
        <v>13.129351999999995</v>
      </c>
      <c r="F12" s="21">
        <f t="shared" si="0"/>
        <v>6.9847878550318026</v>
      </c>
      <c r="G12" s="21">
        <v>4.179441325031803</v>
      </c>
      <c r="H12" s="21">
        <v>2.2141222599999999</v>
      </c>
      <c r="I12" s="21">
        <v>0.59122427</v>
      </c>
      <c r="J12" s="22">
        <f t="shared" si="1"/>
        <v>0.31832807323863388</v>
      </c>
      <c r="K12" s="22">
        <f t="shared" si="2"/>
        <v>0.48696718505466263</v>
      </c>
      <c r="L12" s="23">
        <f t="shared" si="3"/>
        <v>0.53199791238987304</v>
      </c>
      <c r="M12" s="4"/>
      <c r="N12" t="s">
        <v>254</v>
      </c>
      <c r="O12" s="5">
        <v>6.9847878550318026</v>
      </c>
      <c r="P12" s="71">
        <v>0.53199791238987304</v>
      </c>
    </row>
    <row r="13" spans="1:16">
      <c r="A13" s="17"/>
      <c r="B13" s="55">
        <v>7</v>
      </c>
      <c r="C13" s="19" t="s">
        <v>255</v>
      </c>
      <c r="D13" s="20">
        <v>6.6880610000000011</v>
      </c>
      <c r="E13" s="21">
        <v>6.7851499999999998</v>
      </c>
      <c r="F13" s="21">
        <f t="shared" si="0"/>
        <v>3.8925302610840604</v>
      </c>
      <c r="G13" s="21">
        <v>2.316640351084061</v>
      </c>
      <c r="H13" s="21">
        <v>0.94528655999999978</v>
      </c>
      <c r="I13" s="21">
        <v>0.63060335000000001</v>
      </c>
      <c r="J13" s="22">
        <f t="shared" si="1"/>
        <v>0.34142802312167914</v>
      </c>
      <c r="K13" s="22">
        <f t="shared" si="2"/>
        <v>0.48074499621733646</v>
      </c>
      <c r="L13" s="23">
        <f t="shared" si="3"/>
        <v>0.57368374480800877</v>
      </c>
      <c r="M13" s="4"/>
      <c r="N13" t="s">
        <v>268</v>
      </c>
      <c r="O13" s="5">
        <v>10.090491929847072</v>
      </c>
      <c r="P13" s="71">
        <v>0.48731068757137591</v>
      </c>
    </row>
    <row r="14" spans="1:16">
      <c r="A14" s="17"/>
      <c r="B14" s="55">
        <v>8</v>
      </c>
      <c r="C14" s="19" t="s">
        <v>256</v>
      </c>
      <c r="D14" s="20">
        <v>27.738679999999999</v>
      </c>
      <c r="E14" s="21">
        <v>49.459005000000005</v>
      </c>
      <c r="F14" s="21">
        <f t="shared" si="0"/>
        <v>19.449457213748559</v>
      </c>
      <c r="G14" s="21">
        <v>9.4889732537485543</v>
      </c>
      <c r="H14" s="21">
        <v>6.1465790100000026</v>
      </c>
      <c r="I14" s="21">
        <v>3.8139049500000026</v>
      </c>
      <c r="J14" s="22">
        <f t="shared" si="1"/>
        <v>0.19185532045678139</v>
      </c>
      <c r="K14" s="22">
        <f t="shared" si="2"/>
        <v>0.31613155710974283</v>
      </c>
      <c r="L14" s="23">
        <f t="shared" si="3"/>
        <v>0.39324400508559681</v>
      </c>
      <c r="M14" s="4"/>
      <c r="N14" t="s">
        <v>270</v>
      </c>
      <c r="O14" s="5">
        <v>3.7121826733957639</v>
      </c>
      <c r="P14" s="71">
        <v>0.48266190981112417</v>
      </c>
    </row>
    <row r="15" spans="1:16">
      <c r="A15" s="17"/>
      <c r="B15" s="55">
        <v>9</v>
      </c>
      <c r="C15" s="19" t="s">
        <v>257</v>
      </c>
      <c r="D15" s="20">
        <v>11.836042000000003</v>
      </c>
      <c r="E15" s="21">
        <v>8.0853900000000003</v>
      </c>
      <c r="F15" s="21">
        <f t="shared" si="0"/>
        <v>3.1290294521918436</v>
      </c>
      <c r="G15" s="21">
        <v>2.1530849121918436</v>
      </c>
      <c r="H15" s="21">
        <v>0.82987580000000016</v>
      </c>
      <c r="I15" s="21">
        <v>0.14606874</v>
      </c>
      <c r="J15" s="22">
        <f t="shared" si="1"/>
        <v>0.26629326627309796</v>
      </c>
      <c r="K15" s="22">
        <f t="shared" si="2"/>
        <v>0.36893219896527485</v>
      </c>
      <c r="L15" s="23">
        <f t="shared" si="3"/>
        <v>0.38699796202679693</v>
      </c>
      <c r="M15" s="4"/>
      <c r="N15" t="s">
        <v>261</v>
      </c>
      <c r="O15" s="5">
        <v>6.4377820654970819</v>
      </c>
      <c r="P15" s="71">
        <v>0.44379808513029501</v>
      </c>
    </row>
    <row r="16" spans="1:16">
      <c r="A16" s="17"/>
      <c r="B16" s="55">
        <v>10</v>
      </c>
      <c r="C16" s="19" t="s">
        <v>258</v>
      </c>
      <c r="D16" s="20">
        <v>0.65180100000000007</v>
      </c>
      <c r="E16" s="21">
        <v>8.2456060000000022</v>
      </c>
      <c r="F16" s="21">
        <f t="shared" si="0"/>
        <v>2.9789327095814144</v>
      </c>
      <c r="G16" s="21">
        <v>1.062095299581415</v>
      </c>
      <c r="H16" s="21">
        <v>1.3124686099999998</v>
      </c>
      <c r="I16" s="21">
        <v>0.60436879999999982</v>
      </c>
      <c r="J16" s="22">
        <f t="shared" si="1"/>
        <v>0.12880742780838847</v>
      </c>
      <c r="K16" s="22">
        <f t="shared" si="2"/>
        <v>0.28797930795885884</v>
      </c>
      <c r="L16" s="23">
        <f t="shared" si="3"/>
        <v>0.36127517002163501</v>
      </c>
      <c r="M16" s="4"/>
      <c r="N16" t="s">
        <v>250</v>
      </c>
      <c r="O16" s="5">
        <v>6.0644845335630286</v>
      </c>
      <c r="P16" s="71">
        <v>0.43845876514622611</v>
      </c>
    </row>
    <row r="17" spans="1:16">
      <c r="A17" s="17"/>
      <c r="B17" s="55">
        <v>11</v>
      </c>
      <c r="C17" s="19" t="s">
        <v>259</v>
      </c>
      <c r="D17" s="20">
        <v>6.5722539999999992</v>
      </c>
      <c r="E17" s="21">
        <v>15.896714000000001</v>
      </c>
      <c r="F17" s="21">
        <f t="shared" si="0"/>
        <v>10.035868137871359</v>
      </c>
      <c r="G17" s="21">
        <v>7.6353028678713599</v>
      </c>
      <c r="H17" s="21">
        <v>1.6559604699999997</v>
      </c>
      <c r="I17" s="21">
        <v>0.74460479999999996</v>
      </c>
      <c r="J17" s="22">
        <f t="shared" si="1"/>
        <v>0.48030699098388252</v>
      </c>
      <c r="K17" s="22">
        <f t="shared" si="2"/>
        <v>0.58447697668029752</v>
      </c>
      <c r="L17" s="23">
        <f t="shared" si="3"/>
        <v>0.63131714754831458</v>
      </c>
      <c r="M17" s="4"/>
      <c r="N17" t="s">
        <v>253</v>
      </c>
      <c r="O17" s="5">
        <v>1.0445242524361742</v>
      </c>
      <c r="P17" s="71">
        <v>0.43244430827747271</v>
      </c>
    </row>
    <row r="18" spans="1:16">
      <c r="A18" s="17"/>
      <c r="B18" s="55">
        <v>12</v>
      </c>
      <c r="C18" s="19" t="s">
        <v>260</v>
      </c>
      <c r="D18" s="20">
        <v>3.5036249999999982</v>
      </c>
      <c r="E18" s="21">
        <v>5.9313319999999958</v>
      </c>
      <c r="F18" s="21">
        <f t="shared" si="0"/>
        <v>2.0852184583353131</v>
      </c>
      <c r="G18" s="21">
        <v>1.2703791183353133</v>
      </c>
      <c r="H18" s="21">
        <v>0.68544919000000004</v>
      </c>
      <c r="I18" s="21">
        <v>0.12939014999999998</v>
      </c>
      <c r="J18" s="22">
        <f t="shared" si="1"/>
        <v>0.21418108417052259</v>
      </c>
      <c r="K18" s="22">
        <f t="shared" si="2"/>
        <v>0.32974520872129809</v>
      </c>
      <c r="L18" s="23">
        <f t="shared" si="3"/>
        <v>0.35155989554038025</v>
      </c>
      <c r="M18" s="4"/>
      <c r="N18" t="s">
        <v>256</v>
      </c>
      <c r="O18" s="5">
        <v>19.449457213748559</v>
      </c>
      <c r="P18" s="71">
        <v>0.39324400508559681</v>
      </c>
    </row>
    <row r="19" spans="1:16">
      <c r="A19" s="17"/>
      <c r="B19" s="55">
        <v>13</v>
      </c>
      <c r="C19" s="19" t="s">
        <v>261</v>
      </c>
      <c r="D19" s="20">
        <v>6.9395480000000003</v>
      </c>
      <c r="E19" s="21">
        <v>14.506105999999997</v>
      </c>
      <c r="F19" s="21">
        <f t="shared" si="0"/>
        <v>6.4377820654970819</v>
      </c>
      <c r="G19" s="21">
        <v>3.7547086354970816</v>
      </c>
      <c r="H19" s="21">
        <v>1.3124879</v>
      </c>
      <c r="I19" s="21">
        <v>1.3705855300000001</v>
      </c>
      <c r="J19" s="22">
        <f t="shared" si="1"/>
        <v>0.25883642622610659</v>
      </c>
      <c r="K19" s="22">
        <f t="shared" si="2"/>
        <v>0.34931473239593608</v>
      </c>
      <c r="L19" s="23">
        <f t="shared" si="3"/>
        <v>0.44379808513029501</v>
      </c>
      <c r="M19" s="4"/>
      <c r="N19" t="s">
        <v>269</v>
      </c>
      <c r="O19" s="5">
        <v>10.190746402412699</v>
      </c>
      <c r="P19" s="71">
        <v>0.39182356798062784</v>
      </c>
    </row>
    <row r="20" spans="1:16">
      <c r="A20" s="17"/>
      <c r="B20" s="55">
        <v>14</v>
      </c>
      <c r="C20" s="19" t="s">
        <v>262</v>
      </c>
      <c r="D20" s="20">
        <v>35.93956</v>
      </c>
      <c r="E20" s="21">
        <v>54.082105999999996</v>
      </c>
      <c r="F20" s="21">
        <f t="shared" si="0"/>
        <v>2.4948658506509851</v>
      </c>
      <c r="G20" s="21">
        <v>2.114332030650985</v>
      </c>
      <c r="H20" s="21">
        <v>0.26363355000000005</v>
      </c>
      <c r="I20" s="21">
        <v>0.11690027</v>
      </c>
      <c r="J20" s="22">
        <f t="shared" si="1"/>
        <v>3.909485386258784E-2</v>
      </c>
      <c r="K20" s="22">
        <f t="shared" si="2"/>
        <v>4.3969544763123411E-2</v>
      </c>
      <c r="L20" s="23">
        <f t="shared" si="3"/>
        <v>4.613107800666981E-2</v>
      </c>
      <c r="M20" s="4"/>
      <c r="N20" t="s">
        <v>257</v>
      </c>
      <c r="O20" s="5">
        <v>3.1290294521918436</v>
      </c>
      <c r="P20" s="71">
        <v>0.38699796202679693</v>
      </c>
    </row>
    <row r="21" spans="1:16">
      <c r="A21" s="17"/>
      <c r="B21" s="55">
        <v>15</v>
      </c>
      <c r="C21" s="19" t="s">
        <v>263</v>
      </c>
      <c r="D21" s="20">
        <v>113.311336</v>
      </c>
      <c r="E21" s="21">
        <v>159.46684999999991</v>
      </c>
      <c r="F21" s="21">
        <f t="shared" si="0"/>
        <v>96.702590990808332</v>
      </c>
      <c r="G21" s="21">
        <v>79.177143710808338</v>
      </c>
      <c r="H21" s="21">
        <v>9.2482460199999981</v>
      </c>
      <c r="I21" s="21">
        <v>8.2772012599999982</v>
      </c>
      <c r="J21" s="22">
        <f t="shared" si="1"/>
        <v>0.4965116179996556</v>
      </c>
      <c r="K21" s="22">
        <f t="shared" si="2"/>
        <v>0.55450640512939453</v>
      </c>
      <c r="L21" s="23">
        <f t="shared" si="3"/>
        <v>0.60641187175145417</v>
      </c>
      <c r="M21" s="4"/>
      <c r="N21" t="s">
        <v>273</v>
      </c>
      <c r="O21" s="5">
        <v>1.8919440182237279</v>
      </c>
      <c r="P21" s="71">
        <v>0.37951459574155333</v>
      </c>
    </row>
    <row r="22" spans="1:16">
      <c r="A22" s="17"/>
      <c r="B22" s="55">
        <v>16</v>
      </c>
      <c r="C22" s="19" t="s">
        <v>264</v>
      </c>
      <c r="D22" s="20">
        <v>9.0834519999999994</v>
      </c>
      <c r="E22" s="21">
        <v>4.3782969999999999</v>
      </c>
      <c r="F22" s="21">
        <f t="shared" si="0"/>
        <v>1.0089008813599787</v>
      </c>
      <c r="G22" s="21">
        <v>0.43615595135997864</v>
      </c>
      <c r="H22" s="21">
        <v>0.40400203000000001</v>
      </c>
      <c r="I22" s="21">
        <v>0.1687429</v>
      </c>
      <c r="J22" s="22">
        <f t="shared" si="1"/>
        <v>9.9617716970771666E-2</v>
      </c>
      <c r="K22" s="22">
        <f t="shared" si="2"/>
        <v>0.19189150059029314</v>
      </c>
      <c r="L22" s="23">
        <f t="shared" si="3"/>
        <v>0.23043226198679045</v>
      </c>
      <c r="M22" s="4"/>
      <c r="N22" t="s">
        <v>252</v>
      </c>
      <c r="O22" s="5">
        <v>15.792760939281717</v>
      </c>
      <c r="P22" s="71">
        <v>0.37223294284497888</v>
      </c>
    </row>
    <row r="23" spans="1:16">
      <c r="A23" s="17"/>
      <c r="B23" s="55">
        <v>17</v>
      </c>
      <c r="C23" s="19" t="s">
        <v>265</v>
      </c>
      <c r="D23" s="20">
        <v>0.36627299999999996</v>
      </c>
      <c r="E23" s="21">
        <v>1.3954589999999998</v>
      </c>
      <c r="F23" s="21">
        <f t="shared" si="0"/>
        <v>0.84113760540995952</v>
      </c>
      <c r="G23" s="21">
        <v>0.58371409540995955</v>
      </c>
      <c r="H23" s="21">
        <v>0.18283056</v>
      </c>
      <c r="I23" s="21">
        <v>7.4592949999999991E-2</v>
      </c>
      <c r="J23" s="22">
        <f t="shared" si="1"/>
        <v>0.4182954106211359</v>
      </c>
      <c r="K23" s="22">
        <f t="shared" si="2"/>
        <v>0.54931363473234229</v>
      </c>
      <c r="L23" s="23">
        <f t="shared" si="3"/>
        <v>0.60276769536758845</v>
      </c>
      <c r="M23" s="4"/>
      <c r="N23" t="s">
        <v>249</v>
      </c>
      <c r="O23" s="5">
        <v>1.5238161036690869</v>
      </c>
      <c r="P23" s="71">
        <v>0.36930960184373823</v>
      </c>
    </row>
    <row r="24" spans="1:16">
      <c r="A24" s="17"/>
      <c r="B24" s="55">
        <v>18</v>
      </c>
      <c r="C24" s="19" t="s">
        <v>266</v>
      </c>
      <c r="D24" s="20">
        <v>3.9668360000000003</v>
      </c>
      <c r="E24" s="21">
        <v>3.9392079999999998</v>
      </c>
      <c r="F24" s="21">
        <f t="shared" si="0"/>
        <v>1.2581544130102826</v>
      </c>
      <c r="G24" s="21">
        <v>0.82122593301028246</v>
      </c>
      <c r="H24" s="21">
        <v>0.23049756000000002</v>
      </c>
      <c r="I24" s="21">
        <v>0.20643092000000002</v>
      </c>
      <c r="J24" s="22">
        <f t="shared" si="1"/>
        <v>0.20847488454793006</v>
      </c>
      <c r="K24" s="22">
        <f t="shared" si="2"/>
        <v>0.26698856547059274</v>
      </c>
      <c r="L24" s="23">
        <f t="shared" si="3"/>
        <v>0.31939273402427154</v>
      </c>
      <c r="M24" s="4"/>
      <c r="N24" t="s">
        <v>258</v>
      </c>
      <c r="O24" s="5">
        <v>2.9789327095814144</v>
      </c>
      <c r="P24" s="71">
        <v>0.36127517002163501</v>
      </c>
    </row>
    <row r="25" spans="1:16">
      <c r="A25" s="17"/>
      <c r="B25" s="55">
        <v>19</v>
      </c>
      <c r="C25" s="19" t="s">
        <v>267</v>
      </c>
      <c r="D25" s="20">
        <v>0.72879899999999997</v>
      </c>
      <c r="E25" s="21">
        <v>6.1398539999999988</v>
      </c>
      <c r="F25" s="21">
        <f t="shared" si="0"/>
        <v>1.3935013704597015</v>
      </c>
      <c r="G25" s="21">
        <v>0.36296705045970157</v>
      </c>
      <c r="H25" s="21">
        <v>1.0173294099999999</v>
      </c>
      <c r="I25" s="21">
        <v>1.320491E-2</v>
      </c>
      <c r="J25" s="22">
        <f t="shared" si="1"/>
        <v>5.9116560501227169E-2</v>
      </c>
      <c r="K25" s="22">
        <f t="shared" si="2"/>
        <v>0.22480932941723072</v>
      </c>
      <c r="L25" s="23">
        <f t="shared" si="3"/>
        <v>0.22696001736518517</v>
      </c>
      <c r="M25" s="4"/>
      <c r="N25" t="s">
        <v>260</v>
      </c>
      <c r="O25" s="5">
        <v>2.0852184583353131</v>
      </c>
      <c r="P25" s="71">
        <v>0.35155989554038025</v>
      </c>
    </row>
    <row r="26" spans="1:16">
      <c r="A26" s="17"/>
      <c r="B26" s="55">
        <v>20</v>
      </c>
      <c r="C26" s="19" t="s">
        <v>268</v>
      </c>
      <c r="D26" s="20">
        <v>6.5638719999999999</v>
      </c>
      <c r="E26" s="21">
        <v>20.706486000000005</v>
      </c>
      <c r="F26" s="21">
        <f t="shared" si="0"/>
        <v>10.090491929847072</v>
      </c>
      <c r="G26" s="21">
        <v>6.5013551298470702</v>
      </c>
      <c r="H26" s="21">
        <v>2.5867540700000005</v>
      </c>
      <c r="I26" s="21">
        <v>1.0023827300000001</v>
      </c>
      <c r="J26" s="22">
        <f t="shared" si="1"/>
        <v>0.31397674766481715</v>
      </c>
      <c r="K26" s="22">
        <f t="shared" si="2"/>
        <v>0.43890156928834129</v>
      </c>
      <c r="L26" s="23">
        <f t="shared" si="3"/>
        <v>0.48731068757137591</v>
      </c>
      <c r="M26" s="4"/>
      <c r="N26" t="s">
        <v>251</v>
      </c>
      <c r="O26" s="5">
        <v>3.0178828870933367</v>
      </c>
      <c r="P26" s="71">
        <v>0.33899133326750991</v>
      </c>
    </row>
    <row r="27" spans="1:16">
      <c r="A27" s="17"/>
      <c r="B27" s="55">
        <v>21</v>
      </c>
      <c r="C27" s="19" t="s">
        <v>269</v>
      </c>
      <c r="D27" s="20">
        <v>13.754392999999999</v>
      </c>
      <c r="E27" s="21">
        <v>26.008507999999992</v>
      </c>
      <c r="F27" s="21">
        <f t="shared" si="0"/>
        <v>10.190746402412699</v>
      </c>
      <c r="G27" s="21">
        <v>5.8668358624126995</v>
      </c>
      <c r="H27" s="21">
        <v>3.2709676099999996</v>
      </c>
      <c r="I27" s="21">
        <v>1.0529429299999997</v>
      </c>
      <c r="J27" s="22">
        <f t="shared" si="1"/>
        <v>0.22557371850829358</v>
      </c>
      <c r="K27" s="22">
        <f t="shared" si="2"/>
        <v>0.35133901077342466</v>
      </c>
      <c r="L27" s="23">
        <f t="shared" si="3"/>
        <v>0.39182356798062784</v>
      </c>
      <c r="M27" s="4"/>
      <c r="N27" t="s">
        <v>266</v>
      </c>
      <c r="O27" s="5">
        <v>1.2581544130102826</v>
      </c>
      <c r="P27" s="71">
        <v>0.31939273402427154</v>
      </c>
    </row>
    <row r="28" spans="1:16">
      <c r="A28" s="17"/>
      <c r="B28" s="55">
        <v>22</v>
      </c>
      <c r="C28" s="19" t="s">
        <v>270</v>
      </c>
      <c r="D28" s="20">
        <v>5.0211550000000003</v>
      </c>
      <c r="E28" s="21">
        <v>7.6910619999999996</v>
      </c>
      <c r="F28" s="21">
        <f t="shared" si="0"/>
        <v>3.7121826733957639</v>
      </c>
      <c r="G28" s="21">
        <v>2.6300264433957636</v>
      </c>
      <c r="H28" s="21">
        <v>0.79059696999999995</v>
      </c>
      <c r="I28" s="21">
        <v>0.29155925999999999</v>
      </c>
      <c r="J28" s="22">
        <f t="shared" si="1"/>
        <v>0.3419588144518616</v>
      </c>
      <c r="K28" s="22">
        <f t="shared" si="2"/>
        <v>0.44475306705312789</v>
      </c>
      <c r="L28" s="23">
        <f t="shared" si="3"/>
        <v>0.48266190981112417</v>
      </c>
      <c r="M28" s="4"/>
      <c r="N28" t="s">
        <v>264</v>
      </c>
      <c r="O28" s="5">
        <v>1.0089008813599787</v>
      </c>
      <c r="P28" s="71">
        <v>0.23043226198679045</v>
      </c>
    </row>
    <row r="29" spans="1:16">
      <c r="A29" s="17"/>
      <c r="B29" s="55">
        <v>23</v>
      </c>
      <c r="C29" s="19" t="s">
        <v>271</v>
      </c>
      <c r="D29" s="20">
        <v>3.8898520000000003</v>
      </c>
      <c r="E29" s="21">
        <v>8.7435859999999987</v>
      </c>
      <c r="F29" s="21">
        <f t="shared" si="0"/>
        <v>0.84389715726710912</v>
      </c>
      <c r="G29" s="21">
        <v>0.33978086726710899</v>
      </c>
      <c r="H29" s="21">
        <v>0.25971099000000003</v>
      </c>
      <c r="I29" s="21">
        <v>0.24440530000000002</v>
      </c>
      <c r="J29" s="22">
        <f t="shared" si="1"/>
        <v>3.8860585035374394E-2</v>
      </c>
      <c r="K29" s="22">
        <f t="shared" si="2"/>
        <v>6.8563614204413287E-2</v>
      </c>
      <c r="L29" s="23">
        <f t="shared" si="3"/>
        <v>9.6516138489071784E-2</v>
      </c>
      <c r="M29" s="4"/>
      <c r="N29" t="s">
        <v>267</v>
      </c>
      <c r="O29" s="5">
        <v>1.3935013704597015</v>
      </c>
      <c r="P29" s="71">
        <v>0.22696001736518517</v>
      </c>
    </row>
    <row r="30" spans="1:16">
      <c r="A30" s="17"/>
      <c r="B30" s="55">
        <v>24</v>
      </c>
      <c r="C30" s="19" t="s">
        <v>272</v>
      </c>
      <c r="D30" s="20">
        <v>1.0996109999999999</v>
      </c>
      <c r="E30" s="21">
        <v>1.1908510000000001</v>
      </c>
      <c r="F30" s="21">
        <f t="shared" si="0"/>
        <v>0.86662673640584809</v>
      </c>
      <c r="G30" s="21">
        <v>0.63211879640584812</v>
      </c>
      <c r="H30" s="21">
        <v>3.8657289999999997E-2</v>
      </c>
      <c r="I30" s="21">
        <v>0.19585064999999999</v>
      </c>
      <c r="J30" s="22">
        <f t="shared" si="1"/>
        <v>0.53081266792054427</v>
      </c>
      <c r="K30" s="22">
        <f t="shared" si="2"/>
        <v>0.56327457121491098</v>
      </c>
      <c r="L30" s="23">
        <f t="shared" si="3"/>
        <v>0.72773733775749272</v>
      </c>
      <c r="M30" s="4"/>
      <c r="N30" t="s">
        <v>271</v>
      </c>
      <c r="O30" s="5">
        <v>0.84389715726710912</v>
      </c>
      <c r="P30" s="71">
        <v>9.6516138489071784E-2</v>
      </c>
    </row>
    <row r="31" spans="1:16" ht="15.75" thickBot="1">
      <c r="A31" s="24"/>
      <c r="B31" s="56">
        <v>25</v>
      </c>
      <c r="C31" s="26" t="s">
        <v>273</v>
      </c>
      <c r="D31" s="27">
        <v>2.2308170000000005</v>
      </c>
      <c r="E31" s="28">
        <v>4.9851679999999998</v>
      </c>
      <c r="F31" s="28">
        <f t="shared" si="0"/>
        <v>1.8919440182237279</v>
      </c>
      <c r="G31" s="28">
        <v>1.6117950682237279</v>
      </c>
      <c r="H31" s="28">
        <v>0.17477512000000001</v>
      </c>
      <c r="I31" s="28">
        <v>0.10537383</v>
      </c>
      <c r="J31" s="29">
        <f t="shared" si="1"/>
        <v>0.32331810446984494</v>
      </c>
      <c r="K31" s="29">
        <f t="shared" si="2"/>
        <v>0.35837712755592749</v>
      </c>
      <c r="L31" s="30">
        <f t="shared" si="3"/>
        <v>0.37951459574155333</v>
      </c>
      <c r="M31" s="4"/>
      <c r="N31" t="s">
        <v>262</v>
      </c>
      <c r="O31" s="5">
        <v>2.4948658506509851</v>
      </c>
      <c r="P31" s="71">
        <v>4.613107800666981E-2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>
  <dimension ref="A1:M19"/>
  <sheetViews>
    <sheetView topLeftCell="A11" workbookViewId="0">
      <selection activeCell="E18" sqref="E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>
      <c r="A1" s="50">
        <v>101</v>
      </c>
      <c r="B1" s="49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1581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301.73030299999999</v>
      </c>
      <c r="E6" s="14">
        <v>492.46860299999986</v>
      </c>
      <c r="F6" s="14">
        <v>213.73211489863624</v>
      </c>
      <c r="G6" s="14">
        <v>146.96278506863624</v>
      </c>
      <c r="H6" s="14">
        <v>41.107448060000017</v>
      </c>
      <c r="I6" s="14">
        <v>25.661881770000004</v>
      </c>
      <c r="J6" s="15">
        <v>0.29842061843815915</v>
      </c>
      <c r="K6" s="15">
        <v>0.38189283942764635</v>
      </c>
      <c r="L6" s="16">
        <v>0.43400150506373769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112.53086500000001</v>
      </c>
      <c r="E7" s="38">
        <f ca="1">SUM(E8:OFFSET(E6,MATCH("PROYECTOS",$A$8:$A$50,0),0))</f>
        <v>141.42512000000005</v>
      </c>
      <c r="F7" s="38">
        <f ca="1">SUM(F8:OFFSET(F6,MATCH("PROYECTOS",$A$8:$A$50,0),0))</f>
        <v>87.141277329097875</v>
      </c>
      <c r="G7" s="38">
        <f ca="1">SUM(G8:OFFSET(G6,MATCH("PROYECTOS",$A$8:$A$50,0),0))</f>
        <v>70.285921979097878</v>
      </c>
      <c r="H7" s="38">
        <f ca="1">SUM(H8:OFFSET(H6,MATCH("PROYECTOS",$A$8:$A$50,0),0))</f>
        <v>7.5455874199999995</v>
      </c>
      <c r="I7" s="38">
        <f ca="1">SUM(I8:OFFSET(I6,MATCH("PROYECTOS",$A$8:$A$50,0),0))</f>
        <v>9.3097679299999996</v>
      </c>
      <c r="J7" s="39">
        <f ca="1">IFERROR(G7/E7,0)</f>
        <v>0.49698329390915741</v>
      </c>
      <c r="K7" s="39">
        <f ca="1">IFERROR(SUM(G7,H7)/E7,0)</f>
        <v>0.5503372342841063</v>
      </c>
      <c r="L7" s="40">
        <f ca="1">IFERROR(SUM(G7,H7,I7)/E7,0)</f>
        <v>0.61616548268863303</v>
      </c>
      <c r="M7" s="4"/>
    </row>
    <row r="8" spans="1:13">
      <c r="A8" s="17"/>
      <c r="B8" s="19">
        <v>3000001</v>
      </c>
      <c r="C8" s="19" t="s">
        <v>275</v>
      </c>
      <c r="D8" s="20">
        <v>10.6</v>
      </c>
      <c r="E8" s="21">
        <v>0.10014800000000001</v>
      </c>
      <c r="F8" s="21">
        <f t="shared" ref="F8:F11" si="0">SUM(G8,H8,I8)</f>
        <v>5.2345620000000002E-2</v>
      </c>
      <c r="G8" s="21">
        <v>0</v>
      </c>
      <c r="H8" s="21">
        <v>2.3880000000000002E-2</v>
      </c>
      <c r="I8" s="21">
        <v>2.8465620000000001E-2</v>
      </c>
      <c r="J8" s="22">
        <f t="shared" ref="J8:J12" si="1">IFERROR(G8/E8,0)</f>
        <v>0</v>
      </c>
      <c r="K8" s="22">
        <f t="shared" ref="K8:K12" si="2">IFERROR(SUM(G8,H8)/E8,0)</f>
        <v>0.2384470982945241</v>
      </c>
      <c r="L8" s="23">
        <f t="shared" ref="L8:L12" si="3">IFERROR(SUM(G8,H8,I8)/E8,0)</f>
        <v>0.52268262970803203</v>
      </c>
      <c r="M8" s="4"/>
    </row>
    <row r="9" spans="1:13" ht="38.25">
      <c r="A9" s="17"/>
      <c r="B9" s="19">
        <v>3000399</v>
      </c>
      <c r="C9" s="19" t="s">
        <v>1583</v>
      </c>
      <c r="D9" s="20">
        <v>33.04311100000001</v>
      </c>
      <c r="E9" s="21">
        <v>43.771639000000015</v>
      </c>
      <c r="F9" s="21">
        <f t="shared" si="0"/>
        <v>20.739930538896456</v>
      </c>
      <c r="G9" s="21">
        <v>12.871617168896455</v>
      </c>
      <c r="H9" s="21">
        <v>4.1209740999999998</v>
      </c>
      <c r="I9" s="21">
        <v>3.7473392700000003</v>
      </c>
      <c r="J9" s="22">
        <f t="shared" si="1"/>
        <v>0.29406294721786519</v>
      </c>
      <c r="K9" s="22">
        <f t="shared" si="2"/>
        <v>0.38821007522465512</v>
      </c>
      <c r="L9" s="23">
        <f t="shared" si="3"/>
        <v>0.47382120050145821</v>
      </c>
      <c r="M9" s="4"/>
    </row>
    <row r="10" spans="1:13" ht="25.5">
      <c r="A10" s="17"/>
      <c r="B10" s="19">
        <v>3000423</v>
      </c>
      <c r="C10" s="19" t="s">
        <v>1584</v>
      </c>
      <c r="D10" s="20">
        <v>60.392865999999998</v>
      </c>
      <c r="E10" s="21">
        <v>88.763461000000021</v>
      </c>
      <c r="F10" s="21">
        <f t="shared" si="0"/>
        <v>62.230044530889977</v>
      </c>
      <c r="G10" s="21">
        <v>54.789645970889978</v>
      </c>
      <c r="H10" s="21">
        <v>2.5532144400000001</v>
      </c>
      <c r="I10" s="21">
        <v>4.8871841199999988</v>
      </c>
      <c r="J10" s="22">
        <f t="shared" si="1"/>
        <v>0.61725450262569148</v>
      </c>
      <c r="K10" s="22">
        <f t="shared" si="2"/>
        <v>0.64601875326706748</v>
      </c>
      <c r="L10" s="23">
        <f t="shared" si="3"/>
        <v>0.7010772656880736</v>
      </c>
      <c r="M10" s="4"/>
    </row>
    <row r="11" spans="1:13" ht="38.25">
      <c r="A11" s="17"/>
      <c r="B11" s="19">
        <v>3000544</v>
      </c>
      <c r="C11" s="19" t="s">
        <v>1585</v>
      </c>
      <c r="D11" s="20">
        <v>8.4948879999999996</v>
      </c>
      <c r="E11" s="21">
        <v>8.789871999999999</v>
      </c>
      <c r="F11" s="21">
        <f t="shared" si="0"/>
        <v>4.1189566393114507</v>
      </c>
      <c r="G11" s="21">
        <v>2.6246588393114507</v>
      </c>
      <c r="H11" s="21">
        <v>0.84751888000000009</v>
      </c>
      <c r="I11" s="21">
        <v>0.64677892000000003</v>
      </c>
      <c r="J11" s="22">
        <f t="shared" si="1"/>
        <v>0.29860034814061581</v>
      </c>
      <c r="K11" s="22">
        <f t="shared" si="2"/>
        <v>0.3950202823558126</v>
      </c>
      <c r="L11" s="23">
        <f t="shared" si="3"/>
        <v>0.4686025734289932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189.19943799999999</v>
      </c>
      <c r="E12" s="45">
        <f t="shared" ref="E12:I12" ca="1" si="4">OFFSET(E12,-MATCH("PROYECTOS",$A$8:$A$50,0)-1,0)-(OFFSET(E12,-MATCH("PROYECTOS",$A$8:$A$50,0),0))</f>
        <v>351.04348299999981</v>
      </c>
      <c r="F12" s="45">
        <f t="shared" ca="1" si="4"/>
        <v>126.59083756953837</v>
      </c>
      <c r="G12" s="45">
        <f t="shared" ca="1" si="4"/>
        <v>76.676863089538358</v>
      </c>
      <c r="H12" s="45">
        <f t="shared" ca="1" si="4"/>
        <v>33.56186064000002</v>
      </c>
      <c r="I12" s="45">
        <f t="shared" ca="1" si="4"/>
        <v>16.352113840000005</v>
      </c>
      <c r="J12" s="46">
        <f t="shared" ca="1" si="1"/>
        <v>0.2184255421415654</v>
      </c>
      <c r="K12" s="46">
        <f t="shared" ca="1" si="2"/>
        <v>0.31403153474733053</v>
      </c>
      <c r="L12" s="47">
        <f t="shared" ca="1" si="3"/>
        <v>0.36061298300626321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1603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 ht="38.25">
      <c r="A18" s="17"/>
      <c r="B18" s="19">
        <v>3000399</v>
      </c>
      <c r="C18" s="19" t="s">
        <v>1583</v>
      </c>
      <c r="D18" s="23">
        <v>0.47382120050145821</v>
      </c>
    </row>
    <row r="19" spans="1:4" ht="39" thickBot="1">
      <c r="A19" s="24"/>
      <c r="B19" s="26">
        <v>3000544</v>
      </c>
      <c r="C19" s="26" t="s">
        <v>1585</v>
      </c>
      <c r="D19" s="30">
        <v>0.4686025734289932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34"/>
  <sheetViews>
    <sheetView topLeftCell="A26" workbookViewId="0">
      <selection activeCell="A34" sqref="A34:D34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>
      <c r="A1" s="50">
        <v>18</v>
      </c>
      <c r="B1" s="49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426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341.32211699999993</v>
      </c>
      <c r="E6" s="14">
        <v>357.50657200000001</v>
      </c>
      <c r="F6" s="14">
        <v>218.76423215597012</v>
      </c>
      <c r="G6" s="14">
        <v>160.31293468597008</v>
      </c>
      <c r="H6" s="14">
        <v>31.331408200000009</v>
      </c>
      <c r="I6" s="14">
        <v>27.119889270000002</v>
      </c>
      <c r="J6" s="15">
        <v>0.44841954593766203</v>
      </c>
      <c r="K6" s="15">
        <v>0.53605823751393888</v>
      </c>
      <c r="L6" s="16">
        <v>0.61191667311774645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340.32211700000005</v>
      </c>
      <c r="E7" s="38">
        <f ca="1">SUM(E8:OFFSET(E6,MATCH("PROYECTOS",$A$8:$A$50,0),0))</f>
        <v>355.13882199999989</v>
      </c>
      <c r="F7" s="38">
        <f ca="1">SUM(F8:OFFSET(F6,MATCH("PROYECTOS",$A$8:$A$50,0),0))</f>
        <v>218.39601082274908</v>
      </c>
      <c r="G7" s="38">
        <f ca="1">SUM(G8:OFFSET(G6,MATCH("PROYECTOS",$A$8:$A$50,0),0))</f>
        <v>160.02163594274907</v>
      </c>
      <c r="H7" s="38">
        <f ca="1">SUM(H8:OFFSET(H6,MATCH("PROYECTOS",$A$8:$A$50,0),0))</f>
        <v>31.270151120000001</v>
      </c>
      <c r="I7" s="38">
        <f ca="1">SUM(I8:OFFSET(I6,MATCH("PROYECTOS",$A$8:$A$50,0),0))</f>
        <v>27.104223760000004</v>
      </c>
      <c r="J7" s="39">
        <f ca="1">IFERROR(G7/E7,0)</f>
        <v>0.45058896980502211</v>
      </c>
      <c r="K7" s="39">
        <f ca="1">IFERROR(SUM(G7,H7)/E7,0)</f>
        <v>0.53863947057511252</v>
      </c>
      <c r="L7" s="40">
        <f ca="1">IFERROR(SUM(G7,H7,I7)/E7,0)</f>
        <v>0.61495955185307549</v>
      </c>
      <c r="M7" s="4"/>
    </row>
    <row r="8" spans="1:13">
      <c r="A8" s="17"/>
      <c r="B8" s="19">
        <v>3000001</v>
      </c>
      <c r="C8" s="19" t="s">
        <v>275</v>
      </c>
      <c r="D8" s="20">
        <v>30.534986000000011</v>
      </c>
      <c r="E8" s="21">
        <v>30.80301600000001</v>
      </c>
      <c r="F8" s="21">
        <f t="shared" ref="F8:F26" si="0">SUM(G8,H8,I8)</f>
        <v>15.585036435660953</v>
      </c>
      <c r="G8" s="21">
        <v>11.148094915660952</v>
      </c>
      <c r="H8" s="21">
        <v>3.7879230900000014</v>
      </c>
      <c r="I8" s="21">
        <v>0.64901843000000015</v>
      </c>
      <c r="J8" s="22">
        <f t="shared" ref="J8:J27" si="1">IFERROR(G8/E8,0)</f>
        <v>0.36191569408855773</v>
      </c>
      <c r="K8" s="22">
        <f t="shared" ref="K8:K27" si="2">IFERROR(SUM(G8,H8)/E8,0)</f>
        <v>0.48488816827744879</v>
      </c>
      <c r="L8" s="23">
        <f t="shared" ref="L8:L27" si="3">IFERROR(SUM(G8,H8,I8)/E8,0)</f>
        <v>0.50595813201087025</v>
      </c>
      <c r="M8" s="4"/>
    </row>
    <row r="9" spans="1:13" ht="38.25">
      <c r="A9" s="17"/>
      <c r="B9" s="19">
        <v>3000009</v>
      </c>
      <c r="C9" s="19" t="s">
        <v>428</v>
      </c>
      <c r="D9" s="20">
        <v>3.8035569999999992</v>
      </c>
      <c r="E9" s="21">
        <v>4.1932640000000001</v>
      </c>
      <c r="F9" s="21">
        <f t="shared" si="0"/>
        <v>2.5419615640002826</v>
      </c>
      <c r="G9" s="21">
        <v>1.9208728040002825</v>
      </c>
      <c r="H9" s="21">
        <v>0.42596955000000003</v>
      </c>
      <c r="I9" s="21">
        <v>0.19511921000000004</v>
      </c>
      <c r="J9" s="22">
        <f t="shared" si="1"/>
        <v>0.45808534926498368</v>
      </c>
      <c r="K9" s="22">
        <f t="shared" si="2"/>
        <v>0.5596695924702767</v>
      </c>
      <c r="L9" s="23">
        <f t="shared" si="3"/>
        <v>0.60620117502744464</v>
      </c>
      <c r="M9" s="4"/>
    </row>
    <row r="10" spans="1:13" ht="38.25">
      <c r="A10" s="17"/>
      <c r="B10" s="19">
        <v>3000010</v>
      </c>
      <c r="C10" s="19" t="s">
        <v>429</v>
      </c>
      <c r="D10" s="20">
        <v>3.1511890000000005</v>
      </c>
      <c r="E10" s="21">
        <v>3.4597469999999992</v>
      </c>
      <c r="F10" s="21">
        <f t="shared" si="0"/>
        <v>1.5454043799397283</v>
      </c>
      <c r="G10" s="21">
        <v>1.1836673899397283</v>
      </c>
      <c r="H10" s="21">
        <v>0.21032176999999996</v>
      </c>
      <c r="I10" s="21">
        <v>0.15141522000000002</v>
      </c>
      <c r="J10" s="22">
        <f t="shared" si="1"/>
        <v>0.34212541840190297</v>
      </c>
      <c r="K10" s="22">
        <f t="shared" si="2"/>
        <v>0.4029165022586127</v>
      </c>
      <c r="L10" s="23">
        <f t="shared" si="3"/>
        <v>0.44668132668074534</v>
      </c>
      <c r="M10" s="4"/>
    </row>
    <row r="11" spans="1:13" ht="25.5">
      <c r="A11" s="17"/>
      <c r="B11" s="19">
        <v>3000011</v>
      </c>
      <c r="C11" s="19" t="s">
        <v>430</v>
      </c>
      <c r="D11" s="20">
        <v>14.046180999999997</v>
      </c>
      <c r="E11" s="21">
        <v>14.713028999999997</v>
      </c>
      <c r="F11" s="21">
        <f t="shared" si="0"/>
        <v>8.6772067165158528</v>
      </c>
      <c r="G11" s="21">
        <v>6.2888486165158515</v>
      </c>
      <c r="H11" s="21">
        <v>1.1287035900000004</v>
      </c>
      <c r="I11" s="21">
        <v>1.2596545100000003</v>
      </c>
      <c r="J11" s="22">
        <f t="shared" si="1"/>
        <v>0.42743398497453194</v>
      </c>
      <c r="K11" s="22">
        <f t="shared" si="2"/>
        <v>0.50414854796492647</v>
      </c>
      <c r="L11" s="23">
        <f t="shared" si="3"/>
        <v>0.5897634482006292</v>
      </c>
      <c r="M11" s="4"/>
    </row>
    <row r="12" spans="1:13" ht="25.5">
      <c r="A12" s="17"/>
      <c r="B12" s="19">
        <v>3000012</v>
      </c>
      <c r="C12" s="19" t="s">
        <v>431</v>
      </c>
      <c r="D12" s="20">
        <v>9.6981849999999916</v>
      </c>
      <c r="E12" s="21">
        <v>11.038810999999999</v>
      </c>
      <c r="F12" s="21">
        <f t="shared" si="0"/>
        <v>4.7078956330004704</v>
      </c>
      <c r="G12" s="21">
        <v>3.3233775730004709</v>
      </c>
      <c r="H12" s="21">
        <v>0.81143435999999969</v>
      </c>
      <c r="I12" s="21">
        <v>0.57308369999999997</v>
      </c>
      <c r="J12" s="22">
        <f t="shared" si="1"/>
        <v>0.30106300153163879</v>
      </c>
      <c r="K12" s="22">
        <f t="shared" si="2"/>
        <v>0.37457040735641467</v>
      </c>
      <c r="L12" s="23">
        <f t="shared" si="3"/>
        <v>0.42648575403641487</v>
      </c>
      <c r="M12" s="4"/>
    </row>
    <row r="13" spans="1:13" ht="25.5">
      <c r="A13" s="17"/>
      <c r="B13" s="19">
        <v>3000013</v>
      </c>
      <c r="C13" s="19" t="s">
        <v>432</v>
      </c>
      <c r="D13" s="20">
        <v>10.568758000000004</v>
      </c>
      <c r="E13" s="21">
        <v>11.351460000000008</v>
      </c>
      <c r="F13" s="21">
        <f t="shared" si="0"/>
        <v>6.8088523918560746</v>
      </c>
      <c r="G13" s="21">
        <v>5.0318160118560744</v>
      </c>
      <c r="H13" s="21">
        <v>0.90550523000000016</v>
      </c>
      <c r="I13" s="21">
        <v>0.87153114999999981</v>
      </c>
      <c r="J13" s="22">
        <f t="shared" si="1"/>
        <v>0.44327478684293214</v>
      </c>
      <c r="K13" s="22">
        <f t="shared" si="2"/>
        <v>0.52304472216402742</v>
      </c>
      <c r="L13" s="23">
        <f t="shared" si="3"/>
        <v>0.59982173146503359</v>
      </c>
      <c r="M13" s="4"/>
    </row>
    <row r="14" spans="1:13" ht="25.5">
      <c r="A14" s="17"/>
      <c r="B14" s="19">
        <v>3000014</v>
      </c>
      <c r="C14" s="19" t="s">
        <v>433</v>
      </c>
      <c r="D14" s="20">
        <v>4.5937669999999997</v>
      </c>
      <c r="E14" s="21">
        <v>4.6793649999999989</v>
      </c>
      <c r="F14" s="21">
        <f t="shared" si="0"/>
        <v>2.8038833694861856</v>
      </c>
      <c r="G14" s="21">
        <v>2.2062892394861855</v>
      </c>
      <c r="H14" s="21">
        <v>0.31799317999999999</v>
      </c>
      <c r="I14" s="21">
        <v>0.27960095000000001</v>
      </c>
      <c r="J14" s="22">
        <f t="shared" si="1"/>
        <v>0.47149329866043493</v>
      </c>
      <c r="K14" s="22">
        <f t="shared" si="2"/>
        <v>0.53944977993513787</v>
      </c>
      <c r="L14" s="23">
        <f t="shared" si="3"/>
        <v>0.59920168003269381</v>
      </c>
      <c r="M14" s="4"/>
    </row>
    <row r="15" spans="1:13" ht="38.25">
      <c r="A15" s="17"/>
      <c r="B15" s="19">
        <v>3000015</v>
      </c>
      <c r="C15" s="19" t="s">
        <v>434</v>
      </c>
      <c r="D15" s="20">
        <v>27.209561000000004</v>
      </c>
      <c r="E15" s="21">
        <v>30.801459999999992</v>
      </c>
      <c r="F15" s="21">
        <f t="shared" si="0"/>
        <v>20.14013397349758</v>
      </c>
      <c r="G15" s="21">
        <v>14.449972213497581</v>
      </c>
      <c r="H15" s="21">
        <v>1.8637341699999992</v>
      </c>
      <c r="I15" s="21">
        <v>3.8264275899999984</v>
      </c>
      <c r="J15" s="22">
        <f t="shared" si="1"/>
        <v>0.46913270388798406</v>
      </c>
      <c r="K15" s="22">
        <f t="shared" si="2"/>
        <v>0.52964068532782493</v>
      </c>
      <c r="L15" s="23">
        <f t="shared" si="3"/>
        <v>0.65386945857428791</v>
      </c>
      <c r="M15" s="4"/>
    </row>
    <row r="16" spans="1:13" ht="25.5">
      <c r="A16" s="17"/>
      <c r="B16" s="19">
        <v>3000016</v>
      </c>
      <c r="C16" s="19" t="s">
        <v>435</v>
      </c>
      <c r="D16" s="20">
        <v>83.916715000000011</v>
      </c>
      <c r="E16" s="21">
        <v>66.847142000000005</v>
      </c>
      <c r="F16" s="21">
        <f t="shared" si="0"/>
        <v>45.732244185234912</v>
      </c>
      <c r="G16" s="21">
        <v>33.715960425234904</v>
      </c>
      <c r="H16" s="21">
        <v>6.5400796700000043</v>
      </c>
      <c r="I16" s="21">
        <v>5.4762040900000022</v>
      </c>
      <c r="J16" s="22">
        <f t="shared" si="1"/>
        <v>0.50437400039084546</v>
      </c>
      <c r="K16" s="22">
        <f t="shared" si="2"/>
        <v>0.6022103397514722</v>
      </c>
      <c r="L16" s="23">
        <f t="shared" si="3"/>
        <v>0.68413162952030038</v>
      </c>
      <c r="M16" s="4"/>
    </row>
    <row r="17" spans="1:13" ht="25.5">
      <c r="A17" s="17"/>
      <c r="B17" s="19">
        <v>3000017</v>
      </c>
      <c r="C17" s="19" t="s">
        <v>436</v>
      </c>
      <c r="D17" s="20">
        <v>31.237422999999961</v>
      </c>
      <c r="E17" s="21">
        <v>40.224958000000001</v>
      </c>
      <c r="F17" s="21">
        <f t="shared" si="0"/>
        <v>26.054779030928845</v>
      </c>
      <c r="G17" s="21">
        <v>19.778665010928847</v>
      </c>
      <c r="H17" s="21">
        <v>3.7235380299999989</v>
      </c>
      <c r="I17" s="21">
        <v>2.5525759899999985</v>
      </c>
      <c r="J17" s="22">
        <f t="shared" si="1"/>
        <v>0.49170132162546565</v>
      </c>
      <c r="K17" s="22">
        <f t="shared" si="2"/>
        <v>0.5842691753942626</v>
      </c>
      <c r="L17" s="23">
        <f t="shared" si="3"/>
        <v>0.64772669323679211</v>
      </c>
      <c r="M17" s="4"/>
    </row>
    <row r="18" spans="1:13">
      <c r="A18" s="17"/>
      <c r="B18" s="19">
        <v>3000680</v>
      </c>
      <c r="C18" s="19" t="s">
        <v>437</v>
      </c>
      <c r="D18" s="20">
        <v>35.573595000000012</v>
      </c>
      <c r="E18" s="21">
        <v>40.756892000000001</v>
      </c>
      <c r="F18" s="21">
        <f t="shared" si="0"/>
        <v>25.082493374457741</v>
      </c>
      <c r="G18" s="21">
        <v>18.294915304457735</v>
      </c>
      <c r="H18" s="21">
        <v>3.3451193300000019</v>
      </c>
      <c r="I18" s="21">
        <v>3.4424587400000015</v>
      </c>
      <c r="J18" s="22">
        <f t="shared" si="1"/>
        <v>0.44887905840459413</v>
      </c>
      <c r="K18" s="22">
        <f t="shared" si="2"/>
        <v>0.53095399508033481</v>
      </c>
      <c r="L18" s="23">
        <f t="shared" si="3"/>
        <v>0.61541722500473639</v>
      </c>
      <c r="M18" s="4"/>
    </row>
    <row r="19" spans="1:13">
      <c r="A19" s="17"/>
      <c r="B19" s="19">
        <v>3000681</v>
      </c>
      <c r="C19" s="19" t="s">
        <v>438</v>
      </c>
      <c r="D19" s="20">
        <v>23.214015999999994</v>
      </c>
      <c r="E19" s="21">
        <v>25.871903000000003</v>
      </c>
      <c r="F19" s="21">
        <f t="shared" si="0"/>
        <v>16.964874738754233</v>
      </c>
      <c r="G19" s="21">
        <v>12.61644273875423</v>
      </c>
      <c r="H19" s="21">
        <v>2.2903882900000005</v>
      </c>
      <c r="I19" s="21">
        <v>2.0580437099999997</v>
      </c>
      <c r="J19" s="22">
        <f t="shared" si="1"/>
        <v>0.48765035717528121</v>
      </c>
      <c r="K19" s="22">
        <f t="shared" si="2"/>
        <v>0.57617837500218783</v>
      </c>
      <c r="L19" s="23">
        <f t="shared" si="3"/>
        <v>0.65572581726030088</v>
      </c>
      <c r="M19" s="4"/>
    </row>
    <row r="20" spans="1:13">
      <c r="A20" s="17"/>
      <c r="B20" s="19">
        <v>3000682</v>
      </c>
      <c r="C20" s="19" t="s">
        <v>439</v>
      </c>
      <c r="D20" s="20">
        <v>15.052787</v>
      </c>
      <c r="E20" s="21">
        <v>16.947237999999999</v>
      </c>
      <c r="F20" s="21">
        <f t="shared" si="0"/>
        <v>10.047656470341831</v>
      </c>
      <c r="G20" s="21">
        <v>7.4464977203418314</v>
      </c>
      <c r="H20" s="21">
        <v>1.0934485600000006</v>
      </c>
      <c r="I20" s="21">
        <v>1.5077101899999996</v>
      </c>
      <c r="J20" s="22">
        <f t="shared" si="1"/>
        <v>0.43939299845448754</v>
      </c>
      <c r="K20" s="22">
        <f t="shared" si="2"/>
        <v>0.50391375162972474</v>
      </c>
      <c r="L20" s="23">
        <f t="shared" si="3"/>
        <v>0.59287870214260474</v>
      </c>
      <c r="M20" s="4"/>
    </row>
    <row r="21" spans="1:13" ht="76.5">
      <c r="A21" s="17"/>
      <c r="B21" s="19">
        <v>3043987</v>
      </c>
      <c r="C21" s="19" t="s">
        <v>440</v>
      </c>
      <c r="D21" s="20">
        <v>18.213917000000002</v>
      </c>
      <c r="E21" s="21">
        <v>21.255922000000005</v>
      </c>
      <c r="F21" s="21">
        <f t="shared" si="0"/>
        <v>12.731175893518582</v>
      </c>
      <c r="G21" s="21">
        <v>8.8669386835185833</v>
      </c>
      <c r="H21" s="21">
        <v>2.1220657299999997</v>
      </c>
      <c r="I21" s="21">
        <v>1.7421714799999997</v>
      </c>
      <c r="J21" s="22">
        <f t="shared" si="1"/>
        <v>0.41715145000619502</v>
      </c>
      <c r="K21" s="22">
        <f t="shared" si="2"/>
        <v>0.51698554471166103</v>
      </c>
      <c r="L21" s="23">
        <f t="shared" si="3"/>
        <v>0.59894724366783891</v>
      </c>
      <c r="M21" s="4"/>
    </row>
    <row r="22" spans="1:13" ht="89.25">
      <c r="A22" s="17"/>
      <c r="B22" s="19">
        <v>3043988</v>
      </c>
      <c r="C22" s="19" t="s">
        <v>441</v>
      </c>
      <c r="D22" s="20">
        <v>8.2212270000000007</v>
      </c>
      <c r="E22" s="21">
        <v>10.085316999999998</v>
      </c>
      <c r="F22" s="21">
        <f t="shared" si="0"/>
        <v>6.1654579227507078</v>
      </c>
      <c r="G22" s="21">
        <v>4.5180103527507072</v>
      </c>
      <c r="H22" s="21">
        <v>0.84129972000000008</v>
      </c>
      <c r="I22" s="21">
        <v>0.80614785000000022</v>
      </c>
      <c r="J22" s="22">
        <f t="shared" si="1"/>
        <v>0.44797901273214397</v>
      </c>
      <c r="K22" s="22">
        <f t="shared" si="2"/>
        <v>0.53139728505814032</v>
      </c>
      <c r="L22" s="23">
        <f t="shared" si="3"/>
        <v>0.61133010719947711</v>
      </c>
      <c r="M22" s="4"/>
    </row>
    <row r="23" spans="1:13" ht="89.25">
      <c r="A23" s="17"/>
      <c r="B23" s="19">
        <v>3043989</v>
      </c>
      <c r="C23" s="19" t="s">
        <v>442</v>
      </c>
      <c r="D23" s="20">
        <v>4.5792869999999981</v>
      </c>
      <c r="E23" s="21">
        <v>5.7955770000000006</v>
      </c>
      <c r="F23" s="21">
        <f t="shared" si="0"/>
        <v>3.8691513969807474</v>
      </c>
      <c r="G23" s="21">
        <v>2.8200917069807474</v>
      </c>
      <c r="H23" s="21">
        <v>0.52956453999999997</v>
      </c>
      <c r="I23" s="21">
        <v>0.51949515000000002</v>
      </c>
      <c r="J23" s="22">
        <f t="shared" si="1"/>
        <v>0.48659377780344337</v>
      </c>
      <c r="K23" s="22">
        <f t="shared" si="2"/>
        <v>0.57796768932252074</v>
      </c>
      <c r="L23" s="23">
        <f t="shared" si="3"/>
        <v>0.66760417417985252</v>
      </c>
      <c r="M23" s="4"/>
    </row>
    <row r="24" spans="1:13" ht="63.75">
      <c r="A24" s="17"/>
      <c r="B24" s="19">
        <v>3043990</v>
      </c>
      <c r="C24" s="19" t="s">
        <v>443</v>
      </c>
      <c r="D24" s="20">
        <v>1.7813859999999997</v>
      </c>
      <c r="E24" s="21">
        <v>2.2542709999999997</v>
      </c>
      <c r="F24" s="21">
        <f t="shared" si="0"/>
        <v>1.4288913167506636</v>
      </c>
      <c r="G24" s="21">
        <v>1.0739731867506634</v>
      </c>
      <c r="H24" s="21">
        <v>0.18876840000000003</v>
      </c>
      <c r="I24" s="21">
        <v>0.16614973000000002</v>
      </c>
      <c r="J24" s="22">
        <f t="shared" si="1"/>
        <v>0.47641707086267071</v>
      </c>
      <c r="K24" s="22">
        <f t="shared" si="2"/>
        <v>0.56015518398216702</v>
      </c>
      <c r="L24" s="23">
        <f t="shared" si="3"/>
        <v>0.63385960106423045</v>
      </c>
      <c r="M24" s="4"/>
    </row>
    <row r="25" spans="1:13" ht="38.25">
      <c r="A25" s="17"/>
      <c r="B25" s="19">
        <v>3043994</v>
      </c>
      <c r="C25" s="19" t="s">
        <v>444</v>
      </c>
      <c r="D25" s="20">
        <v>2.6750880000000001</v>
      </c>
      <c r="E25" s="21">
        <v>3.0300889999999998</v>
      </c>
      <c r="F25" s="21">
        <f t="shared" si="0"/>
        <v>1.681992193385661</v>
      </c>
      <c r="G25" s="21">
        <v>1.254024283385661</v>
      </c>
      <c r="H25" s="21">
        <v>0.21204529999999999</v>
      </c>
      <c r="I25" s="21">
        <v>0.21592260999999999</v>
      </c>
      <c r="J25" s="22">
        <f t="shared" si="1"/>
        <v>0.41385724425442982</v>
      </c>
      <c r="K25" s="22">
        <f t="shared" si="2"/>
        <v>0.48383713593417915</v>
      </c>
      <c r="L25" s="23">
        <f t="shared" si="3"/>
        <v>0.55509663029226575</v>
      </c>
      <c r="M25" s="4"/>
    </row>
    <row r="26" spans="1:13" ht="25.5">
      <c r="A26" s="17"/>
      <c r="B26" s="19">
        <v>3043997</v>
      </c>
      <c r="C26" s="19" t="s">
        <v>445</v>
      </c>
      <c r="D26" s="20">
        <v>12.250492000000001</v>
      </c>
      <c r="E26" s="21">
        <v>11.029361000000002</v>
      </c>
      <c r="F26" s="21">
        <f t="shared" si="0"/>
        <v>5.8269198356880558</v>
      </c>
      <c r="G26" s="21">
        <v>4.0831777656880552</v>
      </c>
      <c r="H26" s="21">
        <v>0.93224861000000003</v>
      </c>
      <c r="I26" s="21">
        <v>0.81149346000000011</v>
      </c>
      <c r="J26" s="22">
        <f t="shared" si="1"/>
        <v>0.37020982137478814</v>
      </c>
      <c r="K26" s="22">
        <f t="shared" si="2"/>
        <v>0.45473408438512936</v>
      </c>
      <c r="L26" s="23">
        <f t="shared" si="3"/>
        <v>0.52830983006976151</v>
      </c>
      <c r="M26" s="4"/>
    </row>
    <row r="27" spans="1:13" ht="15.75" thickBot="1">
      <c r="A27" s="41" t="s">
        <v>293</v>
      </c>
      <c r="B27" s="43"/>
      <c r="C27" s="43"/>
      <c r="D27" s="44">
        <f ca="1">OFFSET(D27,-MATCH("PROYECTOS",$A$8:$A$50,0)-1,0)-(OFFSET(D27,-MATCH("PROYECTOS",$A$8:$A$50,0),0))</f>
        <v>0.99999999999988631</v>
      </c>
      <c r="E27" s="45">
        <f t="shared" ref="E27:I27" ca="1" si="4">OFFSET(E27,-MATCH("PROYECTOS",$A$8:$A$50,0)-1,0)-(OFFSET(E27,-MATCH("PROYECTOS",$A$8:$A$50,0),0))</f>
        <v>2.3677500000001146</v>
      </c>
      <c r="F27" s="45">
        <f t="shared" ca="1" si="4"/>
        <v>0.36822133322104378</v>
      </c>
      <c r="G27" s="45">
        <f t="shared" ca="1" si="4"/>
        <v>0.29129874322100591</v>
      </c>
      <c r="H27" s="45">
        <f t="shared" ca="1" si="4"/>
        <v>6.1257080000007846E-2</v>
      </c>
      <c r="I27" s="45">
        <f t="shared" ca="1" si="4"/>
        <v>1.5665509999998051E-2</v>
      </c>
      <c r="J27" s="46">
        <f t="shared" ca="1" si="1"/>
        <v>0.12302766053045795</v>
      </c>
      <c r="K27" s="46">
        <f t="shared" ca="1" si="2"/>
        <v>0.14889909121359801</v>
      </c>
      <c r="L27" s="47">
        <f t="shared" ca="1" si="3"/>
        <v>0.15551529224833449</v>
      </c>
      <c r="M27" s="4"/>
    </row>
    <row r="28" spans="1:13" ht="15.75" thickBot="1"/>
    <row r="29" spans="1:13" ht="15.75" thickBot="1">
      <c r="A29" s="91" t="s">
        <v>315</v>
      </c>
      <c r="B29" s="92"/>
      <c r="C29" s="92"/>
      <c r="D29" s="93"/>
    </row>
    <row r="30" spans="1:13" ht="15.75" thickBot="1">
      <c r="A30" s="1" t="s">
        <v>456</v>
      </c>
    </row>
    <row r="31" spans="1:13" ht="45" customHeight="1">
      <c r="A31" s="84" t="s">
        <v>317</v>
      </c>
      <c r="B31" s="85"/>
      <c r="C31" s="85"/>
      <c r="D31" s="96" t="s">
        <v>318</v>
      </c>
    </row>
    <row r="32" spans="1:13" ht="15.75" thickBot="1">
      <c r="A32" s="94"/>
      <c r="B32" s="95"/>
      <c r="C32" s="95"/>
      <c r="D32" s="97"/>
    </row>
    <row r="33" spans="1:4" ht="38.25">
      <c r="A33" s="17"/>
      <c r="B33" s="19">
        <v>3000010</v>
      </c>
      <c r="C33" s="19" t="s">
        <v>429</v>
      </c>
      <c r="D33" s="23">
        <v>0.44668132668074534</v>
      </c>
    </row>
    <row r="34" spans="1:4" ht="26.25" thickBot="1">
      <c r="A34" s="24"/>
      <c r="B34" s="26">
        <v>3000012</v>
      </c>
      <c r="C34" s="26" t="s">
        <v>431</v>
      </c>
      <c r="D34" s="30">
        <v>0.42648575403641487</v>
      </c>
    </row>
  </sheetData>
  <mergeCells count="10">
    <mergeCell ref="A29:D29"/>
    <mergeCell ref="A31:C32"/>
    <mergeCell ref="D31:D3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101</v>
      </c>
      <c r="B1" s="49" t="s">
        <v>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1582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301.73030299999999</v>
      </c>
      <c r="I6" s="14">
        <v>492.46860299999986</v>
      </c>
      <c r="J6" s="14">
        <v>213.73211489863624</v>
      </c>
      <c r="K6" s="14">
        <v>146.96278506863624</v>
      </c>
      <c r="L6" s="14">
        <v>41.107448060000017</v>
      </c>
      <c r="M6" s="14">
        <v>25.661881770000004</v>
      </c>
      <c r="N6" s="15">
        <v>0.29842061843815915</v>
      </c>
      <c r="O6" s="15">
        <v>0.38189283942764635</v>
      </c>
      <c r="P6" s="16">
        <v>0.43400150506373769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SUM(H8:H21)</f>
        <v>112.53086500000001</v>
      </c>
      <c r="I7" s="37">
        <f t="shared" si="0"/>
        <v>141.42512000000002</v>
      </c>
      <c r="J7" s="37">
        <f t="shared" si="0"/>
        <v>87.141277329097875</v>
      </c>
      <c r="K7" s="37">
        <f t="shared" si="0"/>
        <v>70.285921979097878</v>
      </c>
      <c r="L7" s="37">
        <f t="shared" si="0"/>
        <v>7.5455874200000004</v>
      </c>
      <c r="M7" s="37">
        <f t="shared" si="0"/>
        <v>9.3097679299999996</v>
      </c>
      <c r="N7" s="39">
        <f>IFERROR(K7/I7,0)</f>
        <v>0.49698329390915752</v>
      </c>
      <c r="O7" s="39">
        <f>IFERROR(SUM(K7,L7)/I7,0)</f>
        <v>0.55033723428410641</v>
      </c>
      <c r="P7" s="40">
        <f>IFERROR(SUM(K7,L7,M7)/I7,0)</f>
        <v>0.61616548268863314</v>
      </c>
      <c r="Q7" s="64"/>
      <c r="R7" s="38"/>
      <c r="S7" s="40"/>
    </row>
    <row r="8" spans="1:19" ht="25.5">
      <c r="A8" s="17"/>
      <c r="B8" s="19">
        <v>5001253</v>
      </c>
      <c r="C8" s="19" t="s">
        <v>868</v>
      </c>
      <c r="D8" s="68">
        <v>3000001</v>
      </c>
      <c r="E8" s="19" t="s">
        <v>275</v>
      </c>
      <c r="F8" s="69">
        <v>96</v>
      </c>
      <c r="G8" s="19" t="s">
        <v>823</v>
      </c>
      <c r="H8" s="20">
        <v>10.6</v>
      </c>
      <c r="I8" s="21">
        <v>0.10014800000000001</v>
      </c>
      <c r="J8" s="21">
        <f t="shared" ref="J8:J21" si="1">SUM(K8,L8,M8)</f>
        <v>5.2345620000000002E-2</v>
      </c>
      <c r="K8" s="21">
        <v>0</v>
      </c>
      <c r="L8" s="21">
        <v>2.3880000000000002E-2</v>
      </c>
      <c r="M8" s="21">
        <v>2.8465620000000001E-2</v>
      </c>
      <c r="N8" s="22">
        <f t="shared" ref="N8:N22" si="2">IFERROR(K8/I8,0)</f>
        <v>0</v>
      </c>
      <c r="O8" s="22">
        <f t="shared" ref="O8:O22" si="3">IFERROR(SUM(K8,L8)/I8,0)</f>
        <v>0.2384470982945241</v>
      </c>
      <c r="P8" s="23">
        <f t="shared" ref="P8:P22" si="4">IFERROR(SUM(K8,L8,M8)/I8,0)</f>
        <v>0.52268262970803203</v>
      </c>
      <c r="Q8" s="70">
        <v>20</v>
      </c>
      <c r="R8" s="21">
        <v>20</v>
      </c>
      <c r="S8" s="23">
        <f>IFERROR(R8/Q8,0)</f>
        <v>1</v>
      </c>
    </row>
    <row r="9" spans="1:19" ht="38.25">
      <c r="A9" s="17"/>
      <c r="B9" s="19">
        <v>5001510</v>
      </c>
      <c r="C9" s="19" t="s">
        <v>1586</v>
      </c>
      <c r="D9" s="68">
        <v>3000544</v>
      </c>
      <c r="E9" s="19" t="s">
        <v>1585</v>
      </c>
      <c r="F9" s="69">
        <v>10</v>
      </c>
      <c r="G9" s="19" t="s">
        <v>1598</v>
      </c>
      <c r="H9" s="20">
        <v>4.1929679999999987</v>
      </c>
      <c r="I9" s="21">
        <v>4.4875569999999989</v>
      </c>
      <c r="J9" s="21">
        <f t="shared" si="1"/>
        <v>2.3508908796106929</v>
      </c>
      <c r="K9" s="21">
        <v>1.4602167296106927</v>
      </c>
      <c r="L9" s="21">
        <v>0.49567253000000006</v>
      </c>
      <c r="M9" s="21">
        <v>0.39500162</v>
      </c>
      <c r="N9" s="22">
        <f t="shared" si="2"/>
        <v>0.32539235258977056</v>
      </c>
      <c r="O9" s="22">
        <f t="shared" si="3"/>
        <v>0.43584722369224349</v>
      </c>
      <c r="P9" s="23">
        <f t="shared" si="4"/>
        <v>0.52386875077256811</v>
      </c>
      <c r="Q9" s="70">
        <v>300</v>
      </c>
      <c r="R9" s="21">
        <v>184</v>
      </c>
      <c r="S9" s="23">
        <f t="shared" ref="S9:S21" si="5">IFERROR(R9/Q9,0)</f>
        <v>0.61333333333333329</v>
      </c>
    </row>
    <row r="10" spans="1:19" ht="38.25">
      <c r="A10" s="17"/>
      <c r="B10" s="19">
        <v>5001511</v>
      </c>
      <c r="C10" s="19" t="s">
        <v>1587</v>
      </c>
      <c r="D10" s="68">
        <v>3000544</v>
      </c>
      <c r="E10" s="19" t="s">
        <v>1585</v>
      </c>
      <c r="F10" s="69">
        <v>10</v>
      </c>
      <c r="G10" s="19" t="s">
        <v>1598</v>
      </c>
      <c r="H10" s="20">
        <v>2</v>
      </c>
      <c r="I10" s="21">
        <v>1.9990000000000001</v>
      </c>
      <c r="J10" s="21">
        <f t="shared" si="1"/>
        <v>0.99532692127226563</v>
      </c>
      <c r="K10" s="21">
        <v>0.70906355127226561</v>
      </c>
      <c r="L10" s="21">
        <v>0.15780206999999999</v>
      </c>
      <c r="M10" s="21">
        <v>0.1284613</v>
      </c>
      <c r="N10" s="22">
        <f t="shared" si="2"/>
        <v>0.3547091302012334</v>
      </c>
      <c r="O10" s="22">
        <f t="shared" si="3"/>
        <v>0.43364963545385971</v>
      </c>
      <c r="P10" s="23">
        <f t="shared" si="4"/>
        <v>0.49791241684455506</v>
      </c>
      <c r="Q10" s="70">
        <v>1750</v>
      </c>
      <c r="R10" s="21">
        <v>1750</v>
      </c>
      <c r="S10" s="23">
        <f t="shared" si="5"/>
        <v>1</v>
      </c>
    </row>
    <row r="11" spans="1:19" ht="25.5">
      <c r="A11" s="17"/>
      <c r="B11" s="19">
        <v>5001515</v>
      </c>
      <c r="C11" s="19" t="s">
        <v>1588</v>
      </c>
      <c r="D11" s="68">
        <v>3000423</v>
      </c>
      <c r="E11" s="19" t="s">
        <v>1584</v>
      </c>
      <c r="F11" s="69">
        <v>502</v>
      </c>
      <c r="G11" s="19" t="s">
        <v>1599</v>
      </c>
      <c r="H11" s="20">
        <v>1.5532360000000001</v>
      </c>
      <c r="I11" s="21">
        <v>1.5472480000000006</v>
      </c>
      <c r="J11" s="21">
        <f t="shared" si="1"/>
        <v>0.55299885699282325</v>
      </c>
      <c r="K11" s="21">
        <v>0.35541322699282318</v>
      </c>
      <c r="L11" s="21">
        <v>0.12446600999999999</v>
      </c>
      <c r="M11" s="21">
        <v>7.3119619999999996E-2</v>
      </c>
      <c r="N11" s="22">
        <f t="shared" si="2"/>
        <v>0.22970669665937396</v>
      </c>
      <c r="O11" s="22">
        <f t="shared" si="3"/>
        <v>0.31015017436947601</v>
      </c>
      <c r="P11" s="23">
        <f t="shared" si="4"/>
        <v>0.3574080283140279</v>
      </c>
      <c r="Q11" s="70">
        <v>2100</v>
      </c>
      <c r="R11" s="21">
        <v>2976</v>
      </c>
      <c r="S11" s="23">
        <f t="shared" si="5"/>
        <v>1.417142857142857</v>
      </c>
    </row>
    <row r="12" spans="1:19" ht="25.5">
      <c r="A12" s="17"/>
      <c r="B12" s="19">
        <v>5003176</v>
      </c>
      <c r="C12" s="19" t="s">
        <v>1589</v>
      </c>
      <c r="D12" s="68">
        <v>3000423</v>
      </c>
      <c r="E12" s="19" t="s">
        <v>1584</v>
      </c>
      <c r="F12" s="69">
        <v>502</v>
      </c>
      <c r="G12" s="19" t="s">
        <v>1599</v>
      </c>
      <c r="H12" s="20">
        <v>11.202438000000001</v>
      </c>
      <c r="I12" s="21">
        <v>13.741641000000001</v>
      </c>
      <c r="J12" s="21">
        <f t="shared" si="1"/>
        <v>9.1517899340219113</v>
      </c>
      <c r="K12" s="21">
        <v>5.4793962240219116</v>
      </c>
      <c r="L12" s="21">
        <v>1.3811220799999999</v>
      </c>
      <c r="M12" s="21">
        <v>2.2912716299999998</v>
      </c>
      <c r="N12" s="22">
        <f t="shared" si="2"/>
        <v>0.39874395088780962</v>
      </c>
      <c r="O12" s="22">
        <f t="shared" si="3"/>
        <v>0.49925029361645462</v>
      </c>
      <c r="P12" s="23">
        <f t="shared" si="4"/>
        <v>0.66598959571290728</v>
      </c>
      <c r="Q12" s="70">
        <v>790</v>
      </c>
      <c r="R12" s="21">
        <v>583</v>
      </c>
      <c r="S12" s="23">
        <f t="shared" si="5"/>
        <v>0.73797468354430384</v>
      </c>
    </row>
    <row r="13" spans="1:19" ht="38.25">
      <c r="A13" s="17"/>
      <c r="B13" s="19">
        <v>5003177</v>
      </c>
      <c r="C13" s="19" t="s">
        <v>1590</v>
      </c>
      <c r="D13" s="68">
        <v>3000544</v>
      </c>
      <c r="E13" s="19" t="s">
        <v>1585</v>
      </c>
      <c r="F13" s="69">
        <v>10</v>
      </c>
      <c r="G13" s="19" t="s">
        <v>1598</v>
      </c>
      <c r="H13" s="20">
        <v>1.5</v>
      </c>
      <c r="I13" s="21">
        <v>1.5000000000000002</v>
      </c>
      <c r="J13" s="21">
        <f t="shared" si="1"/>
        <v>0.660789907725986</v>
      </c>
      <c r="K13" s="21">
        <v>0.39149440772598609</v>
      </c>
      <c r="L13" s="21">
        <v>0.14918149999999999</v>
      </c>
      <c r="M13" s="21">
        <v>0.120114</v>
      </c>
      <c r="N13" s="22">
        <f t="shared" si="2"/>
        <v>0.26099627181732404</v>
      </c>
      <c r="O13" s="22">
        <f t="shared" si="3"/>
        <v>0.3604506051506573</v>
      </c>
      <c r="P13" s="23">
        <f t="shared" si="4"/>
        <v>0.44052660515065728</v>
      </c>
      <c r="Q13" s="70">
        <v>3100</v>
      </c>
      <c r="R13" s="21">
        <v>4577</v>
      </c>
      <c r="S13" s="23">
        <f t="shared" si="5"/>
        <v>1.4764516129032259</v>
      </c>
    </row>
    <row r="14" spans="1:19" ht="25.5">
      <c r="A14" s="17"/>
      <c r="B14" s="19">
        <v>5003182</v>
      </c>
      <c r="C14" s="19" t="s">
        <v>1591</v>
      </c>
      <c r="D14" s="68">
        <v>3000423</v>
      </c>
      <c r="E14" s="19" t="s">
        <v>1584</v>
      </c>
      <c r="F14" s="69">
        <v>500</v>
      </c>
      <c r="G14" s="19" t="s">
        <v>1600</v>
      </c>
      <c r="H14" s="20">
        <v>5.3058480000000001</v>
      </c>
      <c r="I14" s="21">
        <v>8.9408890000000021</v>
      </c>
      <c r="J14" s="21">
        <f t="shared" si="1"/>
        <v>1.5579321140647364</v>
      </c>
      <c r="K14" s="21">
        <v>0.35203669406473637</v>
      </c>
      <c r="L14" s="21">
        <v>0.53249126999999996</v>
      </c>
      <c r="M14" s="21">
        <v>0.67340414999999998</v>
      </c>
      <c r="N14" s="22">
        <f t="shared" si="2"/>
        <v>3.9373790913267828E-2</v>
      </c>
      <c r="O14" s="22">
        <f t="shared" si="3"/>
        <v>9.8930650415717733E-2</v>
      </c>
      <c r="P14" s="23">
        <f t="shared" si="4"/>
        <v>0.174248009796871</v>
      </c>
      <c r="Q14" s="70">
        <v>6.5</v>
      </c>
      <c r="R14" s="21">
        <v>6.5</v>
      </c>
      <c r="S14" s="23">
        <f t="shared" si="5"/>
        <v>1</v>
      </c>
    </row>
    <row r="15" spans="1:19" ht="38.25">
      <c r="A15" s="17"/>
      <c r="B15" s="19">
        <v>5003185</v>
      </c>
      <c r="C15" s="19" t="s">
        <v>1592</v>
      </c>
      <c r="D15" s="68">
        <v>3000399</v>
      </c>
      <c r="E15" s="19" t="s">
        <v>1583</v>
      </c>
      <c r="F15" s="69">
        <v>86</v>
      </c>
      <c r="G15" s="19" t="s">
        <v>500</v>
      </c>
      <c r="H15" s="20">
        <v>13.739735000000008</v>
      </c>
      <c r="I15" s="21">
        <v>20.781570000000006</v>
      </c>
      <c r="J15" s="21">
        <f t="shared" si="1"/>
        <v>9.5440083020830855</v>
      </c>
      <c r="K15" s="21">
        <v>5.3333913120830854</v>
      </c>
      <c r="L15" s="21">
        <v>2.0366146899999999</v>
      </c>
      <c r="M15" s="21">
        <v>2.1740023000000002</v>
      </c>
      <c r="N15" s="22">
        <f t="shared" si="2"/>
        <v>0.25664044208801762</v>
      </c>
      <c r="O15" s="22">
        <f t="shared" si="3"/>
        <v>0.35464144441844786</v>
      </c>
      <c r="P15" s="23">
        <f t="shared" si="4"/>
        <v>0.45925347806171923</v>
      </c>
      <c r="Q15" s="70">
        <v>1145414.8400000001</v>
      </c>
      <c r="R15" s="21">
        <v>876836</v>
      </c>
      <c r="S15" s="23">
        <f t="shared" si="5"/>
        <v>0.76551828156862356</v>
      </c>
    </row>
    <row r="16" spans="1:19" ht="38.25">
      <c r="A16" s="17"/>
      <c r="B16" s="19">
        <v>5003191</v>
      </c>
      <c r="C16" s="19" t="s">
        <v>1593</v>
      </c>
      <c r="D16" s="68">
        <v>3000399</v>
      </c>
      <c r="E16" s="19" t="s">
        <v>1583</v>
      </c>
      <c r="F16" s="69">
        <v>86</v>
      </c>
      <c r="G16" s="19" t="s">
        <v>500</v>
      </c>
      <c r="H16" s="20">
        <v>3.901564</v>
      </c>
      <c r="I16" s="21">
        <v>3.900169</v>
      </c>
      <c r="J16" s="21">
        <f t="shared" si="1"/>
        <v>1.45448641132031</v>
      </c>
      <c r="K16" s="21">
        <v>0.8215457813203102</v>
      </c>
      <c r="L16" s="21">
        <v>0.37745368999999995</v>
      </c>
      <c r="M16" s="21">
        <v>0.25548694000000005</v>
      </c>
      <c r="N16" s="22">
        <f t="shared" si="2"/>
        <v>0.210643636550188</v>
      </c>
      <c r="O16" s="22">
        <f t="shared" si="3"/>
        <v>0.30742244023792559</v>
      </c>
      <c r="P16" s="23">
        <f t="shared" si="4"/>
        <v>0.37292907341202652</v>
      </c>
      <c r="Q16" s="70">
        <v>15000</v>
      </c>
      <c r="R16" s="21">
        <v>21782</v>
      </c>
      <c r="S16" s="23">
        <f t="shared" si="5"/>
        <v>1.4521333333333333</v>
      </c>
    </row>
    <row r="17" spans="1:19" ht="38.25">
      <c r="A17" s="17"/>
      <c r="B17" s="19">
        <v>5003191</v>
      </c>
      <c r="C17" s="19" t="s">
        <v>1593</v>
      </c>
      <c r="D17" s="68">
        <v>3000544</v>
      </c>
      <c r="E17" s="19" t="s">
        <v>1585</v>
      </c>
      <c r="F17" s="69">
        <v>86</v>
      </c>
      <c r="G17" s="19" t="s">
        <v>500</v>
      </c>
      <c r="H17" s="20">
        <v>0.80191999999999997</v>
      </c>
      <c r="I17" s="21">
        <v>0.803315</v>
      </c>
      <c r="J17" s="21">
        <f t="shared" si="1"/>
        <v>0.11194893070250629</v>
      </c>
      <c r="K17" s="21">
        <v>6.3884150702506304E-2</v>
      </c>
      <c r="L17" s="21">
        <v>4.4862779999999998E-2</v>
      </c>
      <c r="M17" s="21">
        <v>3.202E-3</v>
      </c>
      <c r="N17" s="22">
        <f t="shared" si="2"/>
        <v>7.9525653949579306E-2</v>
      </c>
      <c r="O17" s="22">
        <f t="shared" si="3"/>
        <v>0.13537271269988274</v>
      </c>
      <c r="P17" s="23">
        <f t="shared" si="4"/>
        <v>0.13935869578248419</v>
      </c>
      <c r="Q17" s="70">
        <v>1000</v>
      </c>
      <c r="R17" s="21">
        <v>408</v>
      </c>
      <c r="S17" s="23">
        <f t="shared" si="5"/>
        <v>0.40799999999999997</v>
      </c>
    </row>
    <row r="18" spans="1:19" ht="25.5">
      <c r="A18" s="17"/>
      <c r="B18" s="19">
        <v>5003258</v>
      </c>
      <c r="C18" s="19" t="s">
        <v>1594</v>
      </c>
      <c r="D18" s="68">
        <v>3000423</v>
      </c>
      <c r="E18" s="19" t="s">
        <v>1584</v>
      </c>
      <c r="F18" s="69">
        <v>502</v>
      </c>
      <c r="G18" s="19" t="s">
        <v>1599</v>
      </c>
      <c r="H18" s="20">
        <v>41.331344000000001</v>
      </c>
      <c r="I18" s="21">
        <v>63.533683000000003</v>
      </c>
      <c r="J18" s="21">
        <f t="shared" si="1"/>
        <v>50.352035621084333</v>
      </c>
      <c r="K18" s="21">
        <v>48.382511821084336</v>
      </c>
      <c r="L18" s="21">
        <v>0.51513508000000008</v>
      </c>
      <c r="M18" s="21">
        <v>1.4543887199999996</v>
      </c>
      <c r="N18" s="22">
        <f t="shared" si="2"/>
        <v>0.76152537577719737</v>
      </c>
      <c r="O18" s="22">
        <f t="shared" si="3"/>
        <v>0.76963343839336895</v>
      </c>
      <c r="P18" s="23">
        <f t="shared" si="4"/>
        <v>0.79252505511264526</v>
      </c>
      <c r="Q18" s="70">
        <v>2600</v>
      </c>
      <c r="R18" s="21">
        <v>100</v>
      </c>
      <c r="S18" s="23">
        <f t="shared" si="5"/>
        <v>3.8461538461538464E-2</v>
      </c>
    </row>
    <row r="19" spans="1:19" ht="38.25">
      <c r="A19" s="17"/>
      <c r="B19" s="19">
        <v>5004208</v>
      </c>
      <c r="C19" s="19" t="s">
        <v>1595</v>
      </c>
      <c r="D19" s="68">
        <v>3000399</v>
      </c>
      <c r="E19" s="19" t="s">
        <v>1583</v>
      </c>
      <c r="F19" s="69">
        <v>23</v>
      </c>
      <c r="G19" s="19" t="s">
        <v>1601</v>
      </c>
      <c r="H19" s="20">
        <v>1.5083329999999997</v>
      </c>
      <c r="I19" s="21">
        <v>4.5054910000000001</v>
      </c>
      <c r="J19" s="21">
        <f t="shared" si="1"/>
        <v>2.5547117885471309</v>
      </c>
      <c r="K19" s="21">
        <v>1.3799352885471308</v>
      </c>
      <c r="L19" s="21">
        <v>0.55990720999999999</v>
      </c>
      <c r="M19" s="21">
        <v>0.61486929000000012</v>
      </c>
      <c r="N19" s="22">
        <f t="shared" si="2"/>
        <v>0.30627855844060742</v>
      </c>
      <c r="O19" s="22">
        <f t="shared" si="3"/>
        <v>0.43055074320359993</v>
      </c>
      <c r="P19" s="23">
        <f t="shared" si="4"/>
        <v>0.56702183814086649</v>
      </c>
      <c r="Q19" s="70">
        <v>55.55</v>
      </c>
      <c r="R19" s="21">
        <v>20</v>
      </c>
      <c r="S19" s="23">
        <f t="shared" si="5"/>
        <v>0.36003600360036003</v>
      </c>
    </row>
    <row r="20" spans="1:19" ht="38.25">
      <c r="A20" s="17"/>
      <c r="B20" s="19">
        <v>5004209</v>
      </c>
      <c r="C20" s="19" t="s">
        <v>1596</v>
      </c>
      <c r="D20" s="68">
        <v>3000399</v>
      </c>
      <c r="E20" s="19" t="s">
        <v>1583</v>
      </c>
      <c r="F20" s="69">
        <v>500</v>
      </c>
      <c r="G20" s="19" t="s">
        <v>1600</v>
      </c>
      <c r="H20" s="20">
        <v>13.893479000000005</v>
      </c>
      <c r="I20" s="21">
        <v>14.584408999999999</v>
      </c>
      <c r="J20" s="21">
        <f t="shared" si="1"/>
        <v>7.186724036945928</v>
      </c>
      <c r="K20" s="21">
        <v>5.3367447869459284</v>
      </c>
      <c r="L20" s="21">
        <v>1.1469985099999995</v>
      </c>
      <c r="M20" s="21">
        <v>0.7029807400000001</v>
      </c>
      <c r="N20" s="22">
        <f t="shared" si="2"/>
        <v>0.36592122361255286</v>
      </c>
      <c r="O20" s="22">
        <f t="shared" si="3"/>
        <v>0.44456674911859151</v>
      </c>
      <c r="P20" s="23">
        <f t="shared" si="4"/>
        <v>0.49276758742475807</v>
      </c>
      <c r="Q20" s="70">
        <v>156</v>
      </c>
      <c r="R20" s="21">
        <v>156</v>
      </c>
      <c r="S20" s="23">
        <f t="shared" si="5"/>
        <v>1</v>
      </c>
    </row>
    <row r="21" spans="1:19" ht="25.5">
      <c r="A21" s="17"/>
      <c r="B21" s="19">
        <v>5004210</v>
      </c>
      <c r="C21" s="19" t="s">
        <v>1597</v>
      </c>
      <c r="D21" s="68">
        <v>3000423</v>
      </c>
      <c r="E21" s="19" t="s">
        <v>1584</v>
      </c>
      <c r="F21" s="69">
        <v>42</v>
      </c>
      <c r="G21" s="19" t="s">
        <v>534</v>
      </c>
      <c r="H21" s="20">
        <v>1</v>
      </c>
      <c r="I21" s="21">
        <v>1</v>
      </c>
      <c r="J21" s="21">
        <f t="shared" si="1"/>
        <v>0.61528800472617151</v>
      </c>
      <c r="K21" s="21">
        <v>0.22028800472617149</v>
      </c>
      <c r="L21" s="21">
        <v>0</v>
      </c>
      <c r="M21" s="21">
        <v>0.39500000000000002</v>
      </c>
      <c r="N21" s="22">
        <f t="shared" si="2"/>
        <v>0.22028800472617149</v>
      </c>
      <c r="O21" s="22">
        <f t="shared" si="3"/>
        <v>0.22028800472617149</v>
      </c>
      <c r="P21" s="23">
        <f t="shared" si="4"/>
        <v>0.61528800472617151</v>
      </c>
      <c r="Q21" s="70">
        <v>2000</v>
      </c>
      <c r="R21" s="21">
        <v>231</v>
      </c>
      <c r="S21" s="23">
        <f t="shared" si="5"/>
        <v>0.11550000000000001</v>
      </c>
    </row>
    <row r="22" spans="1:19" ht="15.75" thickBot="1">
      <c r="A22" s="41" t="s">
        <v>293</v>
      </c>
      <c r="B22" s="43"/>
      <c r="C22" s="43"/>
      <c r="D22" s="65"/>
      <c r="E22" s="43"/>
      <c r="F22" s="66"/>
      <c r="G22" s="43"/>
      <c r="H22" s="44">
        <f>H6-H7</f>
        <v>189.19943799999999</v>
      </c>
      <c r="I22" s="44">
        <f t="shared" ref="I22:M22" si="6">I6-I7</f>
        <v>351.04348299999981</v>
      </c>
      <c r="J22" s="44">
        <f t="shared" si="6"/>
        <v>126.59083756953837</v>
      </c>
      <c r="K22" s="44">
        <f t="shared" si="6"/>
        <v>76.676863089538358</v>
      </c>
      <c r="L22" s="44">
        <f t="shared" si="6"/>
        <v>33.56186064000002</v>
      </c>
      <c r="M22" s="44">
        <f t="shared" si="6"/>
        <v>16.352113840000005</v>
      </c>
      <c r="N22" s="46">
        <f t="shared" si="2"/>
        <v>0.2184255421415654</v>
      </c>
      <c r="O22" s="46">
        <f t="shared" si="3"/>
        <v>0.31403153474733053</v>
      </c>
      <c r="P22" s="47">
        <f t="shared" si="4"/>
        <v>0.36061298300626321</v>
      </c>
      <c r="Q22" s="67"/>
      <c r="R22" s="45"/>
      <c r="S2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dimension ref="A1:M14"/>
  <sheetViews>
    <sheetView workbookViewId="0">
      <selection activeCell="A12" sqref="A12:L12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103</v>
      </c>
      <c r="B1" s="50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1604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65.063928000000004</v>
      </c>
      <c r="E6" s="14">
        <v>73.11072999999999</v>
      </c>
      <c r="F6" s="14">
        <v>42.040014791094912</v>
      </c>
      <c r="G6" s="14">
        <v>29.223925831094903</v>
      </c>
      <c r="H6" s="14">
        <v>7.8647903900000014</v>
      </c>
      <c r="I6" s="14">
        <v>4.9512985699999987</v>
      </c>
      <c r="J6" s="15">
        <v>0.39972143392761783</v>
      </c>
      <c r="K6" s="15">
        <v>0.50729511551990947</v>
      </c>
      <c r="L6" s="16">
        <v>0.57501839731452431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64.49958700000002</v>
      </c>
      <c r="E7" s="38">
        <f ca="1">SUM(E8:OFFSET(E6,MATCH("GOBIERNOS REGIONALES",$A$8:$A$50,0),0))</f>
        <v>72.457788999999991</v>
      </c>
      <c r="F7" s="38">
        <f ca="1">SUM(F8:OFFSET(F6,MATCH("GOBIERNOS REGIONALES",$A$8:$A$50,0),0))</f>
        <v>41.8570934206437</v>
      </c>
      <c r="G7" s="38">
        <f ca="1">SUM(G8:OFFSET(G6,MATCH("GOBIERNOS REGIONALES",$A$8:$A$50,0),0))</f>
        <v>29.069400760643703</v>
      </c>
      <c r="H7" s="38">
        <f ca="1">SUM(H8:OFFSET(H6,MATCH("GOBIERNOS REGIONALES",$A$8:$A$50,0),0))</f>
        <v>7.85166611</v>
      </c>
      <c r="I7" s="38">
        <f ca="1">SUM(I8:OFFSET(I6,MATCH("GOBIERNOS REGIONALES",$A$8:$A$50,0),0))</f>
        <v>4.9360265500000011</v>
      </c>
      <c r="J7" s="39">
        <f ca="1">IFERROR(G7/E7,0)</f>
        <v>0.40119083347469664</v>
      </c>
      <c r="K7" s="39">
        <f ca="1">IFERROR(SUM(G7,H7)/E7,0)</f>
        <v>0.50955276693087759</v>
      </c>
      <c r="L7" s="40">
        <f ca="1">IFERROR(SUM(G7,H7,I7)/E7,0)</f>
        <v>0.57767555425468065</v>
      </c>
      <c r="M7" s="4"/>
    </row>
    <row r="8" spans="1:13" ht="25.5">
      <c r="A8" s="17"/>
      <c r="B8" s="18">
        <v>12</v>
      </c>
      <c r="C8" s="19" t="s">
        <v>113</v>
      </c>
      <c r="D8" s="20">
        <v>9.6831560000000003</v>
      </c>
      <c r="E8" s="21">
        <v>10.120214000000002</v>
      </c>
      <c r="F8" s="21">
        <f t="shared" ref="F8:F13" si="0">SUM(G8,H8,I8)</f>
        <v>3.8234755575651844</v>
      </c>
      <c r="G8" s="21">
        <v>2.4844373575651844</v>
      </c>
      <c r="H8" s="21">
        <v>0.59223965000000012</v>
      </c>
      <c r="I8" s="21">
        <v>0.74679854999999984</v>
      </c>
      <c r="J8" s="22">
        <f t="shared" ref="J8:J13" si="1">IFERROR(G8/E8,0)</f>
        <v>0.24549257135918112</v>
      </c>
      <c r="K8" s="22">
        <f t="shared" ref="K8:K13" si="2">IFERROR(SUM(G8,H8)/E8,0)</f>
        <v>0.30401303841649829</v>
      </c>
      <c r="L8" s="23">
        <f t="shared" ref="L8:L13" si="3">IFERROR(SUM(G8,H8,I8)/E8,0)</f>
        <v>0.3778058010991846</v>
      </c>
      <c r="M8" s="4"/>
    </row>
    <row r="9" spans="1:13" ht="25.5">
      <c r="A9" s="17"/>
      <c r="B9" s="18">
        <v>121</v>
      </c>
      <c r="C9" s="19" t="s">
        <v>142</v>
      </c>
      <c r="D9" s="20">
        <v>54.816431000000016</v>
      </c>
      <c r="E9" s="21">
        <v>62.337574999999994</v>
      </c>
      <c r="F9" s="21">
        <f t="shared" si="0"/>
        <v>38.033617863078518</v>
      </c>
      <c r="G9" s="21">
        <v>26.584963403078518</v>
      </c>
      <c r="H9" s="21">
        <v>7.2594264600000002</v>
      </c>
      <c r="I9" s="21">
        <v>4.1892280000000008</v>
      </c>
      <c r="J9" s="22">
        <f t="shared" si="1"/>
        <v>0.42646771875676143</v>
      </c>
      <c r="K9" s="22">
        <f t="shared" si="2"/>
        <v>0.54292118137541479</v>
      </c>
      <c r="L9" s="23">
        <f t="shared" si="3"/>
        <v>0.61012347469529449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0.56434099999999998</v>
      </c>
      <c r="E10" s="38">
        <f ca="1">SUM(E11:OFFSET(E9,(MATCH("GOBIERNOS LOCALES",$A$8:$A$50,0)-MATCH("GOBIERNOS REGIONALES",$A$8:$A$50,0)),0))</f>
        <v>0.65294099999999999</v>
      </c>
      <c r="F10" s="38">
        <f ca="1">SUM(F11:OFFSET(F9,(MATCH("GOBIERNOS LOCALES",$A$8:$A$50,0)-MATCH("GOBIERNOS REGIONALES",$A$8:$A$50,0)),0))</f>
        <v>0.18292137045120002</v>
      </c>
      <c r="G10" s="38">
        <f ca="1">SUM(G11:OFFSET(G9,(MATCH("GOBIERNOS LOCALES",$A$8:$A$50,0)-MATCH("GOBIERNOS REGIONALES",$A$8:$A$50,0)),0))</f>
        <v>0.15452507045120001</v>
      </c>
      <c r="H10" s="38">
        <f ca="1">SUM(H11:OFFSET(H9,(MATCH("GOBIERNOS LOCALES",$A$8:$A$50,0)-MATCH("GOBIERNOS REGIONALES",$A$8:$A$50,0)),0))</f>
        <v>1.3124279999999999E-2</v>
      </c>
      <c r="I10" s="38">
        <f ca="1">SUM(I11:OFFSET(I9,(MATCH("GOBIERNOS LOCALES",$A$8:$A$50,0)-MATCH("GOBIERNOS REGIONALES",$A$8:$A$50,0)),0))</f>
        <v>1.5272019999999999E-2</v>
      </c>
      <c r="J10" s="39">
        <f t="shared" ca="1" si="1"/>
        <v>0.23666008177032843</v>
      </c>
      <c r="K10" s="39">
        <f t="shared" ca="1" si="2"/>
        <v>0.25676033585147817</v>
      </c>
      <c r="L10" s="40">
        <f t="shared" ca="1" si="3"/>
        <v>0.28014992235316821</v>
      </c>
      <c r="M10" s="4"/>
    </row>
    <row r="11" spans="1:13">
      <c r="A11" s="17"/>
      <c r="B11" s="18">
        <v>445</v>
      </c>
      <c r="C11" s="19" t="s">
        <v>211</v>
      </c>
      <c r="D11" s="20">
        <v>0.16894100000000001</v>
      </c>
      <c r="E11" s="21">
        <v>0.16894100000000001</v>
      </c>
      <c r="F11" s="21">
        <f t="shared" si="0"/>
        <v>4.3336999669566752E-3</v>
      </c>
      <c r="G11" s="21">
        <v>1.0199999669566751E-3</v>
      </c>
      <c r="H11" s="21">
        <v>3.3649999999999999E-3</v>
      </c>
      <c r="I11" s="21">
        <v>-5.13E-5</v>
      </c>
      <c r="J11" s="22">
        <f t="shared" si="1"/>
        <v>6.0376105679300759E-3</v>
      </c>
      <c r="K11" s="22">
        <f t="shared" si="2"/>
        <v>2.5955806861310604E-2</v>
      </c>
      <c r="L11" s="23">
        <f t="shared" si="3"/>
        <v>2.5652150555262931E-2</v>
      </c>
      <c r="M11" s="4"/>
    </row>
    <row r="12" spans="1:13" ht="15.75" thickBot="1">
      <c r="A12" s="24"/>
      <c r="B12" s="25">
        <v>457</v>
      </c>
      <c r="C12" s="26" t="s">
        <v>223</v>
      </c>
      <c r="D12" s="27">
        <v>0.39539999999999997</v>
      </c>
      <c r="E12" s="28">
        <v>0.48399999999999999</v>
      </c>
      <c r="F12" s="28">
        <f t="shared" si="0"/>
        <v>0.17858767048424334</v>
      </c>
      <c r="G12" s="28">
        <v>0.15350507048424333</v>
      </c>
      <c r="H12" s="28">
        <v>9.7592799999999987E-3</v>
      </c>
      <c r="I12" s="28">
        <v>1.532332E-2</v>
      </c>
      <c r="J12" s="29">
        <f t="shared" si="1"/>
        <v>0.31715923653769285</v>
      </c>
      <c r="K12" s="29">
        <f t="shared" si="2"/>
        <v>0.33732303819058546</v>
      </c>
      <c r="L12" s="30">
        <f t="shared" si="3"/>
        <v>0.36898279025670111</v>
      </c>
      <c r="M12" s="4"/>
    </row>
    <row r="13" spans="1:13">
      <c r="A13" t="s">
        <v>232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103</v>
      </c>
      <c r="B1" s="51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1605</v>
      </c>
      <c r="N2" s="72" t="s">
        <v>1614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65.063928000000004</v>
      </c>
      <c r="E6" s="14">
        <f ca="1">SUM(E7:OFFSET(E7,50,0))</f>
        <v>73.11072999999999</v>
      </c>
      <c r="F6" s="14">
        <f ca="1">SUM(F7:OFFSET(F7,50,0))</f>
        <v>42.040014791094912</v>
      </c>
      <c r="G6" s="14">
        <f ca="1">SUM(G7:OFFSET(G7,50,0))</f>
        <v>29.223925831094903</v>
      </c>
      <c r="H6" s="14">
        <f ca="1">SUM(H7:OFFSET(H7,50,0))</f>
        <v>7.8647903900000014</v>
      </c>
      <c r="I6" s="14">
        <f ca="1">SUM(I7:OFFSET(I7,50,0))</f>
        <v>4.9512985699999987</v>
      </c>
      <c r="J6" s="15">
        <f ca="1">IFERROR(G6/E6,0)</f>
        <v>0.39972143392761783</v>
      </c>
      <c r="K6" s="15">
        <f ca="1">IFERROR(SUM(G6,H6)/E6,0)</f>
        <v>0.50729511551990947</v>
      </c>
      <c r="L6" s="16">
        <f ca="1">IFERROR(SUM(G6,H6,I6)/E6,0)</f>
        <v>0.57501839731452431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0</v>
      </c>
      <c r="E7" s="21">
        <v>1.2855950000000003</v>
      </c>
      <c r="F7" s="21">
        <f t="shared" ref="F7:F16" si="0">SUM(G7,H7,I7)</f>
        <v>0.78456184035895027</v>
      </c>
      <c r="G7" s="21">
        <v>0.58217490035895025</v>
      </c>
      <c r="H7" s="21">
        <v>0.13265502000000001</v>
      </c>
      <c r="I7" s="21">
        <v>6.9731919999999989E-2</v>
      </c>
      <c r="J7" s="22">
        <f t="shared" ref="J7:J16" si="1">IFERROR(G7/E7,0)</f>
        <v>0.45284471420544581</v>
      </c>
      <c r="K7" s="22">
        <f t="shared" ref="K7:K16" si="2">IFERROR(SUM(G7,H7)/E7,0)</f>
        <v>0.55603041421205757</v>
      </c>
      <c r="L7" s="23">
        <f t="shared" ref="L7:L16" si="3">IFERROR(SUM(G7,H7,I7)/E7,0)</f>
        <v>0.61027138434650885</v>
      </c>
      <c r="M7" s="4"/>
      <c r="N7" t="s">
        <v>264</v>
      </c>
      <c r="O7" s="5">
        <v>0.52294784653463144</v>
      </c>
      <c r="P7" s="71">
        <v>0.62153438810746064</v>
      </c>
    </row>
    <row r="8" spans="1:16">
      <c r="A8" s="17"/>
      <c r="B8" s="55">
        <v>6</v>
      </c>
      <c r="C8" s="19" t="s">
        <v>254</v>
      </c>
      <c r="D8" s="20">
        <v>0.16894100000000001</v>
      </c>
      <c r="E8" s="21">
        <v>0.88488899999999993</v>
      </c>
      <c r="F8" s="21">
        <f t="shared" si="0"/>
        <v>0.40456831634846718</v>
      </c>
      <c r="G8" s="21">
        <v>0.28785176634846721</v>
      </c>
      <c r="H8" s="21">
        <v>6.7387549999999991E-2</v>
      </c>
      <c r="I8" s="21">
        <v>4.9328999999999998E-2</v>
      </c>
      <c r="J8" s="22">
        <f t="shared" si="1"/>
        <v>0.3252970331289769</v>
      </c>
      <c r="K8" s="22">
        <f t="shared" si="2"/>
        <v>0.40145070890074031</v>
      </c>
      <c r="L8" s="23">
        <f t="shared" si="3"/>
        <v>0.45719668381962847</v>
      </c>
      <c r="M8" s="4"/>
      <c r="N8" t="s">
        <v>250</v>
      </c>
      <c r="O8" s="5">
        <v>0.78456184035895027</v>
      </c>
      <c r="P8" s="71">
        <v>0.61027138434650885</v>
      </c>
    </row>
    <row r="9" spans="1:16">
      <c r="A9" s="17"/>
      <c r="B9" s="55">
        <v>10</v>
      </c>
      <c r="C9" s="19" t="s">
        <v>258</v>
      </c>
      <c r="D9" s="20">
        <v>0</v>
      </c>
      <c r="E9" s="21">
        <v>0.77085700000000013</v>
      </c>
      <c r="F9" s="21">
        <f t="shared" si="0"/>
        <v>0.46611369539650493</v>
      </c>
      <c r="G9" s="21">
        <v>0.33546832539650495</v>
      </c>
      <c r="H9" s="21">
        <v>6.9661070000000005E-2</v>
      </c>
      <c r="I9" s="21">
        <v>6.0984300000000005E-2</v>
      </c>
      <c r="J9" s="22">
        <f t="shared" si="1"/>
        <v>0.43518879039368508</v>
      </c>
      <c r="K9" s="22">
        <f t="shared" si="2"/>
        <v>0.52555713367914525</v>
      </c>
      <c r="L9" s="23">
        <f t="shared" si="3"/>
        <v>0.60466947228410051</v>
      </c>
      <c r="M9" s="4"/>
      <c r="N9" t="s">
        <v>258</v>
      </c>
      <c r="O9" s="5">
        <v>0.46611369539650493</v>
      </c>
      <c r="P9" s="71">
        <v>0.60466947228410051</v>
      </c>
    </row>
    <row r="10" spans="1:16">
      <c r="A10" s="17"/>
      <c r="B10" s="55">
        <v>11</v>
      </c>
      <c r="C10" s="19" t="s">
        <v>259</v>
      </c>
      <c r="D10" s="20">
        <v>0</v>
      </c>
      <c r="E10" s="21">
        <v>0.73599699999999979</v>
      </c>
      <c r="F10" s="21">
        <f t="shared" si="0"/>
        <v>0.44002404416887542</v>
      </c>
      <c r="G10" s="21">
        <v>0.31645237416887539</v>
      </c>
      <c r="H10" s="21">
        <v>7.5428629999999997E-2</v>
      </c>
      <c r="I10" s="21">
        <v>4.8143039999999998E-2</v>
      </c>
      <c r="J10" s="22">
        <f t="shared" si="1"/>
        <v>0.42996421747490204</v>
      </c>
      <c r="K10" s="22">
        <f t="shared" si="2"/>
        <v>0.5324491868429837</v>
      </c>
      <c r="L10" s="23">
        <f t="shared" si="3"/>
        <v>0.59786119259844206</v>
      </c>
      <c r="M10" s="4"/>
      <c r="N10" t="s">
        <v>259</v>
      </c>
      <c r="O10" s="5">
        <v>0.44002404416887542</v>
      </c>
      <c r="P10" s="71">
        <v>0.59786119259844206</v>
      </c>
    </row>
    <row r="11" spans="1:16">
      <c r="A11" s="17"/>
      <c r="B11" s="55">
        <v>13</v>
      </c>
      <c r="C11" s="19" t="s">
        <v>261</v>
      </c>
      <c r="D11" s="20">
        <v>0</v>
      </c>
      <c r="E11" s="21">
        <v>0.77998900000000004</v>
      </c>
      <c r="F11" s="21">
        <f t="shared" si="0"/>
        <v>0.45854726152055109</v>
      </c>
      <c r="G11" s="21">
        <v>0.30502212152055108</v>
      </c>
      <c r="H11" s="21">
        <v>7.8901180000000001E-2</v>
      </c>
      <c r="I11" s="21">
        <v>7.4623960000000003E-2</v>
      </c>
      <c r="J11" s="22">
        <f t="shared" si="1"/>
        <v>0.39105951689132934</v>
      </c>
      <c r="K11" s="22">
        <f t="shared" si="2"/>
        <v>0.49221630243574088</v>
      </c>
      <c r="L11" s="23">
        <f t="shared" si="3"/>
        <v>0.58788939526140893</v>
      </c>
      <c r="M11" s="4"/>
      <c r="N11" t="s">
        <v>261</v>
      </c>
      <c r="O11" s="5">
        <v>0.45854726152055109</v>
      </c>
      <c r="P11" s="71">
        <v>0.58788939526140893</v>
      </c>
    </row>
    <row r="12" spans="1:16">
      <c r="A12" s="17"/>
      <c r="B12" s="55">
        <v>15</v>
      </c>
      <c r="C12" s="19" t="s">
        <v>263</v>
      </c>
      <c r="D12" s="20">
        <v>64.499587000000005</v>
      </c>
      <c r="E12" s="21">
        <v>65.79416999999998</v>
      </c>
      <c r="F12" s="21">
        <f t="shared" si="0"/>
        <v>37.943234772052669</v>
      </c>
      <c r="G12" s="21">
        <v>26.240048922052665</v>
      </c>
      <c r="H12" s="21">
        <v>7.2414100400000017</v>
      </c>
      <c r="I12" s="21">
        <v>4.4617758099999989</v>
      </c>
      <c r="J12" s="22">
        <f t="shared" si="1"/>
        <v>0.39882027422874511</v>
      </c>
      <c r="K12" s="22">
        <f t="shared" si="2"/>
        <v>0.50888185020120602</v>
      </c>
      <c r="L12" s="23">
        <f t="shared" si="3"/>
        <v>0.57669600166781765</v>
      </c>
      <c r="M12" s="4"/>
      <c r="N12" t="s">
        <v>263</v>
      </c>
      <c r="O12" s="5">
        <v>37.943234772052669</v>
      </c>
      <c r="P12" s="71">
        <v>0.57669600166781765</v>
      </c>
    </row>
    <row r="13" spans="1:16">
      <c r="A13" s="17"/>
      <c r="B13" s="55">
        <v>16</v>
      </c>
      <c r="C13" s="19" t="s">
        <v>264</v>
      </c>
      <c r="D13" s="20">
        <v>0</v>
      </c>
      <c r="E13" s="21">
        <v>0.84138199999999996</v>
      </c>
      <c r="F13" s="21">
        <f t="shared" si="0"/>
        <v>0.52294784653463144</v>
      </c>
      <c r="G13" s="21">
        <v>0.39769661653463145</v>
      </c>
      <c r="H13" s="21">
        <v>6.144231E-2</v>
      </c>
      <c r="I13" s="21">
        <v>6.3808919999999991E-2</v>
      </c>
      <c r="J13" s="22">
        <f t="shared" si="1"/>
        <v>0.47267069717991528</v>
      </c>
      <c r="K13" s="22">
        <f t="shared" si="2"/>
        <v>0.5456961600493373</v>
      </c>
      <c r="L13" s="23">
        <f t="shared" si="3"/>
        <v>0.62153438810746064</v>
      </c>
      <c r="M13" s="4"/>
      <c r="N13" t="s">
        <v>272</v>
      </c>
      <c r="O13" s="5">
        <v>0.41079047368483279</v>
      </c>
      <c r="P13" s="71">
        <v>0.55968063359937337</v>
      </c>
    </row>
    <row r="14" spans="1:16">
      <c r="A14" s="17"/>
      <c r="B14" s="55">
        <v>18</v>
      </c>
      <c r="C14" s="19" t="s">
        <v>266</v>
      </c>
      <c r="D14" s="20">
        <v>0</v>
      </c>
      <c r="E14" s="21">
        <v>0.79987800000000009</v>
      </c>
      <c r="F14" s="21">
        <f t="shared" si="0"/>
        <v>0.43063887054518124</v>
      </c>
      <c r="G14" s="21">
        <v>0.31287712054518124</v>
      </c>
      <c r="H14" s="21">
        <v>6.1637870000000004E-2</v>
      </c>
      <c r="I14" s="21">
        <v>5.6123880000000008E-2</v>
      </c>
      <c r="J14" s="22">
        <f t="shared" si="1"/>
        <v>0.39115605197940334</v>
      </c>
      <c r="K14" s="22">
        <f t="shared" si="2"/>
        <v>0.46821514099047751</v>
      </c>
      <c r="L14" s="23">
        <f t="shared" si="3"/>
        <v>0.53838069123689014</v>
      </c>
      <c r="M14" s="4"/>
      <c r="N14" t="s">
        <v>266</v>
      </c>
      <c r="O14" s="5">
        <v>0.43063887054518124</v>
      </c>
      <c r="P14" s="71">
        <v>0.53838069123689014</v>
      </c>
    </row>
    <row r="15" spans="1:16">
      <c r="A15" s="17"/>
      <c r="B15" s="55">
        <v>20</v>
      </c>
      <c r="C15" s="19" t="s">
        <v>268</v>
      </c>
      <c r="D15" s="20">
        <v>0.39539999999999997</v>
      </c>
      <c r="E15" s="21">
        <v>0.48399999999999999</v>
      </c>
      <c r="F15" s="21">
        <f t="shared" si="0"/>
        <v>0.17858767048424334</v>
      </c>
      <c r="G15" s="21">
        <v>0.15350507048424333</v>
      </c>
      <c r="H15" s="21">
        <v>9.7592799999999987E-3</v>
      </c>
      <c r="I15" s="21">
        <v>1.5323320000000001E-2</v>
      </c>
      <c r="J15" s="22">
        <f t="shared" si="1"/>
        <v>0.31715923653769285</v>
      </c>
      <c r="K15" s="22">
        <f t="shared" si="2"/>
        <v>0.33732303819058546</v>
      </c>
      <c r="L15" s="23">
        <f t="shared" si="3"/>
        <v>0.36898279025670111</v>
      </c>
      <c r="M15" s="4"/>
      <c r="N15" t="s">
        <v>254</v>
      </c>
      <c r="O15" s="5">
        <v>0.40456831634846718</v>
      </c>
      <c r="P15" s="71">
        <v>0.45719668381962847</v>
      </c>
    </row>
    <row r="16" spans="1:16" ht="15.75" thickBot="1">
      <c r="A16" s="24"/>
      <c r="B16" s="56">
        <v>24</v>
      </c>
      <c r="C16" s="26" t="s">
        <v>272</v>
      </c>
      <c r="D16" s="27">
        <v>0</v>
      </c>
      <c r="E16" s="28">
        <v>0.73397299999999988</v>
      </c>
      <c r="F16" s="28">
        <f t="shared" si="0"/>
        <v>0.41079047368483279</v>
      </c>
      <c r="G16" s="28">
        <v>0.29282861368483282</v>
      </c>
      <c r="H16" s="28">
        <v>6.6507440000000001E-2</v>
      </c>
      <c r="I16" s="28">
        <v>5.1454419999999994E-2</v>
      </c>
      <c r="J16" s="29">
        <f t="shared" si="1"/>
        <v>0.3989637407436416</v>
      </c>
      <c r="K16" s="29">
        <f t="shared" si="2"/>
        <v>0.48957666519726589</v>
      </c>
      <c r="L16" s="30">
        <f t="shared" si="3"/>
        <v>0.55968063359937337</v>
      </c>
      <c r="M16" s="4"/>
      <c r="N16" t="s">
        <v>268</v>
      </c>
      <c r="O16" s="5">
        <v>0.17858767048424334</v>
      </c>
      <c r="P16" s="71">
        <v>0.36898279025670111</v>
      </c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>
      <c r="A1" s="50">
        <v>103</v>
      </c>
      <c r="B1" s="49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1606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65.063928000000004</v>
      </c>
      <c r="E6" s="14">
        <v>73.11072999999999</v>
      </c>
      <c r="F6" s="14">
        <v>42.040014791094912</v>
      </c>
      <c r="G6" s="14">
        <v>29.223925831094903</v>
      </c>
      <c r="H6" s="14">
        <v>7.8647903900000014</v>
      </c>
      <c r="I6" s="14">
        <v>4.9512985699999987</v>
      </c>
      <c r="J6" s="15">
        <v>0.39972143392761783</v>
      </c>
      <c r="K6" s="15">
        <v>0.50729511551990947</v>
      </c>
      <c r="L6" s="16">
        <v>0.57501839731452431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65.063928000000004</v>
      </c>
      <c r="E7" s="38">
        <f ca="1">SUM(E8:OFFSET(E6,MATCH("PROYECTOS",$A$8:$A$50,0),0))</f>
        <v>73.110729999999975</v>
      </c>
      <c r="F7" s="38">
        <f ca="1">SUM(F8:OFFSET(F6,MATCH("PROYECTOS",$A$8:$A$50,0),0))</f>
        <v>42.040014791094904</v>
      </c>
      <c r="G7" s="38">
        <f ca="1">SUM(G8:OFFSET(G6,MATCH("PROYECTOS",$A$8:$A$50,0),0))</f>
        <v>29.223925831094903</v>
      </c>
      <c r="H7" s="38">
        <f ca="1">SUM(H8:OFFSET(H6,MATCH("PROYECTOS",$A$8:$A$50,0),0))</f>
        <v>7.8647903900000014</v>
      </c>
      <c r="I7" s="38">
        <f ca="1">SUM(I8:OFFSET(I6,MATCH("PROYECTOS",$A$8:$A$50,0),0))</f>
        <v>4.9512985700000005</v>
      </c>
      <c r="J7" s="39">
        <f ca="1">IFERROR(G7/E7,0)</f>
        <v>0.39972143392761789</v>
      </c>
      <c r="K7" s="39">
        <f ca="1">IFERROR(SUM(G7,H7)/E7,0)</f>
        <v>0.50729511551990958</v>
      </c>
      <c r="L7" s="40">
        <f ca="1">IFERROR(SUM(G7,H7,I7)/E7,0)</f>
        <v>0.57501839731452442</v>
      </c>
      <c r="M7" s="4"/>
    </row>
    <row r="8" spans="1:13">
      <c r="A8" s="17"/>
      <c r="B8" s="19">
        <v>3000001</v>
      </c>
      <c r="C8" s="19" t="s">
        <v>275</v>
      </c>
      <c r="D8" s="20">
        <v>5.8284589999999996</v>
      </c>
      <c r="E8" s="21">
        <v>4.4567829999999997</v>
      </c>
      <c r="F8" s="21">
        <f t="shared" ref="F8:F10" si="0">SUM(G8,H8,I8)</f>
        <v>2.7857384717495353</v>
      </c>
      <c r="G8" s="21">
        <v>2.0071525617495354</v>
      </c>
      <c r="H8" s="21">
        <v>0.34116743999999999</v>
      </c>
      <c r="I8" s="21">
        <v>0.43741847</v>
      </c>
      <c r="J8" s="22">
        <f t="shared" ref="J8:J11" si="1">IFERROR(G8/E8,0)</f>
        <v>0.45035905085563632</v>
      </c>
      <c r="K8" s="22">
        <f t="shared" ref="K8:K11" si="2">IFERROR(SUM(G8,H8)/E8,0)</f>
        <v>0.52690920822250842</v>
      </c>
      <c r="L8" s="23">
        <f t="shared" ref="L8:L11" si="3">IFERROR(SUM(G8,H8,I8)/E8,0)</f>
        <v>0.6250558916037724</v>
      </c>
      <c r="M8" s="4"/>
    </row>
    <row r="9" spans="1:13" ht="25.5">
      <c r="A9" s="17"/>
      <c r="B9" s="19">
        <v>3000572</v>
      </c>
      <c r="C9" s="19" t="s">
        <v>1608</v>
      </c>
      <c r="D9" s="20">
        <v>52.644689000000007</v>
      </c>
      <c r="E9" s="21">
        <v>63.644376999999984</v>
      </c>
      <c r="F9" s="21">
        <f t="shared" si="0"/>
        <v>37.307618727265698</v>
      </c>
      <c r="G9" s="21">
        <v>25.818180847265694</v>
      </c>
      <c r="H9" s="21">
        <v>7.3437436700000012</v>
      </c>
      <c r="I9" s="21">
        <v>4.1456942100000003</v>
      </c>
      <c r="J9" s="22">
        <f t="shared" si="1"/>
        <v>0.40566318760989206</v>
      </c>
      <c r="K9" s="22">
        <f t="shared" si="2"/>
        <v>0.52105034380752446</v>
      </c>
      <c r="L9" s="23">
        <f t="shared" si="3"/>
        <v>0.58618876459841385</v>
      </c>
      <c r="M9" s="4"/>
    </row>
    <row r="10" spans="1:13" ht="51">
      <c r="A10" s="17"/>
      <c r="B10" s="19">
        <v>3000635</v>
      </c>
      <c r="C10" s="19" t="s">
        <v>1609</v>
      </c>
      <c r="D10" s="20">
        <v>6.5907800000000005</v>
      </c>
      <c r="E10" s="21">
        <v>5.0095700000000001</v>
      </c>
      <c r="F10" s="21">
        <f t="shared" si="0"/>
        <v>1.9466575920796734</v>
      </c>
      <c r="G10" s="21">
        <v>1.3985924220796733</v>
      </c>
      <c r="H10" s="21">
        <v>0.17987928000000003</v>
      </c>
      <c r="I10" s="21">
        <v>0.36818589000000002</v>
      </c>
      <c r="J10" s="22">
        <f t="shared" si="1"/>
        <v>0.27918412599877301</v>
      </c>
      <c r="K10" s="22">
        <f t="shared" si="2"/>
        <v>0.31509125575242453</v>
      </c>
      <c r="L10" s="23">
        <f t="shared" si="3"/>
        <v>0.38858776144053747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1615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51.75" thickBot="1">
      <c r="A17" s="73"/>
      <c r="B17" s="74">
        <v>3000635</v>
      </c>
      <c r="C17" s="74" t="s">
        <v>1609</v>
      </c>
      <c r="D17" s="75">
        <v>0.38858776144053747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103</v>
      </c>
      <c r="B1" s="49" t="s">
        <v>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1607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65.063928000000004</v>
      </c>
      <c r="I6" s="14">
        <v>73.11072999999999</v>
      </c>
      <c r="J6" s="14">
        <v>42.040014791094912</v>
      </c>
      <c r="K6" s="14">
        <v>29.223925831094903</v>
      </c>
      <c r="L6" s="14">
        <v>7.8647903900000014</v>
      </c>
      <c r="M6" s="14">
        <v>4.9512985699999987</v>
      </c>
      <c r="N6" s="15">
        <v>0.39972143392761783</v>
      </c>
      <c r="O6" s="15">
        <v>0.50729511551990947</v>
      </c>
      <c r="P6" s="16">
        <v>0.57501839731452431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SUM(H8:H12)</f>
        <v>65.063928000000004</v>
      </c>
      <c r="I7" s="37">
        <f>SUM(I8:I12)</f>
        <v>73.11072999999999</v>
      </c>
      <c r="J7" s="37">
        <f>SUM(J8:J12)</f>
        <v>42.040014791094897</v>
      </c>
      <c r="K7" s="37">
        <f t="shared" ref="K7:M7" si="0">SUM(K8:K12)</f>
        <v>29.223925831094903</v>
      </c>
      <c r="L7" s="37">
        <f t="shared" si="0"/>
        <v>7.8647903900000014</v>
      </c>
      <c r="M7" s="37">
        <f t="shared" si="0"/>
        <v>4.9512985699999987</v>
      </c>
      <c r="N7" s="39">
        <f>IFERROR(K7/I7,0)</f>
        <v>0.39972143392761783</v>
      </c>
      <c r="O7" s="39">
        <f>IFERROR(SUM(K7,L7)/I7,0)</f>
        <v>0.50729511551990947</v>
      </c>
      <c r="P7" s="40">
        <f>IFERROR(SUM(K7,L7,M7)/I7,0)</f>
        <v>0.57501839731452431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5.8284589999999996</v>
      </c>
      <c r="I8" s="21">
        <v>4.4567829999999997</v>
      </c>
      <c r="J8" s="21">
        <f t="shared" ref="J8:J12" si="1">SUM(K8,L8,M8)</f>
        <v>2.7857384717495353</v>
      </c>
      <c r="K8" s="21">
        <v>2.0071525617495354</v>
      </c>
      <c r="L8" s="21">
        <v>0.34116743999999999</v>
      </c>
      <c r="M8" s="21">
        <v>0.43741847</v>
      </c>
      <c r="N8" s="22">
        <f t="shared" ref="N8:N13" si="2">IFERROR(K8/I8,0)</f>
        <v>0.45035905085563632</v>
      </c>
      <c r="O8" s="22">
        <f t="shared" ref="O8:O13" si="3">IFERROR(SUM(K8,L8)/I8,0)</f>
        <v>0.52690920822250842</v>
      </c>
      <c r="P8" s="23">
        <f t="shared" ref="P8:P13" si="4">IFERROR(SUM(K8,L8,M8)/I8,0)</f>
        <v>0.6250558916037724</v>
      </c>
      <c r="Q8" s="70">
        <v>16</v>
      </c>
      <c r="R8" s="21">
        <v>16</v>
      </c>
      <c r="S8" s="23">
        <f>IFERROR(R8/Q8,0)</f>
        <v>1</v>
      </c>
    </row>
    <row r="9" spans="1:19" ht="25.5">
      <c r="A9" s="17"/>
      <c r="B9" s="19">
        <v>5004301</v>
      </c>
      <c r="C9" s="19" t="s">
        <v>1610</v>
      </c>
      <c r="D9" s="68">
        <v>3000572</v>
      </c>
      <c r="E9" s="19" t="s">
        <v>1608</v>
      </c>
      <c r="F9" s="69">
        <v>63</v>
      </c>
      <c r="G9" s="19" t="s">
        <v>738</v>
      </c>
      <c r="H9" s="20">
        <v>52.644689000000007</v>
      </c>
      <c r="I9" s="21">
        <v>63.644376999999984</v>
      </c>
      <c r="J9" s="21">
        <f t="shared" si="1"/>
        <v>37.307618727265698</v>
      </c>
      <c r="K9" s="21">
        <v>25.818180847265694</v>
      </c>
      <c r="L9" s="21">
        <v>7.3437436700000012</v>
      </c>
      <c r="M9" s="21">
        <v>4.1456942099999994</v>
      </c>
      <c r="N9" s="22">
        <f t="shared" si="2"/>
        <v>0.40566318760989206</v>
      </c>
      <c r="O9" s="22">
        <f t="shared" si="3"/>
        <v>0.52105034380752446</v>
      </c>
      <c r="P9" s="23">
        <f t="shared" si="4"/>
        <v>0.58618876459841385</v>
      </c>
      <c r="Q9" s="70">
        <v>15936</v>
      </c>
      <c r="R9" s="21">
        <v>15804</v>
      </c>
      <c r="S9" s="23">
        <f t="shared" ref="S9:S12" si="5">IFERROR(R9/Q9,0)</f>
        <v>0.99171686746987953</v>
      </c>
    </row>
    <row r="10" spans="1:19" ht="51">
      <c r="A10" s="17"/>
      <c r="B10" s="19">
        <v>5004945</v>
      </c>
      <c r="C10" s="19" t="s">
        <v>1611</v>
      </c>
      <c r="D10" s="68">
        <v>3000635</v>
      </c>
      <c r="E10" s="19" t="s">
        <v>1609</v>
      </c>
      <c r="F10" s="69">
        <v>86</v>
      </c>
      <c r="G10" s="19" t="s">
        <v>500</v>
      </c>
      <c r="H10" s="20">
        <v>3.8468000000000004</v>
      </c>
      <c r="I10" s="21">
        <v>1.8204540000000002</v>
      </c>
      <c r="J10" s="21">
        <f t="shared" si="1"/>
        <v>1.0577856573175821</v>
      </c>
      <c r="K10" s="21">
        <v>0.88032133731758222</v>
      </c>
      <c r="L10" s="21">
        <v>5.0629140000000003E-2</v>
      </c>
      <c r="M10" s="21">
        <v>0.12683517999999999</v>
      </c>
      <c r="N10" s="22">
        <f t="shared" si="2"/>
        <v>0.48357241507754772</v>
      </c>
      <c r="O10" s="22">
        <f t="shared" si="3"/>
        <v>0.51138368633186115</v>
      </c>
      <c r="P10" s="23">
        <f t="shared" si="4"/>
        <v>0.58105596588410469</v>
      </c>
      <c r="Q10" s="70">
        <v>28220</v>
      </c>
      <c r="R10" s="21">
        <v>27112</v>
      </c>
      <c r="S10" s="23">
        <f t="shared" si="5"/>
        <v>0.96073706591070163</v>
      </c>
    </row>
    <row r="11" spans="1:19" ht="51">
      <c r="A11" s="17"/>
      <c r="B11" s="19">
        <v>5004946</v>
      </c>
      <c r="C11" s="19" t="s">
        <v>1612</v>
      </c>
      <c r="D11" s="68">
        <v>3000635</v>
      </c>
      <c r="E11" s="19" t="s">
        <v>1609</v>
      </c>
      <c r="F11" s="69">
        <v>86</v>
      </c>
      <c r="G11" s="19" t="s">
        <v>500</v>
      </c>
      <c r="H11" s="20">
        <v>0.909636</v>
      </c>
      <c r="I11" s="21">
        <v>1.2347719999999998</v>
      </c>
      <c r="J11" s="21">
        <f t="shared" si="1"/>
        <v>0.46366312704769108</v>
      </c>
      <c r="K11" s="21">
        <v>0.33732048704769113</v>
      </c>
      <c r="L11" s="21">
        <v>5.3142519999999999E-2</v>
      </c>
      <c r="M11" s="21">
        <v>7.3200119999999994E-2</v>
      </c>
      <c r="N11" s="22">
        <f t="shared" si="2"/>
        <v>0.27318443165838813</v>
      </c>
      <c r="O11" s="22">
        <f t="shared" si="3"/>
        <v>0.31622275776231656</v>
      </c>
      <c r="P11" s="23">
        <f t="shared" si="4"/>
        <v>0.37550505441303428</v>
      </c>
      <c r="Q11" s="70">
        <v>74880</v>
      </c>
      <c r="R11" s="21">
        <v>78629</v>
      </c>
      <c r="S11" s="23">
        <f t="shared" si="5"/>
        <v>1.0500667735042735</v>
      </c>
    </row>
    <row r="12" spans="1:19" ht="51">
      <c r="A12" s="17"/>
      <c r="B12" s="19">
        <v>5004947</v>
      </c>
      <c r="C12" s="19" t="s">
        <v>1613</v>
      </c>
      <c r="D12" s="68">
        <v>3000635</v>
      </c>
      <c r="E12" s="19" t="s">
        <v>1609</v>
      </c>
      <c r="F12" s="69">
        <v>86</v>
      </c>
      <c r="G12" s="19" t="s">
        <v>500</v>
      </c>
      <c r="H12" s="20">
        <v>1.8343439999999998</v>
      </c>
      <c r="I12" s="21">
        <v>1.9543440000000003</v>
      </c>
      <c r="J12" s="21">
        <f t="shared" si="1"/>
        <v>0.42520880771439989</v>
      </c>
      <c r="K12" s="21">
        <v>0.18095059771439992</v>
      </c>
      <c r="L12" s="21">
        <v>7.6107620000000001E-2</v>
      </c>
      <c r="M12" s="21">
        <v>0.16815058999999999</v>
      </c>
      <c r="N12" s="22">
        <f t="shared" si="2"/>
        <v>9.2588918693126646E-2</v>
      </c>
      <c r="O12" s="22">
        <f t="shared" si="3"/>
        <v>0.13153171484365078</v>
      </c>
      <c r="P12" s="23">
        <f t="shared" si="4"/>
        <v>0.21757111732345985</v>
      </c>
      <c r="Q12" s="70">
        <v>450</v>
      </c>
      <c r="R12" s="21">
        <v>15</v>
      </c>
      <c r="S12" s="23">
        <f t="shared" si="5"/>
        <v>3.3333333333333333E-2</v>
      </c>
    </row>
    <row r="13" spans="1:19" ht="15.75" thickBot="1">
      <c r="A13" s="41" t="s">
        <v>293</v>
      </c>
      <c r="B13" s="43"/>
      <c r="C13" s="43"/>
      <c r="D13" s="65"/>
      <c r="E13" s="43"/>
      <c r="F13" s="66"/>
      <c r="G13" s="43"/>
      <c r="H13" s="44">
        <f>H6-H7</f>
        <v>0</v>
      </c>
      <c r="I13" s="44">
        <f t="shared" ref="I13:M13" si="6">I6-I7</f>
        <v>0</v>
      </c>
      <c r="J13" s="44">
        <f t="shared" si="6"/>
        <v>0</v>
      </c>
      <c r="K13" s="44">
        <f t="shared" si="6"/>
        <v>0</v>
      </c>
      <c r="L13" s="44">
        <f t="shared" si="6"/>
        <v>0</v>
      </c>
      <c r="M13" s="44">
        <f t="shared" si="6"/>
        <v>0</v>
      </c>
      <c r="N13" s="46">
        <f t="shared" si="2"/>
        <v>0</v>
      </c>
      <c r="O13" s="46">
        <f t="shared" si="3"/>
        <v>0</v>
      </c>
      <c r="P13" s="47">
        <f t="shared" si="4"/>
        <v>0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dimension ref="A1:M37"/>
  <sheetViews>
    <sheetView topLeftCell="A12" workbookViewId="0">
      <selection activeCell="A35" sqref="A35:L35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104</v>
      </c>
      <c r="B1" s="50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1616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221.20338099999995</v>
      </c>
      <c r="E6" s="14">
        <v>277.36556599999983</v>
      </c>
      <c r="F6" s="14">
        <v>149.52587574658122</v>
      </c>
      <c r="G6" s="14">
        <v>113.06815042658124</v>
      </c>
      <c r="H6" s="14">
        <v>18.361012659999997</v>
      </c>
      <c r="I6" s="14">
        <v>18.096712659999998</v>
      </c>
      <c r="J6" s="15">
        <v>0.40765027922240826</v>
      </c>
      <c r="K6" s="15">
        <v>0.47384815996438912</v>
      </c>
      <c r="L6" s="16">
        <v>0.53909314664741526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133.60783500000011</v>
      </c>
      <c r="E7" s="38">
        <f ca="1">SUM(E8:OFFSET(E6,MATCH("GOBIERNOS REGIONALES",$A$8:$A$50,0),0))</f>
        <v>179.99023799999998</v>
      </c>
      <c r="F7" s="38">
        <f ca="1">SUM(F8:OFFSET(F6,MATCH("GOBIERNOS REGIONALES",$A$8:$A$50,0),0))</f>
        <v>90.797107664495741</v>
      </c>
      <c r="G7" s="38">
        <f ca="1">SUM(G8:OFFSET(G6,MATCH("GOBIERNOS REGIONALES",$A$8:$A$50,0),0))</f>
        <v>69.896156524495737</v>
      </c>
      <c r="H7" s="38">
        <f ca="1">SUM(H8:OFFSET(H6,MATCH("GOBIERNOS REGIONALES",$A$8:$A$50,0),0))</f>
        <v>10.776679660000003</v>
      </c>
      <c r="I7" s="38">
        <f ca="1">SUM(I8:OFFSET(I6,MATCH("GOBIERNOS REGIONALES",$A$8:$A$50,0),0))</f>
        <v>10.124271479999997</v>
      </c>
      <c r="J7" s="39">
        <f ca="1">IFERROR(G7/E7,0)</f>
        <v>0.38833304128691548</v>
      </c>
      <c r="K7" s="39">
        <f ca="1">IFERROR(SUM(G7,H7)/E7,0)</f>
        <v>0.44820673099224273</v>
      </c>
      <c r="L7" s="40">
        <f ca="1">IFERROR(SUM(G7,H7,I7)/E7,0)</f>
        <v>0.50445573422985168</v>
      </c>
      <c r="M7" s="4"/>
    </row>
    <row r="8" spans="1:13">
      <c r="A8" s="17"/>
      <c r="B8" s="18">
        <v>11</v>
      </c>
      <c r="C8" s="19" t="s">
        <v>111</v>
      </c>
      <c r="D8" s="20">
        <v>15.835576</v>
      </c>
      <c r="E8" s="21">
        <v>34.932634000000029</v>
      </c>
      <c r="F8" s="21">
        <f t="shared" ref="F8:F36" si="0">SUM(G8,H8,I8)</f>
        <v>17.349249064833423</v>
      </c>
      <c r="G8" s="21">
        <v>14.55029488483342</v>
      </c>
      <c r="H8" s="21">
        <v>0.82298897000000004</v>
      </c>
      <c r="I8" s="21">
        <v>1.97596521</v>
      </c>
      <c r="J8" s="22">
        <f t="shared" ref="J8:J36" si="1">IFERROR(G8/E8,0)</f>
        <v>0.41652441338472812</v>
      </c>
      <c r="K8" s="22">
        <f t="shared" ref="K8:K36" si="2">IFERROR(SUM(G8,H8)/E8,0)</f>
        <v>0.44008372958172604</v>
      </c>
      <c r="L8" s="23">
        <f t="shared" ref="L8:L36" si="3">IFERROR(SUM(G8,H8,I8)/E8,0)</f>
        <v>0.49664875156088739</v>
      </c>
      <c r="M8" s="4"/>
    </row>
    <row r="9" spans="1:13" ht="25.5">
      <c r="A9" s="17"/>
      <c r="B9" s="18">
        <v>137</v>
      </c>
      <c r="C9" s="19" t="s">
        <v>146</v>
      </c>
      <c r="D9" s="20">
        <v>117.7722590000001</v>
      </c>
      <c r="E9" s="21">
        <v>145.05760399999994</v>
      </c>
      <c r="F9" s="21">
        <f t="shared" si="0"/>
        <v>73.447858599662311</v>
      </c>
      <c r="G9" s="21">
        <v>55.345861639662317</v>
      </c>
      <c r="H9" s="21">
        <v>9.953690690000002</v>
      </c>
      <c r="I9" s="21">
        <v>8.1483062699999973</v>
      </c>
      <c r="J9" s="22">
        <f t="shared" si="1"/>
        <v>0.38154402191602682</v>
      </c>
      <c r="K9" s="22">
        <f t="shared" si="2"/>
        <v>0.45016290445320156</v>
      </c>
      <c r="L9" s="23">
        <f t="shared" si="3"/>
        <v>0.50633580435853842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86.954802000000001</v>
      </c>
      <c r="E10" s="38">
        <f ca="1">SUM(E11:OFFSET(E9,(MATCH("GOBIERNOS LOCALES",$A$8:$A$50,0)-MATCH("GOBIERNOS REGIONALES",$A$8:$A$50,0)),0))</f>
        <v>95.253305999999981</v>
      </c>
      <c r="F10" s="38">
        <f ca="1">SUM(F11:OFFSET(F9,(MATCH("GOBIERNOS LOCALES",$A$8:$A$50,0)-MATCH("GOBIERNOS REGIONALES",$A$8:$A$50,0)),0))</f>
        <v>57.65992358217089</v>
      </c>
      <c r="G10" s="38">
        <f ca="1">SUM(G11:OFFSET(G9,(MATCH("GOBIERNOS LOCALES",$A$8:$A$50,0)-MATCH("GOBIERNOS REGIONALES",$A$8:$A$50,0)),0))</f>
        <v>43.03856272217088</v>
      </c>
      <c r="H10" s="38">
        <f ca="1">SUM(H11:OFFSET(H9,(MATCH("GOBIERNOS LOCALES",$A$8:$A$50,0)-MATCH("GOBIERNOS REGIONALES",$A$8:$A$50,0)),0))</f>
        <v>7.0015890299999999</v>
      </c>
      <c r="I10" s="38">
        <f ca="1">SUM(I11:OFFSET(I9,(MATCH("GOBIERNOS LOCALES",$A$8:$A$50,0)-MATCH("GOBIERNOS REGIONALES",$A$8:$A$50,0)),0))</f>
        <v>7.6197718300000004</v>
      </c>
      <c r="J10" s="39">
        <f t="shared" ca="1" si="1"/>
        <v>0.45183274501958903</v>
      </c>
      <c r="K10" s="39">
        <f t="shared" ca="1" si="2"/>
        <v>0.5253376901392891</v>
      </c>
      <c r="L10" s="40">
        <f t="shared" ca="1" si="3"/>
        <v>0.60533251814032463</v>
      </c>
      <c r="M10" s="4"/>
    </row>
    <row r="11" spans="1:13">
      <c r="A11" s="17"/>
      <c r="B11" s="18">
        <v>440</v>
      </c>
      <c r="C11" s="19" t="s">
        <v>206</v>
      </c>
      <c r="D11" s="20">
        <v>2.3558859999999995</v>
      </c>
      <c r="E11" s="21">
        <v>2.4790869999999998</v>
      </c>
      <c r="F11" s="21">
        <f t="shared" si="0"/>
        <v>1.2604837085389964</v>
      </c>
      <c r="G11" s="21">
        <v>0.78892174853899633</v>
      </c>
      <c r="H11" s="21">
        <v>0.23122429999999999</v>
      </c>
      <c r="I11" s="21">
        <v>0.24033766000000001</v>
      </c>
      <c r="J11" s="22">
        <f t="shared" si="1"/>
        <v>0.31823076339757195</v>
      </c>
      <c r="K11" s="22">
        <f t="shared" si="2"/>
        <v>0.41150070511401837</v>
      </c>
      <c r="L11" s="23">
        <f t="shared" si="3"/>
        <v>0.50844674210263552</v>
      </c>
      <c r="M11" s="4"/>
    </row>
    <row r="12" spans="1:13">
      <c r="A12" s="17"/>
      <c r="B12" s="18">
        <v>441</v>
      </c>
      <c r="C12" s="19" t="s">
        <v>207</v>
      </c>
      <c r="D12" s="20">
        <v>1.3842999999999999</v>
      </c>
      <c r="E12" s="21">
        <v>1.4444979999999996</v>
      </c>
      <c r="F12" s="21">
        <f t="shared" si="0"/>
        <v>0.57877545014115195</v>
      </c>
      <c r="G12" s="21">
        <v>0.41220254014115199</v>
      </c>
      <c r="H12" s="21">
        <v>7.9823490000000011E-2</v>
      </c>
      <c r="I12" s="21">
        <v>8.6749419999999994E-2</v>
      </c>
      <c r="J12" s="22">
        <f t="shared" si="1"/>
        <v>0.28536040904255466</v>
      </c>
      <c r="K12" s="22">
        <f t="shared" si="2"/>
        <v>0.34062077631201437</v>
      </c>
      <c r="L12" s="23">
        <f t="shared" si="3"/>
        <v>0.40067584042425264</v>
      </c>
      <c r="M12" s="4"/>
    </row>
    <row r="13" spans="1:13">
      <c r="A13" s="17"/>
      <c r="B13" s="18">
        <v>442</v>
      </c>
      <c r="C13" s="19" t="s">
        <v>208</v>
      </c>
      <c r="D13" s="20">
        <v>0.30706099999999992</v>
      </c>
      <c r="E13" s="21">
        <v>0.30582599999999993</v>
      </c>
      <c r="F13" s="21">
        <f t="shared" si="0"/>
        <v>0.23166493947344613</v>
      </c>
      <c r="G13" s="21">
        <v>0.21880345947344612</v>
      </c>
      <c r="H13" s="21">
        <v>1.038272E-2</v>
      </c>
      <c r="I13" s="21">
        <v>2.4787599999999996E-3</v>
      </c>
      <c r="J13" s="22">
        <f t="shared" si="1"/>
        <v>0.71545081017783374</v>
      </c>
      <c r="K13" s="22">
        <f t="shared" si="2"/>
        <v>0.74940057246096203</v>
      </c>
      <c r="L13" s="23">
        <f t="shared" si="3"/>
        <v>0.75750570413714391</v>
      </c>
      <c r="M13" s="4"/>
    </row>
    <row r="14" spans="1:13">
      <c r="A14" s="17"/>
      <c r="B14" s="18">
        <v>443</v>
      </c>
      <c r="C14" s="19" t="s">
        <v>209</v>
      </c>
      <c r="D14" s="20">
        <v>4.8900489999999994</v>
      </c>
      <c r="E14" s="21">
        <v>5.2533820000000002</v>
      </c>
      <c r="F14" s="21">
        <f t="shared" si="0"/>
        <v>3.5921889189679339</v>
      </c>
      <c r="G14" s="21">
        <v>2.6794984489679337</v>
      </c>
      <c r="H14" s="21">
        <v>0.47348911999999999</v>
      </c>
      <c r="I14" s="21">
        <v>0.43920135000000005</v>
      </c>
      <c r="J14" s="22">
        <f t="shared" si="1"/>
        <v>0.5100520862499498</v>
      </c>
      <c r="K14" s="22">
        <f t="shared" si="2"/>
        <v>0.60018242895108975</v>
      </c>
      <c r="L14" s="23">
        <f t="shared" si="3"/>
        <v>0.68378597234465988</v>
      </c>
      <c r="M14" s="4"/>
    </row>
    <row r="15" spans="1:13">
      <c r="A15" s="17"/>
      <c r="B15" s="18">
        <v>444</v>
      </c>
      <c r="C15" s="19" t="s">
        <v>210</v>
      </c>
      <c r="D15" s="20">
        <v>5.3716600000000012</v>
      </c>
      <c r="E15" s="21">
        <v>3.9899259999999992</v>
      </c>
      <c r="F15" s="21">
        <f t="shared" si="0"/>
        <v>2.7488464806389352</v>
      </c>
      <c r="G15" s="21">
        <v>1.9535175506389351</v>
      </c>
      <c r="H15" s="21">
        <v>0.36359850999999999</v>
      </c>
      <c r="I15" s="21">
        <v>0.43173042</v>
      </c>
      <c r="J15" s="22">
        <f t="shared" si="1"/>
        <v>0.48961247668225816</v>
      </c>
      <c r="K15" s="22">
        <f t="shared" si="2"/>
        <v>0.58074161291185245</v>
      </c>
      <c r="L15" s="23">
        <f t="shared" si="3"/>
        <v>0.68894673250554916</v>
      </c>
      <c r="M15" s="4"/>
    </row>
    <row r="16" spans="1:13">
      <c r="A16" s="17"/>
      <c r="B16" s="18">
        <v>445</v>
      </c>
      <c r="C16" s="19" t="s">
        <v>211</v>
      </c>
      <c r="D16" s="20">
        <v>4.5991020000000002</v>
      </c>
      <c r="E16" s="21">
        <v>5.4147189999999998</v>
      </c>
      <c r="F16" s="21">
        <f t="shared" si="0"/>
        <v>2.3313396617813442</v>
      </c>
      <c r="G16" s="21">
        <v>1.9073494717813446</v>
      </c>
      <c r="H16" s="21">
        <v>0.15826446</v>
      </c>
      <c r="I16" s="21">
        <v>0.26572572999999994</v>
      </c>
      <c r="J16" s="22">
        <f t="shared" si="1"/>
        <v>0.35225271556683635</v>
      </c>
      <c r="K16" s="22">
        <f t="shared" si="2"/>
        <v>0.38148127941290111</v>
      </c>
      <c r="L16" s="23">
        <f t="shared" si="3"/>
        <v>0.43055598301247844</v>
      </c>
      <c r="M16" s="4"/>
    </row>
    <row r="17" spans="1:13">
      <c r="A17" s="17"/>
      <c r="B17" s="18">
        <v>446</v>
      </c>
      <c r="C17" s="19" t="s">
        <v>212</v>
      </c>
      <c r="D17" s="20">
        <v>1.8063759999999998</v>
      </c>
      <c r="E17" s="21">
        <v>2.0954560000000004</v>
      </c>
      <c r="F17" s="21">
        <f t="shared" si="0"/>
        <v>1.210319248402727</v>
      </c>
      <c r="G17" s="21">
        <v>0.80797653840272687</v>
      </c>
      <c r="H17" s="21">
        <v>0.20466146000000002</v>
      </c>
      <c r="I17" s="21">
        <v>0.19768125</v>
      </c>
      <c r="J17" s="22">
        <f t="shared" si="1"/>
        <v>0.3855850652090651</v>
      </c>
      <c r="K17" s="22">
        <f t="shared" si="2"/>
        <v>0.48325424079662216</v>
      </c>
      <c r="L17" s="23">
        <f t="shared" si="3"/>
        <v>0.57759229895675535</v>
      </c>
      <c r="M17" s="4"/>
    </row>
    <row r="18" spans="1:13">
      <c r="A18" s="17"/>
      <c r="B18" s="18">
        <v>447</v>
      </c>
      <c r="C18" s="19" t="s">
        <v>213</v>
      </c>
      <c r="D18" s="20">
        <v>1.2762089999999999</v>
      </c>
      <c r="E18" s="21">
        <v>1.058889</v>
      </c>
      <c r="F18" s="21">
        <f t="shared" si="0"/>
        <v>0.64131456943226794</v>
      </c>
      <c r="G18" s="21">
        <v>0.40379967943226802</v>
      </c>
      <c r="H18" s="21">
        <v>0.24788979999999997</v>
      </c>
      <c r="I18" s="21">
        <v>-1.0374910000000001E-2</v>
      </c>
      <c r="J18" s="22">
        <f t="shared" si="1"/>
        <v>0.38134278421276263</v>
      </c>
      <c r="K18" s="22">
        <f t="shared" si="2"/>
        <v>0.61544645324700509</v>
      </c>
      <c r="L18" s="23">
        <f t="shared" si="3"/>
        <v>0.60564853297396415</v>
      </c>
      <c r="M18" s="4"/>
    </row>
    <row r="19" spans="1:13">
      <c r="A19" s="17"/>
      <c r="B19" s="18">
        <v>448</v>
      </c>
      <c r="C19" s="19" t="s">
        <v>214</v>
      </c>
      <c r="D19" s="20">
        <v>5.2178549999999992</v>
      </c>
      <c r="E19" s="21">
        <v>6.1649309999999993</v>
      </c>
      <c r="F19" s="21">
        <f t="shared" si="0"/>
        <v>3.7543049773853374</v>
      </c>
      <c r="G19" s="21">
        <v>2.8344066673853376</v>
      </c>
      <c r="H19" s="21">
        <v>0.48725496000000001</v>
      </c>
      <c r="I19" s="21">
        <v>0.43264334999999993</v>
      </c>
      <c r="J19" s="22">
        <f t="shared" si="1"/>
        <v>0.45976291825250565</v>
      </c>
      <c r="K19" s="22">
        <f t="shared" si="2"/>
        <v>0.53879948167876301</v>
      </c>
      <c r="L19" s="23">
        <f t="shared" si="3"/>
        <v>0.60897761505933123</v>
      </c>
      <c r="M19" s="4"/>
    </row>
    <row r="20" spans="1:13">
      <c r="A20" s="17"/>
      <c r="B20" s="18">
        <v>449</v>
      </c>
      <c r="C20" s="19" t="s">
        <v>215</v>
      </c>
      <c r="D20" s="20">
        <v>1.2405929999999998</v>
      </c>
      <c r="E20" s="21">
        <v>1.2447459999999997</v>
      </c>
      <c r="F20" s="21">
        <f t="shared" si="0"/>
        <v>0.79519619230296146</v>
      </c>
      <c r="G20" s="21">
        <v>0.63027632230296149</v>
      </c>
      <c r="H20" s="21">
        <v>3.5174589999999999E-2</v>
      </c>
      <c r="I20" s="21">
        <v>0.12974527999999999</v>
      </c>
      <c r="J20" s="22">
        <f t="shared" si="1"/>
        <v>0.50634934541100085</v>
      </c>
      <c r="K20" s="22">
        <f t="shared" si="2"/>
        <v>0.53460779331924879</v>
      </c>
      <c r="L20" s="23">
        <f t="shared" si="3"/>
        <v>0.63884213510464116</v>
      </c>
      <c r="M20" s="4"/>
    </row>
    <row r="21" spans="1:13">
      <c r="A21" s="17"/>
      <c r="B21" s="18">
        <v>450</v>
      </c>
      <c r="C21" s="19" t="s">
        <v>216</v>
      </c>
      <c r="D21" s="20">
        <v>1.8633279999999999</v>
      </c>
      <c r="E21" s="21">
        <v>1.8522149999999999</v>
      </c>
      <c r="F21" s="21">
        <f t="shared" si="0"/>
        <v>0.93155575263666779</v>
      </c>
      <c r="G21" s="21">
        <v>0.65572023263666779</v>
      </c>
      <c r="H21" s="21">
        <v>0.14641874000000002</v>
      </c>
      <c r="I21" s="21">
        <v>0.12941678000000001</v>
      </c>
      <c r="J21" s="22">
        <f t="shared" si="1"/>
        <v>0.35401950239938007</v>
      </c>
      <c r="K21" s="22">
        <f t="shared" si="2"/>
        <v>0.43307012017323465</v>
      </c>
      <c r="L21" s="23">
        <f t="shared" si="3"/>
        <v>0.50294147959965108</v>
      </c>
      <c r="M21" s="4"/>
    </row>
    <row r="22" spans="1:13">
      <c r="A22" s="17"/>
      <c r="B22" s="18">
        <v>451</v>
      </c>
      <c r="C22" s="19" t="s">
        <v>217</v>
      </c>
      <c r="D22" s="20">
        <v>5.9966979999999985</v>
      </c>
      <c r="E22" s="21">
        <v>8.1471169999999979</v>
      </c>
      <c r="F22" s="21">
        <f t="shared" si="0"/>
        <v>5.8577932329254967</v>
      </c>
      <c r="G22" s="21">
        <v>4.7426469529254973</v>
      </c>
      <c r="H22" s="21">
        <v>0.59336485999999988</v>
      </c>
      <c r="I22" s="21">
        <v>0.52178141999999994</v>
      </c>
      <c r="J22" s="22">
        <f t="shared" si="1"/>
        <v>0.5821257940600949</v>
      </c>
      <c r="K22" s="22">
        <f t="shared" si="2"/>
        <v>0.65495706185703462</v>
      </c>
      <c r="L22" s="23">
        <f t="shared" si="3"/>
        <v>0.7190019773774573</v>
      </c>
      <c r="M22" s="4"/>
    </row>
    <row r="23" spans="1:13">
      <c r="A23" s="17"/>
      <c r="B23" s="18">
        <v>452</v>
      </c>
      <c r="C23" s="19" t="s">
        <v>218</v>
      </c>
      <c r="D23" s="20">
        <v>5.8699049999999984</v>
      </c>
      <c r="E23" s="21">
        <v>5.8699049999999975</v>
      </c>
      <c r="F23" s="21">
        <f t="shared" si="0"/>
        <v>2.6758168513873604</v>
      </c>
      <c r="G23" s="21">
        <v>1.8690701813873605</v>
      </c>
      <c r="H23" s="21">
        <v>0.39064196000000012</v>
      </c>
      <c r="I23" s="21">
        <v>0.41610470999999999</v>
      </c>
      <c r="J23" s="22">
        <f t="shared" si="1"/>
        <v>0.31841574631742103</v>
      </c>
      <c r="K23" s="22">
        <f t="shared" si="2"/>
        <v>0.38496570922142037</v>
      </c>
      <c r="L23" s="23">
        <f t="shared" si="3"/>
        <v>0.45585351916042277</v>
      </c>
      <c r="M23" s="4"/>
    </row>
    <row r="24" spans="1:13">
      <c r="A24" s="17"/>
      <c r="B24" s="18">
        <v>453</v>
      </c>
      <c r="C24" s="19" t="s">
        <v>219</v>
      </c>
      <c r="D24" s="20">
        <v>2.8143219999999989</v>
      </c>
      <c r="E24" s="21">
        <v>5.2239800000000001</v>
      </c>
      <c r="F24" s="21">
        <f t="shared" si="0"/>
        <v>3.4699519788838509</v>
      </c>
      <c r="G24" s="21">
        <v>2.8614319888838509</v>
      </c>
      <c r="H24" s="21">
        <v>0.32103131000000001</v>
      </c>
      <c r="I24" s="21">
        <v>0.28748867999999994</v>
      </c>
      <c r="J24" s="22">
        <f t="shared" si="1"/>
        <v>0.54774941498318352</v>
      </c>
      <c r="K24" s="22">
        <f t="shared" si="2"/>
        <v>0.60920281066999693</v>
      </c>
      <c r="L24" s="23">
        <f t="shared" si="3"/>
        <v>0.66423531079442322</v>
      </c>
      <c r="M24" s="4"/>
    </row>
    <row r="25" spans="1:13">
      <c r="A25" s="17"/>
      <c r="B25" s="18">
        <v>454</v>
      </c>
      <c r="C25" s="19" t="s">
        <v>220</v>
      </c>
      <c r="D25" s="20">
        <v>1.4074410000000002</v>
      </c>
      <c r="E25" s="21">
        <v>1.8937369999999998</v>
      </c>
      <c r="F25" s="21">
        <f t="shared" si="0"/>
        <v>1.3148436437285853</v>
      </c>
      <c r="G25" s="21">
        <v>1.0425755037285853</v>
      </c>
      <c r="H25" s="21">
        <v>0.15983889000000001</v>
      </c>
      <c r="I25" s="21">
        <v>0.11242925000000001</v>
      </c>
      <c r="J25" s="22">
        <f t="shared" si="1"/>
        <v>0.55053869873619488</v>
      </c>
      <c r="K25" s="22">
        <f t="shared" si="2"/>
        <v>0.63494265240029923</v>
      </c>
      <c r="L25" s="23">
        <f t="shared" si="3"/>
        <v>0.69431164080787644</v>
      </c>
      <c r="M25" s="4"/>
    </row>
    <row r="26" spans="1:13">
      <c r="A26" s="17"/>
      <c r="B26" s="18">
        <v>455</v>
      </c>
      <c r="C26" s="19" t="s">
        <v>221</v>
      </c>
      <c r="D26" s="20">
        <v>0.23563500000000004</v>
      </c>
      <c r="E26" s="21">
        <v>0.51397900000000007</v>
      </c>
      <c r="F26" s="21">
        <f t="shared" si="0"/>
        <v>0.33676349569489927</v>
      </c>
      <c r="G26" s="21">
        <v>0.25481927569489926</v>
      </c>
      <c r="H26" s="21">
        <v>4.6972479999999997E-2</v>
      </c>
      <c r="I26" s="21">
        <v>3.4971740000000001E-2</v>
      </c>
      <c r="J26" s="22">
        <f t="shared" si="1"/>
        <v>0.49577760121502867</v>
      </c>
      <c r="K26" s="22">
        <f t="shared" si="2"/>
        <v>0.58716748290280185</v>
      </c>
      <c r="L26" s="23">
        <f t="shared" si="3"/>
        <v>0.6552086674648171</v>
      </c>
      <c r="M26" s="4"/>
    </row>
    <row r="27" spans="1:13">
      <c r="A27" s="17"/>
      <c r="B27" s="18">
        <v>456</v>
      </c>
      <c r="C27" s="19" t="s">
        <v>222</v>
      </c>
      <c r="D27" s="20">
        <v>2E-3</v>
      </c>
      <c r="E27" s="21">
        <v>7.0000000000000001E-3</v>
      </c>
      <c r="F27" s="21">
        <f t="shared" si="0"/>
        <v>4.6539999107643963E-4</v>
      </c>
      <c r="G27" s="21">
        <v>3.7339999107643962E-4</v>
      </c>
      <c r="H27" s="21">
        <v>9.2E-5</v>
      </c>
      <c r="I27" s="21">
        <v>0</v>
      </c>
      <c r="J27" s="22">
        <f t="shared" si="1"/>
        <v>5.3342855868062804E-2</v>
      </c>
      <c r="K27" s="22">
        <f t="shared" si="2"/>
        <v>6.6485713010919947E-2</v>
      </c>
      <c r="L27" s="23">
        <f t="shared" si="3"/>
        <v>6.6485713010919947E-2</v>
      </c>
      <c r="M27" s="4"/>
    </row>
    <row r="28" spans="1:13">
      <c r="A28" s="17"/>
      <c r="B28" s="18">
        <v>457</v>
      </c>
      <c r="C28" s="19" t="s">
        <v>223</v>
      </c>
      <c r="D28" s="20">
        <v>2.26627</v>
      </c>
      <c r="E28" s="21">
        <v>2.4782120000000001</v>
      </c>
      <c r="F28" s="21">
        <f t="shared" si="0"/>
        <v>1.6734414319830688</v>
      </c>
      <c r="G28" s="21">
        <v>1.2424576819830691</v>
      </c>
      <c r="H28" s="21">
        <v>0.22302720999999998</v>
      </c>
      <c r="I28" s="21">
        <v>0.20795653999999997</v>
      </c>
      <c r="J28" s="22">
        <f t="shared" si="1"/>
        <v>0.50135245975044473</v>
      </c>
      <c r="K28" s="22">
        <f t="shared" si="2"/>
        <v>0.5913476700068715</v>
      </c>
      <c r="L28" s="23">
        <f t="shared" si="3"/>
        <v>0.67526161280111174</v>
      </c>
      <c r="M28" s="4"/>
    </row>
    <row r="29" spans="1:13">
      <c r="A29" s="17"/>
      <c r="B29" s="18">
        <v>458</v>
      </c>
      <c r="C29" s="19" t="s">
        <v>224</v>
      </c>
      <c r="D29" s="20">
        <v>8.3999999999999995E-3</v>
      </c>
      <c r="E29" s="21">
        <v>8.3999999999999995E-3</v>
      </c>
      <c r="F29" s="21">
        <f t="shared" si="0"/>
        <v>2.05E-4</v>
      </c>
      <c r="G29" s="21">
        <v>0</v>
      </c>
      <c r="H29" s="21">
        <v>2.05E-4</v>
      </c>
      <c r="I29" s="21">
        <v>0</v>
      </c>
      <c r="J29" s="22">
        <f t="shared" si="1"/>
        <v>0</v>
      </c>
      <c r="K29" s="22">
        <f t="shared" si="2"/>
        <v>2.4404761904761905E-2</v>
      </c>
      <c r="L29" s="23">
        <f t="shared" si="3"/>
        <v>2.4404761904761905E-2</v>
      </c>
      <c r="M29" s="4"/>
    </row>
    <row r="30" spans="1:13">
      <c r="A30" s="17"/>
      <c r="B30" s="18">
        <v>459</v>
      </c>
      <c r="C30" s="19" t="s">
        <v>225</v>
      </c>
      <c r="D30" s="20">
        <v>2.2608470000000001</v>
      </c>
      <c r="E30" s="21">
        <v>2.2608470000000001</v>
      </c>
      <c r="F30" s="21">
        <f t="shared" si="0"/>
        <v>1.5520221560420062</v>
      </c>
      <c r="G30" s="21">
        <v>1.206676566042006</v>
      </c>
      <c r="H30" s="21">
        <v>0.16589456000000005</v>
      </c>
      <c r="I30" s="21">
        <v>0.17945102999999998</v>
      </c>
      <c r="J30" s="22">
        <f t="shared" si="1"/>
        <v>0.53372765430035995</v>
      </c>
      <c r="K30" s="22">
        <f t="shared" si="2"/>
        <v>0.6071048266609842</v>
      </c>
      <c r="L30" s="23">
        <f t="shared" si="3"/>
        <v>0.68647818982974351</v>
      </c>
      <c r="M30" s="4"/>
    </row>
    <row r="31" spans="1:13">
      <c r="A31" s="17"/>
      <c r="B31" s="18">
        <v>460</v>
      </c>
      <c r="C31" s="19" t="s">
        <v>226</v>
      </c>
      <c r="D31" s="20">
        <v>1.2924220000000002</v>
      </c>
      <c r="E31" s="21">
        <v>1.292422</v>
      </c>
      <c r="F31" s="21">
        <f t="shared" si="0"/>
        <v>0.93778004713517271</v>
      </c>
      <c r="G31" s="21">
        <v>0.46729992713517277</v>
      </c>
      <c r="H31" s="21">
        <v>9.4103909999999999E-2</v>
      </c>
      <c r="I31" s="21">
        <v>0.37637621000000004</v>
      </c>
      <c r="J31" s="22">
        <f t="shared" si="1"/>
        <v>0.36156915244028093</v>
      </c>
      <c r="K31" s="22">
        <f t="shared" si="2"/>
        <v>0.43438121382580358</v>
      </c>
      <c r="L31" s="23">
        <f t="shared" si="3"/>
        <v>0.72559895075692982</v>
      </c>
      <c r="M31" s="4"/>
    </row>
    <row r="32" spans="1:13">
      <c r="A32" s="17"/>
      <c r="B32" s="18">
        <v>461</v>
      </c>
      <c r="C32" s="19" t="s">
        <v>227</v>
      </c>
      <c r="D32" s="20">
        <v>1.8570730000000002</v>
      </c>
      <c r="E32" s="21">
        <v>1.8570730000000002</v>
      </c>
      <c r="F32" s="21">
        <f t="shared" si="0"/>
        <v>0.38126679028747323</v>
      </c>
      <c r="G32" s="21">
        <v>1.6947000287473202E-2</v>
      </c>
      <c r="H32" s="21">
        <v>0.21881979000000001</v>
      </c>
      <c r="I32" s="21">
        <v>0.14550000000000002</v>
      </c>
      <c r="J32" s="22">
        <f t="shared" si="1"/>
        <v>9.1256511119773964E-3</v>
      </c>
      <c r="K32" s="22">
        <f t="shared" si="2"/>
        <v>0.12695612411976975</v>
      </c>
      <c r="L32" s="23">
        <f t="shared" si="3"/>
        <v>0.20530522509749116</v>
      </c>
      <c r="M32" s="4"/>
    </row>
    <row r="33" spans="1:13">
      <c r="A33" s="17"/>
      <c r="B33" s="18">
        <v>462</v>
      </c>
      <c r="C33" s="19" t="s">
        <v>228</v>
      </c>
      <c r="D33" s="20">
        <v>2.0763099999999994</v>
      </c>
      <c r="E33" s="21">
        <v>2.1592509999999998</v>
      </c>
      <c r="F33" s="21">
        <f t="shared" si="0"/>
        <v>1.442491370474672</v>
      </c>
      <c r="G33" s="21">
        <v>1.0653444904746721</v>
      </c>
      <c r="H33" s="21">
        <v>0.18263574999999999</v>
      </c>
      <c r="I33" s="21">
        <v>0.19451113000000003</v>
      </c>
      <c r="J33" s="22">
        <f t="shared" si="1"/>
        <v>0.4933861280947292</v>
      </c>
      <c r="K33" s="22">
        <f t="shared" si="2"/>
        <v>0.57796904596763976</v>
      </c>
      <c r="L33" s="23">
        <f t="shared" si="3"/>
        <v>0.66805173204721091</v>
      </c>
      <c r="M33" s="4"/>
    </row>
    <row r="34" spans="1:13">
      <c r="A34" s="17"/>
      <c r="B34" s="18">
        <v>463</v>
      </c>
      <c r="C34" s="19" t="s">
        <v>229</v>
      </c>
      <c r="D34" s="20">
        <v>7.2385909999999987</v>
      </c>
      <c r="E34" s="21">
        <v>7.8724499999999962</v>
      </c>
      <c r="F34" s="21">
        <f t="shared" si="0"/>
        <v>3.8395225256719669</v>
      </c>
      <c r="G34" s="21">
        <v>2.8629516756719675</v>
      </c>
      <c r="H34" s="21">
        <v>0.45717355999999965</v>
      </c>
      <c r="I34" s="21">
        <v>0.51939728999999979</v>
      </c>
      <c r="J34" s="22">
        <f t="shared" si="1"/>
        <v>0.36366717802869103</v>
      </c>
      <c r="K34" s="22">
        <f t="shared" si="2"/>
        <v>0.42173976788318362</v>
      </c>
      <c r="L34" s="23">
        <f t="shared" si="3"/>
        <v>0.48771634315517642</v>
      </c>
      <c r="M34" s="4"/>
    </row>
    <row r="35" spans="1:13">
      <c r="A35" s="17"/>
      <c r="B35" s="18">
        <v>464</v>
      </c>
      <c r="C35" s="19" t="s">
        <v>230</v>
      </c>
      <c r="D35" s="20">
        <v>23.316468999999998</v>
      </c>
      <c r="E35" s="21">
        <v>24.365257999999997</v>
      </c>
      <c r="F35" s="21">
        <f t="shared" si="0"/>
        <v>16.101569758263484</v>
      </c>
      <c r="G35" s="21">
        <v>12.113495418263483</v>
      </c>
      <c r="H35" s="21">
        <v>1.7096056000000002</v>
      </c>
      <c r="I35" s="21">
        <v>2.2784687400000001</v>
      </c>
      <c r="J35" s="22">
        <f t="shared" si="1"/>
        <v>0.49716261647069299</v>
      </c>
      <c r="K35" s="22">
        <f t="shared" si="2"/>
        <v>0.56732832536653144</v>
      </c>
      <c r="L35" s="23">
        <f t="shared" si="3"/>
        <v>0.66084134049651699</v>
      </c>
      <c r="M35" s="4"/>
    </row>
    <row r="36" spans="1:13" ht="15.75" thickBot="1">
      <c r="A36" s="41" t="s">
        <v>232</v>
      </c>
      <c r="B36" s="58"/>
      <c r="C36" s="43"/>
      <c r="D36" s="44">
        <v>0.64074400000000009</v>
      </c>
      <c r="E36" s="45">
        <v>2.1220219999999999</v>
      </c>
      <c r="F36" s="45">
        <f t="shared" si="0"/>
        <v>1.0688444999146234</v>
      </c>
      <c r="G36" s="45">
        <v>0.1334311799146235</v>
      </c>
      <c r="H36" s="45">
        <v>0.58274397</v>
      </c>
      <c r="I36" s="45">
        <v>0.35266934999999999</v>
      </c>
      <c r="J36" s="46">
        <f t="shared" si="1"/>
        <v>6.2879263228479018E-2</v>
      </c>
      <c r="K36" s="46">
        <f t="shared" si="2"/>
        <v>0.33749657162584723</v>
      </c>
      <c r="L36" s="47">
        <f t="shared" si="3"/>
        <v>0.50369152624931479</v>
      </c>
      <c r="M36" s="4"/>
    </row>
    <row r="37" spans="1:13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104</v>
      </c>
      <c r="B1" s="51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1617</v>
      </c>
      <c r="N2" s="72" t="s">
        <v>1639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221.20338099999995</v>
      </c>
      <c r="E6" s="14">
        <f ca="1">SUM(E7:OFFSET(E7,50,0))</f>
        <v>277.36556599999983</v>
      </c>
      <c r="F6" s="14">
        <f ca="1">SUM(F7:OFFSET(F7,50,0))</f>
        <v>149.52587574658122</v>
      </c>
      <c r="G6" s="14">
        <f ca="1">SUM(G7:OFFSET(G7,50,0))</f>
        <v>113.06815042658124</v>
      </c>
      <c r="H6" s="14">
        <f ca="1">SUM(H7:OFFSET(H7,50,0))</f>
        <v>18.361012659999997</v>
      </c>
      <c r="I6" s="14">
        <f ca="1">SUM(I7:OFFSET(I7,50,0))</f>
        <v>18.096712659999998</v>
      </c>
      <c r="J6" s="15">
        <f ca="1">IFERROR(G6/E6,0)</f>
        <v>0.40765027922240826</v>
      </c>
      <c r="K6" s="15">
        <f ca="1">IFERROR(SUM(G6,H6)/E6,0)</f>
        <v>0.47384815996438912</v>
      </c>
      <c r="L6" s="16">
        <f ca="1">IFERROR(SUM(G6,H6,I6)/E6,0)</f>
        <v>0.53909314664741526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2.3558859999999995</v>
      </c>
      <c r="E7" s="21">
        <v>2.4790870000000003</v>
      </c>
      <c r="F7" s="21">
        <f t="shared" ref="F7:F31" si="0">SUM(G7,H7,I7)</f>
        <v>1.2604837085389964</v>
      </c>
      <c r="G7" s="21">
        <v>0.78892174853899633</v>
      </c>
      <c r="H7" s="21">
        <v>0.23122429999999999</v>
      </c>
      <c r="I7" s="21">
        <v>0.24033766000000001</v>
      </c>
      <c r="J7" s="22">
        <f t="shared" ref="J7:J31" si="1">IFERROR(G7/E7,0)</f>
        <v>0.31823076339757189</v>
      </c>
      <c r="K7" s="22">
        <f t="shared" ref="K7:K31" si="2">IFERROR(SUM(G7,H7)/E7,0)</f>
        <v>0.41150070511401832</v>
      </c>
      <c r="L7" s="23">
        <f t="shared" ref="L7:L31" si="3">IFERROR(SUM(G7,H7,I7)/E7,0)</f>
        <v>0.50844674210263552</v>
      </c>
      <c r="M7" s="4"/>
      <c r="N7" t="s">
        <v>251</v>
      </c>
      <c r="O7" s="5">
        <v>0.23166493947344613</v>
      </c>
      <c r="P7" s="71">
        <v>0.75750570413714369</v>
      </c>
    </row>
    <row r="8" spans="1:16">
      <c r="A8" s="17"/>
      <c r="B8" s="55">
        <v>2</v>
      </c>
      <c r="C8" s="19" t="s">
        <v>250</v>
      </c>
      <c r="D8" s="20">
        <v>1.3842999999999994</v>
      </c>
      <c r="E8" s="21">
        <v>1.4444979999999994</v>
      </c>
      <c r="F8" s="21">
        <f t="shared" si="0"/>
        <v>0.57877545014115195</v>
      </c>
      <c r="G8" s="21">
        <v>0.41220254014115199</v>
      </c>
      <c r="H8" s="21">
        <v>7.9823489999999997E-2</v>
      </c>
      <c r="I8" s="21">
        <v>8.6749419999999994E-2</v>
      </c>
      <c r="J8" s="22">
        <f t="shared" si="1"/>
        <v>0.28536040904255466</v>
      </c>
      <c r="K8" s="22">
        <f t="shared" si="2"/>
        <v>0.34062077631201443</v>
      </c>
      <c r="L8" s="23">
        <f t="shared" si="3"/>
        <v>0.40067584042425269</v>
      </c>
      <c r="M8" s="4"/>
      <c r="N8" t="s">
        <v>271</v>
      </c>
      <c r="O8" s="5">
        <v>0.93778004713517271</v>
      </c>
      <c r="P8" s="71">
        <v>0.72559895075692993</v>
      </c>
    </row>
    <row r="9" spans="1:16">
      <c r="A9" s="17"/>
      <c r="B9" s="55">
        <v>3</v>
      </c>
      <c r="C9" s="19" t="s">
        <v>251</v>
      </c>
      <c r="D9" s="20">
        <v>0.30706100000000003</v>
      </c>
      <c r="E9" s="21">
        <v>0.30582600000000004</v>
      </c>
      <c r="F9" s="21">
        <f t="shared" si="0"/>
        <v>0.23166493947344613</v>
      </c>
      <c r="G9" s="21">
        <v>0.21880345947344612</v>
      </c>
      <c r="H9" s="21">
        <v>1.0382720000000002E-2</v>
      </c>
      <c r="I9" s="21">
        <v>2.4787599999999996E-3</v>
      </c>
      <c r="J9" s="22">
        <f t="shared" si="1"/>
        <v>0.71545081017783341</v>
      </c>
      <c r="K9" s="22">
        <f t="shared" si="2"/>
        <v>0.74940057246096181</v>
      </c>
      <c r="L9" s="23">
        <f t="shared" si="3"/>
        <v>0.75750570413714369</v>
      </c>
      <c r="M9" s="4"/>
      <c r="N9" t="s">
        <v>261</v>
      </c>
      <c r="O9" s="5">
        <v>6.3411065522549457</v>
      </c>
      <c r="P9" s="71">
        <v>0.70298536518538679</v>
      </c>
    </row>
    <row r="10" spans="1:16">
      <c r="A10" s="17"/>
      <c r="B10" s="55">
        <v>4</v>
      </c>
      <c r="C10" s="19" t="s">
        <v>252</v>
      </c>
      <c r="D10" s="20">
        <v>5.1076599999999992</v>
      </c>
      <c r="E10" s="21">
        <v>5.3399659999999995</v>
      </c>
      <c r="F10" s="21">
        <f t="shared" si="0"/>
        <v>3.5961889189679335</v>
      </c>
      <c r="G10" s="21">
        <v>2.6794984489679337</v>
      </c>
      <c r="H10" s="21">
        <v>0.47348911999999999</v>
      </c>
      <c r="I10" s="21">
        <v>0.44320135000000005</v>
      </c>
      <c r="J10" s="22">
        <f t="shared" si="1"/>
        <v>0.50178193062801035</v>
      </c>
      <c r="K10" s="22">
        <f t="shared" si="2"/>
        <v>0.59045086971863381</v>
      </c>
      <c r="L10" s="23">
        <f t="shared" si="3"/>
        <v>0.6734479056548176</v>
      </c>
      <c r="M10" s="4"/>
      <c r="N10" t="s">
        <v>265</v>
      </c>
      <c r="O10" s="5">
        <v>1.3148436437285853</v>
      </c>
      <c r="P10" s="71">
        <v>0.69431164080787644</v>
      </c>
    </row>
    <row r="11" spans="1:16">
      <c r="A11" s="17"/>
      <c r="B11" s="55">
        <v>5</v>
      </c>
      <c r="C11" s="19" t="s">
        <v>253</v>
      </c>
      <c r="D11" s="20">
        <v>5.4016600000000006</v>
      </c>
      <c r="E11" s="21">
        <v>4.0044259999999996</v>
      </c>
      <c r="F11" s="21">
        <f t="shared" si="0"/>
        <v>2.7488464806389352</v>
      </c>
      <c r="G11" s="21">
        <v>1.9535175506389351</v>
      </c>
      <c r="H11" s="21">
        <v>0.36359851000000004</v>
      </c>
      <c r="I11" s="21">
        <v>0.43173041999999995</v>
      </c>
      <c r="J11" s="22">
        <f t="shared" si="1"/>
        <v>0.48783959314991343</v>
      </c>
      <c r="K11" s="22">
        <f t="shared" si="2"/>
        <v>0.57863875138133036</v>
      </c>
      <c r="L11" s="23">
        <f t="shared" si="3"/>
        <v>0.6864520609542879</v>
      </c>
      <c r="M11" s="4"/>
      <c r="N11" t="s">
        <v>253</v>
      </c>
      <c r="O11" s="5">
        <v>2.7488464806389352</v>
      </c>
      <c r="P11" s="71">
        <v>0.6864520609542879</v>
      </c>
    </row>
    <row r="12" spans="1:16">
      <c r="A12" s="17"/>
      <c r="B12" s="55">
        <v>6</v>
      </c>
      <c r="C12" s="19" t="s">
        <v>254</v>
      </c>
      <c r="D12" s="20">
        <v>4.5991020000000002</v>
      </c>
      <c r="E12" s="21">
        <v>5.4147189999999998</v>
      </c>
      <c r="F12" s="21">
        <f t="shared" si="0"/>
        <v>2.3313396617813442</v>
      </c>
      <c r="G12" s="21">
        <v>1.9073494717813446</v>
      </c>
      <c r="H12" s="21">
        <v>0.15826446000000002</v>
      </c>
      <c r="I12" s="21">
        <v>0.26572572999999999</v>
      </c>
      <c r="J12" s="22">
        <f t="shared" si="1"/>
        <v>0.35225271556683635</v>
      </c>
      <c r="K12" s="22">
        <f t="shared" si="2"/>
        <v>0.38148127941290111</v>
      </c>
      <c r="L12" s="23">
        <f t="shared" si="3"/>
        <v>0.43055598301247844</v>
      </c>
      <c r="M12" s="4"/>
      <c r="N12" t="s">
        <v>268</v>
      </c>
      <c r="O12" s="5">
        <v>1.6734414319830688</v>
      </c>
      <c r="P12" s="71">
        <v>0.67526161280111174</v>
      </c>
    </row>
    <row r="13" spans="1:16">
      <c r="A13" s="17"/>
      <c r="B13" s="55">
        <v>7</v>
      </c>
      <c r="C13" s="19" t="s">
        <v>255</v>
      </c>
      <c r="D13" s="20">
        <v>23.316468999999991</v>
      </c>
      <c r="E13" s="21">
        <v>24.365257999999994</v>
      </c>
      <c r="F13" s="21">
        <f t="shared" si="0"/>
        <v>16.101569758263484</v>
      </c>
      <c r="G13" s="21">
        <v>12.113495418263483</v>
      </c>
      <c r="H13" s="21">
        <v>1.7096055999999999</v>
      </c>
      <c r="I13" s="21">
        <v>2.2784687400000001</v>
      </c>
      <c r="J13" s="22">
        <f t="shared" si="1"/>
        <v>0.49716261647069304</v>
      </c>
      <c r="K13" s="22">
        <f t="shared" si="2"/>
        <v>0.56732832536653155</v>
      </c>
      <c r="L13" s="23">
        <f t="shared" si="3"/>
        <v>0.6608413404965171</v>
      </c>
      <c r="M13" s="4"/>
      <c r="N13" t="s">
        <v>259</v>
      </c>
      <c r="O13" s="5">
        <v>1.2632961923029615</v>
      </c>
      <c r="P13" s="71">
        <v>0.673849253340432</v>
      </c>
    </row>
    <row r="14" spans="1:16">
      <c r="A14" s="17"/>
      <c r="B14" s="55">
        <v>8</v>
      </c>
      <c r="C14" s="19" t="s">
        <v>256</v>
      </c>
      <c r="D14" s="20">
        <v>1.8063759999999995</v>
      </c>
      <c r="E14" s="21">
        <v>2.095456</v>
      </c>
      <c r="F14" s="21">
        <f t="shared" si="0"/>
        <v>1.210319248402727</v>
      </c>
      <c r="G14" s="21">
        <v>0.80797653840272687</v>
      </c>
      <c r="H14" s="21">
        <v>0.20466146000000002</v>
      </c>
      <c r="I14" s="21">
        <v>0.19768125</v>
      </c>
      <c r="J14" s="22">
        <f t="shared" si="1"/>
        <v>0.38558506520906516</v>
      </c>
      <c r="K14" s="22">
        <f t="shared" si="2"/>
        <v>0.48325424079662227</v>
      </c>
      <c r="L14" s="23">
        <f t="shared" si="3"/>
        <v>0.57759229895675546</v>
      </c>
      <c r="M14" s="4"/>
      <c r="N14" t="s">
        <v>252</v>
      </c>
      <c r="O14" s="5">
        <v>3.5961889189679335</v>
      </c>
      <c r="P14" s="71">
        <v>0.6734479056548176</v>
      </c>
    </row>
    <row r="15" spans="1:16">
      <c r="A15" s="17"/>
      <c r="B15" s="55">
        <v>9</v>
      </c>
      <c r="C15" s="19" t="s">
        <v>257</v>
      </c>
      <c r="D15" s="20">
        <v>1.2762089999999999</v>
      </c>
      <c r="E15" s="21">
        <v>1.058889</v>
      </c>
      <c r="F15" s="21">
        <f t="shared" si="0"/>
        <v>0.64131456943226806</v>
      </c>
      <c r="G15" s="21">
        <v>0.40379967943226802</v>
      </c>
      <c r="H15" s="21">
        <v>0.24788980000000002</v>
      </c>
      <c r="I15" s="21">
        <v>-1.0374909999999996E-2</v>
      </c>
      <c r="J15" s="22">
        <f t="shared" si="1"/>
        <v>0.38134278421276263</v>
      </c>
      <c r="K15" s="22">
        <f t="shared" si="2"/>
        <v>0.6154464532470052</v>
      </c>
      <c r="L15" s="23">
        <f t="shared" si="3"/>
        <v>0.60564853297396426</v>
      </c>
      <c r="M15" s="4"/>
      <c r="N15" t="s">
        <v>273</v>
      </c>
      <c r="O15" s="5">
        <v>1.442491370474672</v>
      </c>
      <c r="P15" s="71">
        <v>0.66805173204721091</v>
      </c>
    </row>
    <row r="16" spans="1:16">
      <c r="A16" s="17"/>
      <c r="B16" s="55">
        <v>10</v>
      </c>
      <c r="C16" s="19" t="s">
        <v>258</v>
      </c>
      <c r="D16" s="20">
        <v>5.2178549999999992</v>
      </c>
      <c r="E16" s="21">
        <v>6.2585749999999987</v>
      </c>
      <c r="F16" s="21">
        <f t="shared" si="0"/>
        <v>3.8462361579481614</v>
      </c>
      <c r="G16" s="21">
        <v>2.9263378479481617</v>
      </c>
      <c r="H16" s="21">
        <v>0.48725496000000001</v>
      </c>
      <c r="I16" s="21">
        <v>0.43264334999999998</v>
      </c>
      <c r="J16" s="22">
        <f t="shared" si="1"/>
        <v>0.4675725461384041</v>
      </c>
      <c r="K16" s="22">
        <f t="shared" si="2"/>
        <v>0.54542652408066727</v>
      </c>
      <c r="L16" s="23">
        <f t="shared" si="3"/>
        <v>0.61455461633809005</v>
      </c>
      <c r="M16" s="4"/>
      <c r="N16" t="s">
        <v>255</v>
      </c>
      <c r="O16" s="5">
        <v>16.101569758263484</v>
      </c>
      <c r="P16" s="71">
        <v>0.6608413404965171</v>
      </c>
    </row>
    <row r="17" spans="1:16">
      <c r="A17" s="17"/>
      <c r="B17" s="55">
        <v>11</v>
      </c>
      <c r="C17" s="19" t="s">
        <v>259</v>
      </c>
      <c r="D17" s="20">
        <v>1.2405930000000001</v>
      </c>
      <c r="E17" s="21">
        <v>1.874746</v>
      </c>
      <c r="F17" s="21">
        <f t="shared" si="0"/>
        <v>1.2632961923029615</v>
      </c>
      <c r="G17" s="21">
        <v>0.63027632230296149</v>
      </c>
      <c r="H17" s="21">
        <v>3.5174589999999992E-2</v>
      </c>
      <c r="I17" s="21">
        <v>0.59784528000000003</v>
      </c>
      <c r="J17" s="22">
        <f t="shared" si="1"/>
        <v>0.33619291482844155</v>
      </c>
      <c r="K17" s="22">
        <f t="shared" si="2"/>
        <v>0.35495523783113098</v>
      </c>
      <c r="L17" s="23">
        <f t="shared" si="3"/>
        <v>0.673849253340432</v>
      </c>
      <c r="M17" s="4"/>
      <c r="N17" t="s">
        <v>266</v>
      </c>
      <c r="O17" s="5">
        <v>0.33676349569489927</v>
      </c>
      <c r="P17" s="71">
        <v>0.6552086674648171</v>
      </c>
    </row>
    <row r="18" spans="1:16">
      <c r="A18" s="17"/>
      <c r="B18" s="55">
        <v>12</v>
      </c>
      <c r="C18" s="19" t="s">
        <v>260</v>
      </c>
      <c r="D18" s="20">
        <v>1.9556069999999997</v>
      </c>
      <c r="E18" s="21">
        <v>1.894215</v>
      </c>
      <c r="F18" s="21">
        <f t="shared" si="0"/>
        <v>0.93155575263666779</v>
      </c>
      <c r="G18" s="21">
        <v>0.65572023263666779</v>
      </c>
      <c r="H18" s="21">
        <v>0.14641874000000002</v>
      </c>
      <c r="I18" s="21">
        <v>0.12941678000000001</v>
      </c>
      <c r="J18" s="22">
        <f t="shared" si="1"/>
        <v>0.34616990818712118</v>
      </c>
      <c r="K18" s="22">
        <f t="shared" si="2"/>
        <v>0.42346775452452218</v>
      </c>
      <c r="L18" s="23">
        <f t="shared" si="3"/>
        <v>0.49178987212996822</v>
      </c>
      <c r="M18" s="4"/>
      <c r="N18" t="s">
        <v>270</v>
      </c>
      <c r="O18" s="5">
        <v>1.562022156042006</v>
      </c>
      <c r="P18" s="71">
        <v>0.65393513325183927</v>
      </c>
    </row>
    <row r="19" spans="1:16">
      <c r="A19" s="17"/>
      <c r="B19" s="55">
        <v>13</v>
      </c>
      <c r="C19" s="19" t="s">
        <v>261</v>
      </c>
      <c r="D19" s="20">
        <v>5.9966979999999994</v>
      </c>
      <c r="E19" s="21">
        <v>9.0202539999999996</v>
      </c>
      <c r="F19" s="21">
        <f t="shared" si="0"/>
        <v>6.3411065522549457</v>
      </c>
      <c r="G19" s="21">
        <v>4.7726469522549451</v>
      </c>
      <c r="H19" s="21">
        <v>1.17610883</v>
      </c>
      <c r="I19" s="21">
        <v>0.39235077000000002</v>
      </c>
      <c r="J19" s="22">
        <f t="shared" si="1"/>
        <v>0.52910338802598522</v>
      </c>
      <c r="K19" s="22">
        <f t="shared" si="2"/>
        <v>0.65948872196447528</v>
      </c>
      <c r="L19" s="23">
        <f t="shared" si="3"/>
        <v>0.70298536518538679</v>
      </c>
      <c r="M19" s="4"/>
      <c r="N19" t="s">
        <v>258</v>
      </c>
      <c r="O19" s="5">
        <v>3.8462361579481614</v>
      </c>
      <c r="P19" s="71">
        <v>0.61455461633809005</v>
      </c>
    </row>
    <row r="20" spans="1:16">
      <c r="A20" s="17"/>
      <c r="B20" s="55">
        <v>14</v>
      </c>
      <c r="C20" s="19" t="s">
        <v>262</v>
      </c>
      <c r="D20" s="20">
        <v>5.8699049999999984</v>
      </c>
      <c r="E20" s="21">
        <v>5.8699049999999993</v>
      </c>
      <c r="F20" s="21">
        <f t="shared" si="0"/>
        <v>2.6758168513873604</v>
      </c>
      <c r="G20" s="21">
        <v>1.8690701813873603</v>
      </c>
      <c r="H20" s="21">
        <v>0.39064196000000007</v>
      </c>
      <c r="I20" s="21">
        <v>0.41610470999999999</v>
      </c>
      <c r="J20" s="22">
        <f t="shared" si="1"/>
        <v>0.31841574631742087</v>
      </c>
      <c r="K20" s="22">
        <f t="shared" si="2"/>
        <v>0.3849657092214202</v>
      </c>
      <c r="L20" s="23">
        <f t="shared" si="3"/>
        <v>0.45585351916042266</v>
      </c>
      <c r="M20" s="4"/>
      <c r="N20" t="s">
        <v>257</v>
      </c>
      <c r="O20" s="5">
        <v>0.64131456943226806</v>
      </c>
      <c r="P20" s="71">
        <v>0.60564853297396426</v>
      </c>
    </row>
    <row r="21" spans="1:16">
      <c r="A21" s="17"/>
      <c r="B21" s="55">
        <v>15</v>
      </c>
      <c r="C21" s="19" t="s">
        <v>263</v>
      </c>
      <c r="D21" s="20">
        <v>141.05212799999995</v>
      </c>
      <c r="E21" s="21">
        <v>183.50023099999987</v>
      </c>
      <c r="F21" s="21">
        <f t="shared" si="0"/>
        <v>94.636630190167708</v>
      </c>
      <c r="G21" s="21">
        <v>72.759108200167702</v>
      </c>
      <c r="H21" s="21">
        <v>11.233853219999995</v>
      </c>
      <c r="I21" s="21">
        <v>10.64366877</v>
      </c>
      <c r="J21" s="22">
        <f t="shared" si="1"/>
        <v>0.39650690249086257</v>
      </c>
      <c r="K21" s="22">
        <f t="shared" si="2"/>
        <v>0.45772673397979408</v>
      </c>
      <c r="L21" s="23">
        <f t="shared" si="3"/>
        <v>0.51573030548483489</v>
      </c>
      <c r="M21" s="4"/>
      <c r="N21" t="s">
        <v>256</v>
      </c>
      <c r="O21" s="5">
        <v>1.210319248402727</v>
      </c>
      <c r="P21" s="71">
        <v>0.57759229895675546</v>
      </c>
    </row>
    <row r="22" spans="1:16">
      <c r="A22" s="17"/>
      <c r="B22" s="55">
        <v>16</v>
      </c>
      <c r="C22" s="19" t="s">
        <v>264</v>
      </c>
      <c r="D22" s="20">
        <v>2.9094739999999999</v>
      </c>
      <c r="E22" s="21">
        <v>9.8407909999999976</v>
      </c>
      <c r="F22" s="21">
        <f t="shared" si="0"/>
        <v>3.4814519789062026</v>
      </c>
      <c r="G22" s="21">
        <v>2.8729319889062026</v>
      </c>
      <c r="H22" s="21">
        <v>0.32103131000000007</v>
      </c>
      <c r="I22" s="21">
        <v>0.28748868000000005</v>
      </c>
      <c r="J22" s="22">
        <f t="shared" si="1"/>
        <v>0.29194116498421757</v>
      </c>
      <c r="K22" s="22">
        <f t="shared" si="2"/>
        <v>0.3245636757153163</v>
      </c>
      <c r="L22" s="23">
        <f t="shared" si="3"/>
        <v>0.35377765658331767</v>
      </c>
      <c r="M22" s="4"/>
      <c r="N22" t="s">
        <v>263</v>
      </c>
      <c r="O22" s="5">
        <v>94.636630190167708</v>
      </c>
      <c r="P22" s="71">
        <v>0.51573030548483489</v>
      </c>
    </row>
    <row r="23" spans="1:16">
      <c r="A23" s="17"/>
      <c r="B23" s="55">
        <v>17</v>
      </c>
      <c r="C23" s="19" t="s">
        <v>265</v>
      </c>
      <c r="D23" s="20">
        <v>1.4074409999999999</v>
      </c>
      <c r="E23" s="21">
        <v>1.8937369999999998</v>
      </c>
      <c r="F23" s="21">
        <f t="shared" si="0"/>
        <v>1.3148436437285853</v>
      </c>
      <c r="G23" s="21">
        <v>1.0425755037285853</v>
      </c>
      <c r="H23" s="21">
        <v>0.15983889000000001</v>
      </c>
      <c r="I23" s="21">
        <v>0.11242925000000001</v>
      </c>
      <c r="J23" s="22">
        <f t="shared" si="1"/>
        <v>0.55053869873619488</v>
      </c>
      <c r="K23" s="22">
        <f t="shared" si="2"/>
        <v>0.63494265240029923</v>
      </c>
      <c r="L23" s="23">
        <f t="shared" si="3"/>
        <v>0.69431164080787644</v>
      </c>
      <c r="M23" s="4"/>
      <c r="N23" t="s">
        <v>249</v>
      </c>
      <c r="O23" s="5">
        <v>1.2604837085389964</v>
      </c>
      <c r="P23" s="71">
        <v>0.50844674210263552</v>
      </c>
    </row>
    <row r="24" spans="1:16">
      <c r="A24" s="17"/>
      <c r="B24" s="55">
        <v>18</v>
      </c>
      <c r="C24" s="19" t="s">
        <v>266</v>
      </c>
      <c r="D24" s="20">
        <v>0.23563500000000001</v>
      </c>
      <c r="E24" s="21">
        <v>0.51397900000000007</v>
      </c>
      <c r="F24" s="21">
        <f t="shared" si="0"/>
        <v>0.33676349569489927</v>
      </c>
      <c r="G24" s="21">
        <v>0.25481927569489926</v>
      </c>
      <c r="H24" s="21">
        <v>4.6972479999999997E-2</v>
      </c>
      <c r="I24" s="21">
        <v>3.4971740000000001E-2</v>
      </c>
      <c r="J24" s="22">
        <f t="shared" si="1"/>
        <v>0.49577760121502867</v>
      </c>
      <c r="K24" s="22">
        <f t="shared" si="2"/>
        <v>0.58716748290280185</v>
      </c>
      <c r="L24" s="23">
        <f t="shared" si="3"/>
        <v>0.6552086674648171</v>
      </c>
      <c r="M24" s="4"/>
      <c r="N24" t="s">
        <v>260</v>
      </c>
      <c r="O24" s="5">
        <v>0.93155575263666779</v>
      </c>
      <c r="P24" s="71">
        <v>0.49178987212996822</v>
      </c>
    </row>
    <row r="25" spans="1:16">
      <c r="A25" s="17"/>
      <c r="B25" s="55">
        <v>19</v>
      </c>
      <c r="C25" s="19" t="s">
        <v>267</v>
      </c>
      <c r="D25" s="20">
        <v>2E-3</v>
      </c>
      <c r="E25" s="21">
        <v>7.0000000000000001E-3</v>
      </c>
      <c r="F25" s="21">
        <f t="shared" si="0"/>
        <v>4.6539999107643963E-4</v>
      </c>
      <c r="G25" s="21">
        <v>3.7339999107643962E-4</v>
      </c>
      <c r="H25" s="21">
        <v>9.2E-5</v>
      </c>
      <c r="I25" s="21">
        <v>0</v>
      </c>
      <c r="J25" s="22">
        <f t="shared" si="1"/>
        <v>5.3342855868062804E-2</v>
      </c>
      <c r="K25" s="22">
        <f t="shared" si="2"/>
        <v>6.6485713010919947E-2</v>
      </c>
      <c r="L25" s="23">
        <f t="shared" si="3"/>
        <v>6.6485713010919947E-2</v>
      </c>
      <c r="M25" s="4"/>
      <c r="N25" t="s">
        <v>262</v>
      </c>
      <c r="O25" s="5">
        <v>2.6758168513873604</v>
      </c>
      <c r="P25" s="71">
        <v>0.45585351916042266</v>
      </c>
    </row>
    <row r="26" spans="1:16">
      <c r="A26" s="17"/>
      <c r="B26" s="55">
        <v>20</v>
      </c>
      <c r="C26" s="19" t="s">
        <v>268</v>
      </c>
      <c r="D26" s="20">
        <v>2.26627</v>
      </c>
      <c r="E26" s="21">
        <v>2.4782120000000001</v>
      </c>
      <c r="F26" s="21">
        <f t="shared" si="0"/>
        <v>1.6734414319830688</v>
      </c>
      <c r="G26" s="21">
        <v>1.2424576819830691</v>
      </c>
      <c r="H26" s="21">
        <v>0.22302721</v>
      </c>
      <c r="I26" s="21">
        <v>0.20795653999999997</v>
      </c>
      <c r="J26" s="22">
        <f t="shared" si="1"/>
        <v>0.50135245975044473</v>
      </c>
      <c r="K26" s="22">
        <f t="shared" si="2"/>
        <v>0.5913476700068715</v>
      </c>
      <c r="L26" s="23">
        <f t="shared" si="3"/>
        <v>0.67526161280111174</v>
      </c>
      <c r="M26" s="4"/>
      <c r="N26" t="s">
        <v>254</v>
      </c>
      <c r="O26" s="5">
        <v>2.3313396617813442</v>
      </c>
      <c r="P26" s="71">
        <v>0.43055598301247844</v>
      </c>
    </row>
    <row r="27" spans="1:16">
      <c r="A27" s="17"/>
      <c r="B27" s="55">
        <v>21</v>
      </c>
      <c r="C27" s="19" t="s">
        <v>269</v>
      </c>
      <c r="D27" s="20">
        <v>8.3999999999999995E-3</v>
      </c>
      <c r="E27" s="21">
        <v>8.3999999999999995E-3</v>
      </c>
      <c r="F27" s="21">
        <f t="shared" si="0"/>
        <v>2.05E-4</v>
      </c>
      <c r="G27" s="21">
        <v>0</v>
      </c>
      <c r="H27" s="21">
        <v>2.05E-4</v>
      </c>
      <c r="I27" s="21">
        <v>0</v>
      </c>
      <c r="J27" s="22">
        <f t="shared" si="1"/>
        <v>0</v>
      </c>
      <c r="K27" s="22">
        <f t="shared" si="2"/>
        <v>2.4404761904761905E-2</v>
      </c>
      <c r="L27" s="23">
        <f t="shared" si="3"/>
        <v>2.4404761904761905E-2</v>
      </c>
      <c r="M27" s="4"/>
      <c r="N27" t="s">
        <v>250</v>
      </c>
      <c r="O27" s="5">
        <v>0.57877545014115195</v>
      </c>
      <c r="P27" s="71">
        <v>0.40067584042425269</v>
      </c>
    </row>
    <row r="28" spans="1:16">
      <c r="A28" s="17"/>
      <c r="B28" s="55">
        <v>22</v>
      </c>
      <c r="C28" s="19" t="s">
        <v>270</v>
      </c>
      <c r="D28" s="20">
        <v>2.2608470000000001</v>
      </c>
      <c r="E28" s="21">
        <v>2.3886500000000002</v>
      </c>
      <c r="F28" s="21">
        <f t="shared" si="0"/>
        <v>1.562022156042006</v>
      </c>
      <c r="G28" s="21">
        <v>1.206676566042006</v>
      </c>
      <c r="H28" s="21">
        <v>0.16589456000000002</v>
      </c>
      <c r="I28" s="21">
        <v>0.18945103000000002</v>
      </c>
      <c r="J28" s="22">
        <f t="shared" si="1"/>
        <v>0.50517094008833685</v>
      </c>
      <c r="K28" s="22">
        <f t="shared" si="2"/>
        <v>0.57462211962489518</v>
      </c>
      <c r="L28" s="23">
        <f t="shared" si="3"/>
        <v>0.65393513325183927</v>
      </c>
      <c r="M28" s="4"/>
      <c r="N28" t="s">
        <v>264</v>
      </c>
      <c r="O28" s="5">
        <v>3.4814519789062026</v>
      </c>
      <c r="P28" s="71">
        <v>0.35377765658331767</v>
      </c>
    </row>
    <row r="29" spans="1:16">
      <c r="A29" s="17"/>
      <c r="B29" s="55">
        <v>23</v>
      </c>
      <c r="C29" s="19" t="s">
        <v>271</v>
      </c>
      <c r="D29" s="20">
        <v>1.292422</v>
      </c>
      <c r="E29" s="21">
        <v>1.2924219999999997</v>
      </c>
      <c r="F29" s="21">
        <f t="shared" si="0"/>
        <v>0.93778004713517271</v>
      </c>
      <c r="G29" s="21">
        <v>0.46729992713517277</v>
      </c>
      <c r="H29" s="21">
        <v>9.4103909999999999E-2</v>
      </c>
      <c r="I29" s="21">
        <v>0.37637621000000004</v>
      </c>
      <c r="J29" s="22">
        <f t="shared" si="1"/>
        <v>0.36156915244028098</v>
      </c>
      <c r="K29" s="22">
        <f t="shared" si="2"/>
        <v>0.43438121382580369</v>
      </c>
      <c r="L29" s="23">
        <f t="shared" si="3"/>
        <v>0.72559895075692993</v>
      </c>
      <c r="M29" s="4"/>
      <c r="N29" t="s">
        <v>272</v>
      </c>
      <c r="O29" s="5">
        <v>0.38126679028747323</v>
      </c>
      <c r="P29" s="71">
        <v>0.20530522509749116</v>
      </c>
    </row>
    <row r="30" spans="1:16">
      <c r="A30" s="17"/>
      <c r="B30" s="55">
        <v>24</v>
      </c>
      <c r="C30" s="19" t="s">
        <v>272</v>
      </c>
      <c r="D30" s="20">
        <v>1.8570730000000004</v>
      </c>
      <c r="E30" s="21">
        <v>1.8570730000000002</v>
      </c>
      <c r="F30" s="21">
        <f t="shared" si="0"/>
        <v>0.38126679028747323</v>
      </c>
      <c r="G30" s="21">
        <v>1.6947000287473202E-2</v>
      </c>
      <c r="H30" s="21">
        <v>0.21881979000000001</v>
      </c>
      <c r="I30" s="21">
        <v>0.14550000000000002</v>
      </c>
      <c r="J30" s="22">
        <f t="shared" si="1"/>
        <v>9.1256511119773964E-3</v>
      </c>
      <c r="K30" s="22">
        <f t="shared" si="2"/>
        <v>0.12695612411976975</v>
      </c>
      <c r="L30" s="23">
        <f t="shared" si="3"/>
        <v>0.20530522509749116</v>
      </c>
      <c r="M30" s="4"/>
      <c r="N30" t="s">
        <v>267</v>
      </c>
      <c r="O30" s="5">
        <v>4.6539999107643963E-4</v>
      </c>
      <c r="P30" s="71">
        <v>6.6485713010919947E-2</v>
      </c>
    </row>
    <row r="31" spans="1:16" ht="15.75" thickBot="1">
      <c r="A31" s="24"/>
      <c r="B31" s="56">
        <v>25</v>
      </c>
      <c r="C31" s="26" t="s">
        <v>273</v>
      </c>
      <c r="D31" s="27">
        <v>2.0763099999999994</v>
      </c>
      <c r="E31" s="28">
        <v>2.1592509999999998</v>
      </c>
      <c r="F31" s="28">
        <f t="shared" si="0"/>
        <v>1.442491370474672</v>
      </c>
      <c r="G31" s="28">
        <v>1.0653444904746721</v>
      </c>
      <c r="H31" s="28">
        <v>0.18263574999999999</v>
      </c>
      <c r="I31" s="28">
        <v>0.19451113000000006</v>
      </c>
      <c r="J31" s="29">
        <f t="shared" si="1"/>
        <v>0.4933861280947292</v>
      </c>
      <c r="K31" s="29">
        <f t="shared" si="2"/>
        <v>0.57796904596763976</v>
      </c>
      <c r="L31" s="30">
        <f t="shared" si="3"/>
        <v>0.66805173204721091</v>
      </c>
      <c r="M31" s="4"/>
      <c r="N31" t="s">
        <v>269</v>
      </c>
      <c r="O31" s="5">
        <v>2.05E-4</v>
      </c>
      <c r="P31" s="71">
        <v>2.4404761904761905E-2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>
  <dimension ref="A1:M28"/>
  <sheetViews>
    <sheetView topLeftCell="A20" workbookViewId="0">
      <selection activeCell="A28" sqref="A28:D2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>
      <c r="A1" s="50">
        <v>104</v>
      </c>
      <c r="B1" s="49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1618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221.20338099999995</v>
      </c>
      <c r="E6" s="14">
        <v>277.36556599999983</v>
      </c>
      <c r="F6" s="14">
        <v>149.52587574658122</v>
      </c>
      <c r="G6" s="14">
        <v>113.06815042658124</v>
      </c>
      <c r="H6" s="14">
        <v>18.361012659999997</v>
      </c>
      <c r="I6" s="14">
        <v>18.096712659999998</v>
      </c>
      <c r="J6" s="15">
        <v>0.40765027922240826</v>
      </c>
      <c r="K6" s="15">
        <v>0.47384815996438912</v>
      </c>
      <c r="L6" s="16">
        <v>0.53909314664741526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218.567589</v>
      </c>
      <c r="E7" s="38">
        <f ca="1">SUM(E8:OFFSET(E6,MATCH("PROYECTOS",$A$8:$A$50,0),0))</f>
        <v>267.02697400000005</v>
      </c>
      <c r="F7" s="38">
        <f ca="1">SUM(F8:OFFSET(F6,MATCH("PROYECTOS",$A$8:$A$50,0),0))</f>
        <v>146.63998923155606</v>
      </c>
      <c r="G7" s="38">
        <f ca="1">SUM(G8:OFFSET(G6,MATCH("PROYECTOS",$A$8:$A$50,0),0))</f>
        <v>111.26470488155609</v>
      </c>
      <c r="H7" s="38">
        <f ca="1">SUM(H8:OFFSET(H6,MATCH("PROYECTOS",$A$8:$A$50,0),0))</f>
        <v>17.704233739999999</v>
      </c>
      <c r="I7" s="38">
        <f ca="1">SUM(I8:OFFSET(I6,MATCH("PROYECTOS",$A$8:$A$50,0),0))</f>
        <v>17.671050609999998</v>
      </c>
      <c r="J7" s="39">
        <f ca="1">IFERROR(G7/E7,0)</f>
        <v>0.41667964556103632</v>
      </c>
      <c r="K7" s="39">
        <f ca="1">IFERROR(SUM(G7,H7)/E7,0)</f>
        <v>0.48298093892775062</v>
      </c>
      <c r="L7" s="40">
        <f ca="1">IFERROR(SUM(G7,H7,I7)/E7,0)</f>
        <v>0.54915796346310708</v>
      </c>
      <c r="M7" s="4"/>
    </row>
    <row r="8" spans="1:13">
      <c r="A8" s="17"/>
      <c r="B8" s="19">
        <v>3000001</v>
      </c>
      <c r="C8" s="19" t="s">
        <v>275</v>
      </c>
      <c r="D8" s="20">
        <v>15.604818000000002</v>
      </c>
      <c r="E8" s="21">
        <v>13.041146999999999</v>
      </c>
      <c r="F8" s="21">
        <f t="shared" ref="F8:F17" si="0">SUM(G8,H8,I8)</f>
        <v>4.0412534321333027</v>
      </c>
      <c r="G8" s="21">
        <v>2.921064182133303</v>
      </c>
      <c r="H8" s="21">
        <v>0.61171628999999994</v>
      </c>
      <c r="I8" s="21">
        <v>0.50847295999999986</v>
      </c>
      <c r="J8" s="22">
        <f t="shared" ref="J8:J18" si="1">IFERROR(G8/E8,0)</f>
        <v>0.2239882873901585</v>
      </c>
      <c r="K8" s="22">
        <f t="shared" ref="K8:K18" si="2">IFERROR(SUM(G8,H8)/E8,0)</f>
        <v>0.27089491991258924</v>
      </c>
      <c r="L8" s="23">
        <f t="shared" ref="L8:L18" si="3">IFERROR(SUM(G8,H8,I8)/E8,0)</f>
        <v>0.30988481550996266</v>
      </c>
      <c r="M8" s="4"/>
    </row>
    <row r="9" spans="1:13" ht="38.25">
      <c r="A9" s="17"/>
      <c r="B9" s="19">
        <v>3000283</v>
      </c>
      <c r="C9" s="19" t="s">
        <v>1620</v>
      </c>
      <c r="D9" s="20">
        <v>23.414469</v>
      </c>
      <c r="E9" s="21">
        <v>41.341723999999992</v>
      </c>
      <c r="F9" s="21">
        <f t="shared" si="0"/>
        <v>22.29740031980165</v>
      </c>
      <c r="G9" s="21">
        <v>17.507866079801651</v>
      </c>
      <c r="H9" s="21">
        <v>1.7096441899999999</v>
      </c>
      <c r="I9" s="21">
        <v>3.0798900499999995</v>
      </c>
      <c r="J9" s="22">
        <f t="shared" si="1"/>
        <v>0.4234914363949035</v>
      </c>
      <c r="K9" s="22">
        <f t="shared" si="2"/>
        <v>0.46484540097557747</v>
      </c>
      <c r="L9" s="23">
        <f t="shared" si="3"/>
        <v>0.53934374676299557</v>
      </c>
      <c r="M9" s="4"/>
    </row>
    <row r="10" spans="1:13" ht="38.25">
      <c r="A10" s="17"/>
      <c r="B10" s="19">
        <v>3000284</v>
      </c>
      <c r="C10" s="19" t="s">
        <v>1621</v>
      </c>
      <c r="D10" s="20">
        <v>16.724543000000004</v>
      </c>
      <c r="E10" s="21">
        <v>16.365248000000001</v>
      </c>
      <c r="F10" s="21">
        <f t="shared" si="0"/>
        <v>5.1016674846342553</v>
      </c>
      <c r="G10" s="21">
        <v>3.726284704634256</v>
      </c>
      <c r="H10" s="21">
        <v>0.57198581999999987</v>
      </c>
      <c r="I10" s="21">
        <v>0.80339696000000005</v>
      </c>
      <c r="J10" s="22">
        <f t="shared" si="1"/>
        <v>0.22769497319162263</v>
      </c>
      <c r="K10" s="22">
        <f t="shared" si="2"/>
        <v>0.26264621988217074</v>
      </c>
      <c r="L10" s="23">
        <f t="shared" si="3"/>
        <v>0.31173786578940049</v>
      </c>
      <c r="M10" s="4"/>
    </row>
    <row r="11" spans="1:13" ht="25.5">
      <c r="A11" s="17"/>
      <c r="B11" s="19">
        <v>3000285</v>
      </c>
      <c r="C11" s="19" t="s">
        <v>1622</v>
      </c>
      <c r="D11" s="20">
        <v>19.030391000000005</v>
      </c>
      <c r="E11" s="21">
        <v>20.055907000000001</v>
      </c>
      <c r="F11" s="21">
        <f t="shared" si="0"/>
        <v>13.006884797683183</v>
      </c>
      <c r="G11" s="21">
        <v>10.335262937683183</v>
      </c>
      <c r="H11" s="21">
        <v>1.2412259599999997</v>
      </c>
      <c r="I11" s="21">
        <v>1.4303958999999999</v>
      </c>
      <c r="J11" s="22">
        <f t="shared" si="1"/>
        <v>0.51532263974315307</v>
      </c>
      <c r="K11" s="22">
        <f t="shared" si="2"/>
        <v>0.57721093828781622</v>
      </c>
      <c r="L11" s="23">
        <f t="shared" si="3"/>
        <v>0.648531367725388</v>
      </c>
      <c r="M11" s="4"/>
    </row>
    <row r="12" spans="1:13" ht="25.5">
      <c r="A12" s="17"/>
      <c r="B12" s="19">
        <v>3000286</v>
      </c>
      <c r="C12" s="19" t="s">
        <v>1623</v>
      </c>
      <c r="D12" s="20">
        <v>18.477151000000003</v>
      </c>
      <c r="E12" s="21">
        <v>21.636603000000026</v>
      </c>
      <c r="F12" s="21">
        <f t="shared" si="0"/>
        <v>12.954696089376386</v>
      </c>
      <c r="G12" s="21">
        <v>9.3752583693763878</v>
      </c>
      <c r="H12" s="21">
        <v>1.653985089999999</v>
      </c>
      <c r="I12" s="21">
        <v>1.9254526299999994</v>
      </c>
      <c r="J12" s="22">
        <f t="shared" si="1"/>
        <v>0.43330546710019019</v>
      </c>
      <c r="K12" s="22">
        <f t="shared" si="2"/>
        <v>0.50974931043363758</v>
      </c>
      <c r="L12" s="23">
        <f t="shared" si="3"/>
        <v>0.59873983403847497</v>
      </c>
      <c r="M12" s="4"/>
    </row>
    <row r="13" spans="1:13" ht="51">
      <c r="A13" s="17"/>
      <c r="B13" s="19">
        <v>3000289</v>
      </c>
      <c r="C13" s="19" t="s">
        <v>1624</v>
      </c>
      <c r="D13" s="20">
        <v>19.385239999999992</v>
      </c>
      <c r="E13" s="21">
        <v>32.595911000000001</v>
      </c>
      <c r="F13" s="21">
        <f t="shared" si="0"/>
        <v>20.562087712070383</v>
      </c>
      <c r="G13" s="21">
        <v>15.779049312070384</v>
      </c>
      <c r="H13" s="21">
        <v>2.7009454899999992</v>
      </c>
      <c r="I13" s="21">
        <v>2.0820929099999996</v>
      </c>
      <c r="J13" s="22">
        <f t="shared" si="1"/>
        <v>0.48408063551500013</v>
      </c>
      <c r="K13" s="22">
        <f t="shared" si="2"/>
        <v>0.56694211743523237</v>
      </c>
      <c r="L13" s="23">
        <f t="shared" si="3"/>
        <v>0.63081801002801796</v>
      </c>
      <c r="M13" s="4"/>
    </row>
    <row r="14" spans="1:13" ht="38.25">
      <c r="A14" s="17"/>
      <c r="B14" s="19">
        <v>3000290</v>
      </c>
      <c r="C14" s="19" t="s">
        <v>1625</v>
      </c>
      <c r="D14" s="20">
        <v>6.3770420000000003</v>
      </c>
      <c r="E14" s="21">
        <v>6.678332000000001</v>
      </c>
      <c r="F14" s="21">
        <f t="shared" si="0"/>
        <v>3.0959545311857601</v>
      </c>
      <c r="G14" s="21">
        <v>2.3095835111857603</v>
      </c>
      <c r="H14" s="21">
        <v>0.43310834999999998</v>
      </c>
      <c r="I14" s="21">
        <v>0.35326266999999995</v>
      </c>
      <c r="J14" s="22">
        <f t="shared" si="1"/>
        <v>0.34583238916330605</v>
      </c>
      <c r="K14" s="22">
        <f t="shared" si="2"/>
        <v>0.41068516228090485</v>
      </c>
      <c r="L14" s="23">
        <f t="shared" si="3"/>
        <v>0.46358200388746168</v>
      </c>
      <c r="M14" s="4"/>
    </row>
    <row r="15" spans="1:13" ht="38.25">
      <c r="A15" s="17"/>
      <c r="B15" s="19">
        <v>3000684</v>
      </c>
      <c r="C15" s="19" t="s">
        <v>1626</v>
      </c>
      <c r="D15" s="20">
        <v>8.9593549999999986</v>
      </c>
      <c r="E15" s="21">
        <v>9.6506150000000002</v>
      </c>
      <c r="F15" s="21">
        <f t="shared" si="0"/>
        <v>3.9021334167337094</v>
      </c>
      <c r="G15" s="21">
        <v>3.0413820567337098</v>
      </c>
      <c r="H15" s="21">
        <v>0.52270010999999994</v>
      </c>
      <c r="I15" s="21">
        <v>0.33805124999999997</v>
      </c>
      <c r="J15" s="22">
        <f t="shared" si="1"/>
        <v>0.31514904042216063</v>
      </c>
      <c r="K15" s="22">
        <f t="shared" si="2"/>
        <v>0.36931140313168742</v>
      </c>
      <c r="L15" s="23">
        <f t="shared" si="3"/>
        <v>0.40434038833107622</v>
      </c>
      <c r="M15" s="4"/>
    </row>
    <row r="16" spans="1:13" ht="25.5">
      <c r="A16" s="17"/>
      <c r="B16" s="19">
        <v>3000685</v>
      </c>
      <c r="C16" s="19" t="s">
        <v>1627</v>
      </c>
      <c r="D16" s="20">
        <v>6.0459040000000019</v>
      </c>
      <c r="E16" s="21">
        <v>6.0023150000000003</v>
      </c>
      <c r="F16" s="21">
        <f t="shared" si="0"/>
        <v>1.1343688886181638</v>
      </c>
      <c r="G16" s="21">
        <v>0.88958888861816376</v>
      </c>
      <c r="H16" s="21">
        <v>0.18697438</v>
      </c>
      <c r="I16" s="21">
        <v>5.7805619999999995E-2</v>
      </c>
      <c r="J16" s="22">
        <f t="shared" si="1"/>
        <v>0.14820763132527429</v>
      </c>
      <c r="K16" s="22">
        <f t="shared" si="2"/>
        <v>0.17935800913783495</v>
      </c>
      <c r="L16" s="23">
        <f t="shared" si="3"/>
        <v>0.1889885633490018</v>
      </c>
      <c r="M16" s="4"/>
    </row>
    <row r="17" spans="1:13" ht="25.5">
      <c r="A17" s="17"/>
      <c r="B17" s="19">
        <v>3000686</v>
      </c>
      <c r="C17" s="19" t="s">
        <v>1628</v>
      </c>
      <c r="D17" s="20">
        <v>84.548675999999986</v>
      </c>
      <c r="E17" s="21">
        <v>99.659171999999998</v>
      </c>
      <c r="F17" s="21">
        <f t="shared" si="0"/>
        <v>60.543542559319278</v>
      </c>
      <c r="G17" s="21">
        <v>45.37936483931928</v>
      </c>
      <c r="H17" s="21">
        <v>8.0719480600000004</v>
      </c>
      <c r="I17" s="21">
        <v>7.0922296600000001</v>
      </c>
      <c r="J17" s="22">
        <f t="shared" si="1"/>
        <v>0.45534559367319727</v>
      </c>
      <c r="K17" s="22">
        <f t="shared" si="2"/>
        <v>0.53634112973885917</v>
      </c>
      <c r="L17" s="23">
        <f t="shared" si="3"/>
        <v>0.60750597606128298</v>
      </c>
      <c r="M17" s="4"/>
    </row>
    <row r="18" spans="1:13" ht="15.75" thickBot="1">
      <c r="A18" s="41" t="s">
        <v>293</v>
      </c>
      <c r="B18" s="43"/>
      <c r="C18" s="43"/>
      <c r="D18" s="44">
        <f ca="1">OFFSET(D18,-MATCH("PROYECTOS",$A$8:$A$50,0)-1,0)-(OFFSET(D18,-MATCH("PROYECTOS",$A$8:$A$50,0),0))</f>
        <v>2.6357919999999524</v>
      </c>
      <c r="E18" s="45">
        <f t="shared" ref="E18:I18" ca="1" si="4">OFFSET(E18,-MATCH("PROYECTOS",$A$8:$A$50,0)-1,0)-(OFFSET(E18,-MATCH("PROYECTOS",$A$8:$A$50,0),0))</f>
        <v>10.338591999999778</v>
      </c>
      <c r="F18" s="45">
        <f t="shared" ca="1" si="4"/>
        <v>2.8858865150251631</v>
      </c>
      <c r="G18" s="45">
        <f t="shared" ca="1" si="4"/>
        <v>1.8034455450251556</v>
      </c>
      <c r="H18" s="45">
        <f t="shared" ca="1" si="4"/>
        <v>0.65677891999999716</v>
      </c>
      <c r="I18" s="45">
        <f t="shared" ca="1" si="4"/>
        <v>0.42566204999999968</v>
      </c>
      <c r="J18" s="46">
        <f t="shared" ca="1" si="1"/>
        <v>0.17443821605738907</v>
      </c>
      <c r="K18" s="46">
        <f t="shared" ca="1" si="2"/>
        <v>0.23796513732481228</v>
      </c>
      <c r="L18" s="47">
        <f t="shared" ca="1" si="3"/>
        <v>0.27913728629829038</v>
      </c>
      <c r="M18" s="4"/>
    </row>
    <row r="19" spans="1:13" ht="15.75" thickBot="1"/>
    <row r="20" spans="1:13" ht="15.75" thickBot="1">
      <c r="A20" s="91" t="s">
        <v>315</v>
      </c>
      <c r="B20" s="92"/>
      <c r="C20" s="92"/>
      <c r="D20" s="93"/>
    </row>
    <row r="21" spans="1:13" ht="15.75" thickBot="1">
      <c r="A21" s="1" t="s">
        <v>1640</v>
      </c>
    </row>
    <row r="22" spans="1:13" ht="45" customHeight="1">
      <c r="A22" s="84" t="s">
        <v>317</v>
      </c>
      <c r="B22" s="85"/>
      <c r="C22" s="85"/>
      <c r="D22" s="96" t="s">
        <v>318</v>
      </c>
    </row>
    <row r="23" spans="1:13" ht="15.75" thickBot="1">
      <c r="A23" s="94"/>
      <c r="B23" s="95"/>
      <c r="C23" s="95"/>
      <c r="D23" s="97"/>
    </row>
    <row r="24" spans="1:13">
      <c r="A24" s="17"/>
      <c r="B24" s="19">
        <v>3000001</v>
      </c>
      <c r="C24" s="19" t="s">
        <v>275</v>
      </c>
      <c r="D24" s="23">
        <v>0.30988481550996266</v>
      </c>
    </row>
    <row r="25" spans="1:13" ht="38.25">
      <c r="A25" s="17"/>
      <c r="B25" s="19">
        <v>3000284</v>
      </c>
      <c r="C25" s="19" t="s">
        <v>1621</v>
      </c>
      <c r="D25" s="23">
        <v>0.31173786578940049</v>
      </c>
    </row>
    <row r="26" spans="1:13" ht="38.25">
      <c r="A26" s="17"/>
      <c r="B26" s="19">
        <v>3000290</v>
      </c>
      <c r="C26" s="19" t="s">
        <v>1625</v>
      </c>
      <c r="D26" s="23">
        <v>0.46358200388746168</v>
      </c>
    </row>
    <row r="27" spans="1:13" ht="38.25">
      <c r="A27" s="17"/>
      <c r="B27" s="19">
        <v>3000684</v>
      </c>
      <c r="C27" s="19" t="s">
        <v>1626</v>
      </c>
      <c r="D27" s="23">
        <v>0.40434038833107622</v>
      </c>
    </row>
    <row r="28" spans="1:13" ht="26.25" thickBot="1">
      <c r="A28" s="24"/>
      <c r="B28" s="26">
        <v>3000685</v>
      </c>
      <c r="C28" s="26" t="s">
        <v>1627</v>
      </c>
      <c r="D28" s="30">
        <v>0.1889885633490018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104</v>
      </c>
      <c r="B1" s="49" t="s">
        <v>66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1619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221.20338099999995</v>
      </c>
      <c r="I6" s="14">
        <v>277.36556599999983</v>
      </c>
      <c r="J6" s="14">
        <v>149.52587574658122</v>
      </c>
      <c r="K6" s="14">
        <v>113.06815042658124</v>
      </c>
      <c r="L6" s="14">
        <v>18.361012659999997</v>
      </c>
      <c r="M6" s="14">
        <v>18.096712659999998</v>
      </c>
      <c r="N6" s="15">
        <v>0.40765027922240826</v>
      </c>
      <c r="O6" s="15">
        <v>0.47384815996438912</v>
      </c>
      <c r="P6" s="16">
        <v>0.53909314664741526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SUM(H8:H18)</f>
        <v>218.56758900000003</v>
      </c>
      <c r="I7" s="37">
        <f>SUM(I8:I18)</f>
        <v>267.02697400000005</v>
      </c>
      <c r="J7" s="37">
        <f>SUM(J8:J18)</f>
        <v>146.63998923155609</v>
      </c>
      <c r="K7" s="37">
        <f t="shared" ref="K7:M7" si="0">SUM(K8:K18)</f>
        <v>111.26470488155607</v>
      </c>
      <c r="L7" s="37">
        <f t="shared" si="0"/>
        <v>17.704233739999999</v>
      </c>
      <c r="M7" s="37">
        <f t="shared" si="0"/>
        <v>17.671050610000002</v>
      </c>
      <c r="N7" s="39">
        <f>IFERROR(K7/I7,0)</f>
        <v>0.41667964556103626</v>
      </c>
      <c r="O7" s="39">
        <f>IFERROR(SUM(K7,L7)/I7,0)</f>
        <v>0.48298093892775062</v>
      </c>
      <c r="P7" s="40">
        <f>IFERROR(SUM(K7,L7,M7)/I7,0)</f>
        <v>0.54915796346310708</v>
      </c>
      <c r="Q7" s="64"/>
      <c r="R7" s="38"/>
      <c r="S7" s="40"/>
    </row>
    <row r="8" spans="1:19" ht="38.25">
      <c r="A8" s="17"/>
      <c r="B8" s="19">
        <v>5002796</v>
      </c>
      <c r="C8" s="19" t="s">
        <v>1629</v>
      </c>
      <c r="D8" s="68">
        <v>3000283</v>
      </c>
      <c r="E8" s="19" t="s">
        <v>1620</v>
      </c>
      <c r="F8" s="69">
        <v>83</v>
      </c>
      <c r="G8" s="19" t="s">
        <v>1638</v>
      </c>
      <c r="H8" s="20">
        <v>23.414469000000008</v>
      </c>
      <c r="I8" s="21">
        <v>41.341724000000006</v>
      </c>
      <c r="J8" s="21">
        <f t="shared" ref="J8:J18" si="1">SUM(K8,L8,M8)</f>
        <v>22.29740031980165</v>
      </c>
      <c r="K8" s="21">
        <v>17.507866079801651</v>
      </c>
      <c r="L8" s="21">
        <v>1.7096441899999997</v>
      </c>
      <c r="M8" s="21">
        <v>3.0798900499999999</v>
      </c>
      <c r="N8" s="22">
        <f t="shared" ref="N8:N19" si="2">IFERROR(K8/I8,0)</f>
        <v>0.42349143639490333</v>
      </c>
      <c r="O8" s="22">
        <f t="shared" ref="O8:O19" si="3">IFERROR(SUM(K8,L8)/I8,0)</f>
        <v>0.46484540097557731</v>
      </c>
      <c r="P8" s="23">
        <f t="shared" ref="P8:P19" si="4">IFERROR(SUM(K8,L8,M8)/I8,0)</f>
        <v>0.53934374676299535</v>
      </c>
      <c r="Q8" s="70">
        <v>25441</v>
      </c>
      <c r="R8" s="21">
        <v>20690</v>
      </c>
      <c r="S8" s="23">
        <f>IFERROR(R8/Q8,0)</f>
        <v>0.8132541959828623</v>
      </c>
    </row>
    <row r="9" spans="1:19" ht="25.5">
      <c r="A9" s="17"/>
      <c r="B9" s="19">
        <v>5002798</v>
      </c>
      <c r="C9" s="19" t="s">
        <v>1630</v>
      </c>
      <c r="D9" s="68">
        <v>3000285</v>
      </c>
      <c r="E9" s="19" t="s">
        <v>1622</v>
      </c>
      <c r="F9" s="69">
        <v>83</v>
      </c>
      <c r="G9" s="19" t="s">
        <v>1638</v>
      </c>
      <c r="H9" s="20">
        <v>19.030391000000005</v>
      </c>
      <c r="I9" s="21">
        <v>20.055907000000008</v>
      </c>
      <c r="J9" s="21">
        <f t="shared" si="1"/>
        <v>13.006884797683183</v>
      </c>
      <c r="K9" s="21">
        <v>10.335262937683183</v>
      </c>
      <c r="L9" s="21">
        <v>1.2412259600000002</v>
      </c>
      <c r="M9" s="21">
        <v>1.4303958999999999</v>
      </c>
      <c r="N9" s="22">
        <f t="shared" si="2"/>
        <v>0.51532263974315295</v>
      </c>
      <c r="O9" s="22">
        <f t="shared" si="3"/>
        <v>0.577210938287816</v>
      </c>
      <c r="P9" s="23">
        <f t="shared" si="4"/>
        <v>0.64853136772538766</v>
      </c>
      <c r="Q9" s="70">
        <v>14162</v>
      </c>
      <c r="R9" s="21">
        <v>13126</v>
      </c>
      <c r="S9" s="23">
        <f t="shared" ref="S9:S18" si="5">IFERROR(R9/Q9,0)</f>
        <v>0.92684649060867108</v>
      </c>
    </row>
    <row r="10" spans="1:19" ht="25.5">
      <c r="A10" s="17"/>
      <c r="B10" s="19">
        <v>5002800</v>
      </c>
      <c r="C10" s="19" t="s">
        <v>1631</v>
      </c>
      <c r="D10" s="68">
        <v>3000286</v>
      </c>
      <c r="E10" s="19" t="s">
        <v>1623</v>
      </c>
      <c r="F10" s="69">
        <v>83</v>
      </c>
      <c r="G10" s="19" t="s">
        <v>1638</v>
      </c>
      <c r="H10" s="20">
        <v>16.390160000000005</v>
      </c>
      <c r="I10" s="21">
        <v>18.690138999999999</v>
      </c>
      <c r="J10" s="21">
        <f t="shared" si="1"/>
        <v>11.169344829627956</v>
      </c>
      <c r="K10" s="21">
        <v>7.9918480596279551</v>
      </c>
      <c r="L10" s="21">
        <v>1.4175096900000004</v>
      </c>
      <c r="M10" s="21">
        <v>1.7599870799999999</v>
      </c>
      <c r="N10" s="22">
        <f t="shared" si="2"/>
        <v>0.42759703711288372</v>
      </c>
      <c r="O10" s="22">
        <f t="shared" si="3"/>
        <v>0.50343968814934748</v>
      </c>
      <c r="P10" s="23">
        <f t="shared" si="4"/>
        <v>0.59760630082140942</v>
      </c>
      <c r="Q10" s="70">
        <v>7098</v>
      </c>
      <c r="R10" s="21">
        <v>6250</v>
      </c>
      <c r="S10" s="23">
        <f t="shared" si="5"/>
        <v>0.88052972668357288</v>
      </c>
    </row>
    <row r="11" spans="1:19" ht="51">
      <c r="A11" s="17"/>
      <c r="B11" s="19">
        <v>5002824</v>
      </c>
      <c r="C11" s="19" t="s">
        <v>1624</v>
      </c>
      <c r="D11" s="68">
        <v>3000289</v>
      </c>
      <c r="E11" s="19" t="s">
        <v>1624</v>
      </c>
      <c r="F11" s="69">
        <v>83</v>
      </c>
      <c r="G11" s="19" t="s">
        <v>1638</v>
      </c>
      <c r="H11" s="20">
        <v>19.385240000000003</v>
      </c>
      <c r="I11" s="21">
        <v>32.595911000000001</v>
      </c>
      <c r="J11" s="21">
        <f t="shared" si="1"/>
        <v>20.562087712070383</v>
      </c>
      <c r="K11" s="21">
        <v>15.779049312070384</v>
      </c>
      <c r="L11" s="21">
        <v>2.7009454900000001</v>
      </c>
      <c r="M11" s="21">
        <v>2.0820929100000001</v>
      </c>
      <c r="N11" s="22">
        <f t="shared" si="2"/>
        <v>0.48408063551500013</v>
      </c>
      <c r="O11" s="22">
        <f t="shared" si="3"/>
        <v>0.56694211743523237</v>
      </c>
      <c r="P11" s="23">
        <f t="shared" si="4"/>
        <v>0.63081801002801796</v>
      </c>
      <c r="Q11" s="70">
        <v>242345</v>
      </c>
      <c r="R11" s="21">
        <v>277102</v>
      </c>
      <c r="S11" s="23">
        <f t="shared" si="5"/>
        <v>1.143419505250779</v>
      </c>
    </row>
    <row r="12" spans="1:19" ht="38.25">
      <c r="A12" s="17"/>
      <c r="B12" s="19">
        <v>5002829</v>
      </c>
      <c r="C12" s="19" t="s">
        <v>1632</v>
      </c>
      <c r="D12" s="68">
        <v>3000001</v>
      </c>
      <c r="E12" s="19" t="s">
        <v>275</v>
      </c>
      <c r="F12" s="69">
        <v>80</v>
      </c>
      <c r="G12" s="19" t="s">
        <v>310</v>
      </c>
      <c r="H12" s="20">
        <v>1.8120890000000003</v>
      </c>
      <c r="I12" s="21">
        <v>1.6859819999999996</v>
      </c>
      <c r="J12" s="21">
        <f t="shared" si="1"/>
        <v>0.4387399902668398</v>
      </c>
      <c r="K12" s="21">
        <v>0.31228526026683978</v>
      </c>
      <c r="L12" s="21">
        <v>0.13511970000000001</v>
      </c>
      <c r="M12" s="21">
        <v>-8.6649700000000079E-3</v>
      </c>
      <c r="N12" s="22">
        <f t="shared" si="2"/>
        <v>0.18522455178456226</v>
      </c>
      <c r="O12" s="22">
        <f t="shared" si="3"/>
        <v>0.26536757822256696</v>
      </c>
      <c r="P12" s="23">
        <f t="shared" si="4"/>
        <v>0.26022815799150872</v>
      </c>
      <c r="Q12" s="70">
        <v>42</v>
      </c>
      <c r="R12" s="21">
        <v>15</v>
      </c>
      <c r="S12" s="23">
        <f t="shared" si="5"/>
        <v>0.35714285714285715</v>
      </c>
    </row>
    <row r="13" spans="1:19" ht="25.5">
      <c r="A13" s="17"/>
      <c r="B13" s="19">
        <v>5005138</v>
      </c>
      <c r="C13" s="19" t="s">
        <v>1633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13.066221000000001</v>
      </c>
      <c r="I13" s="21">
        <v>10.590288999999997</v>
      </c>
      <c r="J13" s="21">
        <f t="shared" si="1"/>
        <v>3.4053495419153221</v>
      </c>
      <c r="K13" s="21">
        <v>2.491688951915322</v>
      </c>
      <c r="L13" s="21">
        <v>0.43922651000000001</v>
      </c>
      <c r="M13" s="21">
        <v>0.47443408000000004</v>
      </c>
      <c r="N13" s="22">
        <f t="shared" si="2"/>
        <v>0.23528054351635944</v>
      </c>
      <c r="O13" s="22">
        <f t="shared" si="3"/>
        <v>0.27675500280637505</v>
      </c>
      <c r="P13" s="23">
        <f t="shared" si="4"/>
        <v>0.32155397665874114</v>
      </c>
      <c r="Q13" s="70">
        <v>273</v>
      </c>
      <c r="R13" s="21">
        <v>183.291</v>
      </c>
      <c r="S13" s="23">
        <f t="shared" si="5"/>
        <v>0.67139560439560442</v>
      </c>
    </row>
    <row r="14" spans="1:19">
      <c r="A14" s="17"/>
      <c r="B14" s="19">
        <v>5005139</v>
      </c>
      <c r="C14" s="19" t="s">
        <v>1634</v>
      </c>
      <c r="D14" s="68">
        <v>3000001</v>
      </c>
      <c r="E14" s="19" t="s">
        <v>275</v>
      </c>
      <c r="F14" s="69">
        <v>86</v>
      </c>
      <c r="G14" s="19" t="s">
        <v>500</v>
      </c>
      <c r="H14" s="20">
        <v>0.72650800000000026</v>
      </c>
      <c r="I14" s="21">
        <v>0.76487600000000022</v>
      </c>
      <c r="J14" s="21">
        <f t="shared" si="1"/>
        <v>0.19716389995114136</v>
      </c>
      <c r="K14" s="21">
        <v>0.11708996995114139</v>
      </c>
      <c r="L14" s="21">
        <v>3.737008E-2</v>
      </c>
      <c r="M14" s="21">
        <v>4.2703850000000002E-2</v>
      </c>
      <c r="N14" s="22">
        <f t="shared" si="2"/>
        <v>0.15308359780035111</v>
      </c>
      <c r="O14" s="22">
        <f t="shared" si="3"/>
        <v>0.20194129499571348</v>
      </c>
      <c r="P14" s="23">
        <f t="shared" si="4"/>
        <v>0.25777237088252386</v>
      </c>
      <c r="Q14" s="70">
        <v>2490</v>
      </c>
      <c r="R14" s="21">
        <v>1025</v>
      </c>
      <c r="S14" s="23">
        <f t="shared" si="5"/>
        <v>0.41164658634538154</v>
      </c>
    </row>
    <row r="15" spans="1:19" ht="25.5">
      <c r="A15" s="17"/>
      <c r="B15" s="19">
        <v>5005141</v>
      </c>
      <c r="C15" s="19" t="s">
        <v>1635</v>
      </c>
      <c r="D15" s="68">
        <v>3000286</v>
      </c>
      <c r="E15" s="19" t="s">
        <v>1623</v>
      </c>
      <c r="F15" s="69">
        <v>83</v>
      </c>
      <c r="G15" s="19" t="s">
        <v>1638</v>
      </c>
      <c r="H15" s="20">
        <v>2.0869909999999994</v>
      </c>
      <c r="I15" s="21">
        <v>2.9464639999999997</v>
      </c>
      <c r="J15" s="21">
        <f t="shared" si="1"/>
        <v>1.7853512597484331</v>
      </c>
      <c r="K15" s="21">
        <v>1.3834103097484332</v>
      </c>
      <c r="L15" s="21">
        <v>0.2364754</v>
      </c>
      <c r="M15" s="21">
        <v>0.16546554999999999</v>
      </c>
      <c r="N15" s="22">
        <f t="shared" si="2"/>
        <v>0.46951542925636741</v>
      </c>
      <c r="O15" s="22">
        <f t="shared" si="3"/>
        <v>0.54977278179826172</v>
      </c>
      <c r="P15" s="23">
        <f t="shared" si="4"/>
        <v>0.60593011139740149</v>
      </c>
      <c r="Q15" s="70">
        <v>2682</v>
      </c>
      <c r="R15" s="21">
        <v>2123</v>
      </c>
      <c r="S15" s="23">
        <f t="shared" si="5"/>
        <v>0.79157345264727819</v>
      </c>
    </row>
    <row r="16" spans="1:19" ht="38.25">
      <c r="A16" s="17"/>
      <c r="B16" s="19">
        <v>5005142</v>
      </c>
      <c r="C16" s="19" t="s">
        <v>1636</v>
      </c>
      <c r="D16" s="68">
        <v>3000686</v>
      </c>
      <c r="E16" s="19" t="s">
        <v>1628</v>
      </c>
      <c r="F16" s="69">
        <v>6</v>
      </c>
      <c r="G16" s="19" t="s">
        <v>634</v>
      </c>
      <c r="H16" s="20">
        <v>36.330057999999994</v>
      </c>
      <c r="I16" s="21">
        <v>43.646163999999992</v>
      </c>
      <c r="J16" s="21">
        <f t="shared" si="1"/>
        <v>29.00038142212</v>
      </c>
      <c r="K16" s="21">
        <v>21.67448473212</v>
      </c>
      <c r="L16" s="21">
        <v>3.6095405299999994</v>
      </c>
      <c r="M16" s="21">
        <v>3.7163561600000001</v>
      </c>
      <c r="N16" s="22">
        <f t="shared" si="2"/>
        <v>0.49659541058682738</v>
      </c>
      <c r="O16" s="22">
        <f t="shared" si="3"/>
        <v>0.57929547398758807</v>
      </c>
      <c r="P16" s="23">
        <f t="shared" si="4"/>
        <v>0.66444284593074443</v>
      </c>
      <c r="Q16" s="70">
        <v>91835</v>
      </c>
      <c r="R16" s="21">
        <v>85140</v>
      </c>
      <c r="S16" s="23">
        <f t="shared" si="5"/>
        <v>0.92709751184189038</v>
      </c>
    </row>
    <row r="17" spans="1:19" ht="38.25">
      <c r="A17" s="17"/>
      <c r="B17" s="19">
        <v>5005143</v>
      </c>
      <c r="C17" s="19" t="s">
        <v>1637</v>
      </c>
      <c r="D17" s="68">
        <v>3000686</v>
      </c>
      <c r="E17" s="19" t="s">
        <v>1628</v>
      </c>
      <c r="F17" s="69">
        <v>6</v>
      </c>
      <c r="G17" s="19" t="s">
        <v>634</v>
      </c>
      <c r="H17" s="20">
        <v>48.218618000000006</v>
      </c>
      <c r="I17" s="21">
        <v>56.013008000000006</v>
      </c>
      <c r="J17" s="21">
        <f t="shared" si="1"/>
        <v>31.543161137199281</v>
      </c>
      <c r="K17" s="21">
        <v>23.70488010719928</v>
      </c>
      <c r="L17" s="21">
        <v>4.462407530000001</v>
      </c>
      <c r="M17" s="21">
        <v>3.3758734999999995</v>
      </c>
      <c r="N17" s="22">
        <f t="shared" si="2"/>
        <v>0.42320312644518709</v>
      </c>
      <c r="O17" s="22">
        <f t="shared" si="3"/>
        <v>0.5028704696094749</v>
      </c>
      <c r="P17" s="23">
        <f t="shared" si="4"/>
        <v>0.56313992523306866</v>
      </c>
      <c r="Q17" s="70">
        <v>358641</v>
      </c>
      <c r="R17" s="21">
        <v>305146</v>
      </c>
      <c r="S17" s="23">
        <f t="shared" si="5"/>
        <v>0.85083969763635503</v>
      </c>
    </row>
    <row r="18" spans="1:19">
      <c r="A18" s="17"/>
      <c r="B18" s="19">
        <v>9000000</v>
      </c>
      <c r="C18" s="19" t="s">
        <v>303</v>
      </c>
      <c r="D18" s="68">
        <v>9000000</v>
      </c>
      <c r="E18" s="19" t="s">
        <v>304</v>
      </c>
      <c r="F18" s="69"/>
      <c r="G18" s="19" t="s">
        <v>311</v>
      </c>
      <c r="H18" s="20">
        <v>38.106843999999988</v>
      </c>
      <c r="I18" s="21">
        <v>38.696509999999996</v>
      </c>
      <c r="J18" s="21">
        <f t="shared" si="1"/>
        <v>13.23412432117189</v>
      </c>
      <c r="K18" s="21">
        <v>9.9668391611718903</v>
      </c>
      <c r="L18" s="21">
        <v>1.7147686599999998</v>
      </c>
      <c r="M18" s="21">
        <v>1.5525165000000001</v>
      </c>
      <c r="N18" s="22">
        <f t="shared" si="2"/>
        <v>0.25756429097021649</v>
      </c>
      <c r="O18" s="22">
        <f t="shared" si="3"/>
        <v>0.30187755487954576</v>
      </c>
      <c r="P18" s="23">
        <f t="shared" si="4"/>
        <v>0.34199787839192453</v>
      </c>
      <c r="Q18" s="70"/>
      <c r="R18" s="21"/>
      <c r="S18" s="23">
        <f t="shared" si="5"/>
        <v>0</v>
      </c>
    </row>
    <row r="19" spans="1:19" ht="15.75" thickBot="1">
      <c r="A19" s="41" t="s">
        <v>293</v>
      </c>
      <c r="B19" s="43"/>
      <c r="C19" s="43"/>
      <c r="D19" s="65"/>
      <c r="E19" s="43"/>
      <c r="F19" s="66"/>
      <c r="G19" s="43"/>
      <c r="H19" s="44">
        <f>H6-H7</f>
        <v>2.635791999999924</v>
      </c>
      <c r="I19" s="44">
        <f t="shared" ref="I19:M19" si="6">I6-I7</f>
        <v>10.338591999999778</v>
      </c>
      <c r="J19" s="44">
        <f t="shared" si="6"/>
        <v>2.8858865150251347</v>
      </c>
      <c r="K19" s="44">
        <f t="shared" si="6"/>
        <v>1.8034455450251698</v>
      </c>
      <c r="L19" s="44">
        <f t="shared" si="6"/>
        <v>0.65677891999999716</v>
      </c>
      <c r="M19" s="44">
        <f t="shared" si="6"/>
        <v>0.42566204999999613</v>
      </c>
      <c r="N19" s="46">
        <f t="shared" si="2"/>
        <v>0.17443821605739046</v>
      </c>
      <c r="O19" s="46">
        <f t="shared" si="3"/>
        <v>0.23796513732481364</v>
      </c>
      <c r="P19" s="47">
        <f t="shared" si="4"/>
        <v>0.27913728629829138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dimension ref="A1:M36"/>
  <sheetViews>
    <sheetView topLeftCell="A12" workbookViewId="0">
      <selection activeCell="A34" sqref="A34:L34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106</v>
      </c>
      <c r="B1" s="50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1641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121.23649900000001</v>
      </c>
      <c r="E6" s="14">
        <v>130.63694099999998</v>
      </c>
      <c r="F6" s="14">
        <v>77.725060861206899</v>
      </c>
      <c r="G6" s="14">
        <v>53.174541371206892</v>
      </c>
      <c r="H6" s="14">
        <v>9.9555995000000017</v>
      </c>
      <c r="I6" s="14">
        <v>14.594919990000005</v>
      </c>
      <c r="J6" s="15">
        <v>0.40704061932380137</v>
      </c>
      <c r="K6" s="15">
        <v>0.48324876859453486</v>
      </c>
      <c r="L6" s="16">
        <v>0.59497000056979987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58.558454999999995</v>
      </c>
      <c r="E7" s="38">
        <f ca="1">SUM(E8:OFFSET(E6,MATCH("GOBIERNOS REGIONALES",$A$8:$A$50,0),0))</f>
        <v>63.497956999999985</v>
      </c>
      <c r="F7" s="38">
        <f ca="1">SUM(F8:OFFSET(F6,MATCH("GOBIERNOS REGIONALES",$A$8:$A$50,0),0))</f>
        <v>35.212316494242913</v>
      </c>
      <c r="G7" s="38">
        <f ca="1">SUM(G8:OFFSET(G6,MATCH("GOBIERNOS REGIONALES",$A$8:$A$50,0),0))</f>
        <v>21.16025557424291</v>
      </c>
      <c r="H7" s="38">
        <f ca="1">SUM(H8:OFFSET(H6,MATCH("GOBIERNOS REGIONALES",$A$8:$A$50,0),0))</f>
        <v>4.6112789100000002</v>
      </c>
      <c r="I7" s="38">
        <f ca="1">SUM(I8:OFFSET(I6,MATCH("GOBIERNOS REGIONALES",$A$8:$A$50,0),0))</f>
        <v>9.4407820099999995</v>
      </c>
      <c r="J7" s="39">
        <f ca="1">IFERROR(G7/E7,0)</f>
        <v>0.33324309275403796</v>
      </c>
      <c r="K7" s="39">
        <f ca="1">IFERROR(SUM(G7,H7)/E7,0)</f>
        <v>0.40586399471471052</v>
      </c>
      <c r="L7" s="40">
        <f ca="1">IFERROR(SUM(G7,H7,I7)/E7,0)</f>
        <v>0.55454251062349802</v>
      </c>
      <c r="M7" s="4"/>
    </row>
    <row r="8" spans="1:13">
      <c r="A8" s="17"/>
      <c r="B8" s="18">
        <v>10</v>
      </c>
      <c r="C8" s="19" t="s">
        <v>110</v>
      </c>
      <c r="D8" s="20">
        <v>58.558454999999995</v>
      </c>
      <c r="E8" s="21">
        <v>63.497956999999985</v>
      </c>
      <c r="F8" s="21">
        <f t="shared" ref="F8:F35" si="0">SUM(G8,H8,I8)</f>
        <v>35.212316494242913</v>
      </c>
      <c r="G8" s="21">
        <v>21.16025557424291</v>
      </c>
      <c r="H8" s="21">
        <v>4.6112789100000002</v>
      </c>
      <c r="I8" s="21">
        <v>9.4407820099999995</v>
      </c>
      <c r="J8" s="22">
        <f t="shared" ref="J8:J35" si="1">IFERROR(G8/E8,0)</f>
        <v>0.33324309275403796</v>
      </c>
      <c r="K8" s="22">
        <f t="shared" ref="K8:K35" si="2">IFERROR(SUM(G8,H8)/E8,0)</f>
        <v>0.40586399471471052</v>
      </c>
      <c r="L8" s="23">
        <f t="shared" ref="L8:L35" si="3">IFERROR(SUM(G8,H8,I8)/E8,0)</f>
        <v>0.55454251062349802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62.678044000000007</v>
      </c>
      <c r="E9" s="38">
        <f ca="1">SUM(E10:OFFSET(E8,(MATCH("GOBIERNOS LOCALES",$A$8:$A$50,0)-MATCH("GOBIERNOS REGIONALES",$A$8:$A$50,0)),0))</f>
        <v>67.138984000000008</v>
      </c>
      <c r="F9" s="38">
        <f ca="1">SUM(F10:OFFSET(F8,(MATCH("GOBIERNOS LOCALES",$A$8:$A$50,0)-MATCH("GOBIERNOS REGIONALES",$A$8:$A$50,0)),0))</f>
        <v>42.512744366963979</v>
      </c>
      <c r="G9" s="38">
        <f ca="1">SUM(G10:OFFSET(G8,(MATCH("GOBIERNOS LOCALES",$A$8:$A$50,0)-MATCH("GOBIERNOS REGIONALES",$A$8:$A$50,0)),0))</f>
        <v>32.014285796963982</v>
      </c>
      <c r="H9" s="38">
        <f ca="1">SUM(H10:OFFSET(H8,(MATCH("GOBIERNOS LOCALES",$A$8:$A$50,0)-MATCH("GOBIERNOS REGIONALES",$A$8:$A$50,0)),0))</f>
        <v>5.3443205900000006</v>
      </c>
      <c r="I9" s="38">
        <f ca="1">SUM(I10:OFFSET(I8,(MATCH("GOBIERNOS LOCALES",$A$8:$A$50,0)-MATCH("GOBIERNOS REGIONALES",$A$8:$A$50,0)),0))</f>
        <v>5.1541379800000016</v>
      </c>
      <c r="J9" s="39">
        <f t="shared" ca="1" si="1"/>
        <v>0.47683601820611371</v>
      </c>
      <c r="K9" s="39">
        <f t="shared" ca="1" si="2"/>
        <v>0.55643687409633691</v>
      </c>
      <c r="L9" s="40">
        <f t="shared" ca="1" si="3"/>
        <v>0.6332050596262222</v>
      </c>
      <c r="M9" s="4"/>
    </row>
    <row r="10" spans="1:13">
      <c r="A10" s="17"/>
      <c r="B10" s="18">
        <v>440</v>
      </c>
      <c r="C10" s="19" t="s">
        <v>206</v>
      </c>
      <c r="D10" s="20">
        <v>0.42900000000000005</v>
      </c>
      <c r="E10" s="21">
        <v>0.50466100000000003</v>
      </c>
      <c r="F10" s="21">
        <f t="shared" si="0"/>
        <v>0.2714450963843017</v>
      </c>
      <c r="G10" s="21">
        <v>0.2250355063843017</v>
      </c>
      <c r="H10" s="21">
        <v>2.1019000000000003E-2</v>
      </c>
      <c r="I10" s="21">
        <v>2.5390590000000001E-2</v>
      </c>
      <c r="J10" s="22">
        <f t="shared" si="1"/>
        <v>0.44591420059069692</v>
      </c>
      <c r="K10" s="22">
        <f t="shared" si="2"/>
        <v>0.48756394170403833</v>
      </c>
      <c r="L10" s="23">
        <f t="shared" si="3"/>
        <v>0.53787611165574845</v>
      </c>
      <c r="M10" s="4"/>
    </row>
    <row r="11" spans="1:13">
      <c r="A11" s="17"/>
      <c r="B11" s="18">
        <v>441</v>
      </c>
      <c r="C11" s="19" t="s">
        <v>207</v>
      </c>
      <c r="D11" s="20">
        <v>4.4284099999999995</v>
      </c>
      <c r="E11" s="21">
        <v>4.6030889999999989</v>
      </c>
      <c r="F11" s="21">
        <f t="shared" si="0"/>
        <v>3.1829921440536726</v>
      </c>
      <c r="G11" s="21">
        <v>2.2651980040536728</v>
      </c>
      <c r="H11" s="21">
        <v>0.3487305</v>
      </c>
      <c r="I11" s="21">
        <v>0.56906364000000009</v>
      </c>
      <c r="J11" s="22">
        <f t="shared" si="1"/>
        <v>0.49210389024710871</v>
      </c>
      <c r="K11" s="22">
        <f t="shared" si="2"/>
        <v>0.5678639939513821</v>
      </c>
      <c r="L11" s="23">
        <f t="shared" si="3"/>
        <v>0.69149046304637463</v>
      </c>
      <c r="M11" s="4"/>
    </row>
    <row r="12" spans="1:13">
      <c r="A12" s="17"/>
      <c r="B12" s="18">
        <v>442</v>
      </c>
      <c r="C12" s="19" t="s">
        <v>208</v>
      </c>
      <c r="D12" s="20">
        <v>0.78934100000000007</v>
      </c>
      <c r="E12" s="21">
        <v>0.93345100000000003</v>
      </c>
      <c r="F12" s="21">
        <f t="shared" si="0"/>
        <v>0.53319055672142801</v>
      </c>
      <c r="G12" s="21">
        <v>0.38465840672142804</v>
      </c>
      <c r="H12" s="21">
        <v>8.0968180000000001E-2</v>
      </c>
      <c r="I12" s="21">
        <v>6.7563970000000001E-2</v>
      </c>
      <c r="J12" s="22">
        <f t="shared" si="1"/>
        <v>0.41208205542811355</v>
      </c>
      <c r="K12" s="22">
        <f t="shared" si="2"/>
        <v>0.4988227413344975</v>
      </c>
      <c r="L12" s="23">
        <f t="shared" si="3"/>
        <v>0.57120358403539984</v>
      </c>
      <c r="M12" s="4"/>
    </row>
    <row r="13" spans="1:13">
      <c r="A13" s="17"/>
      <c r="B13" s="18">
        <v>443</v>
      </c>
      <c r="C13" s="19" t="s">
        <v>209</v>
      </c>
      <c r="D13" s="20">
        <v>5.6794570000000002</v>
      </c>
      <c r="E13" s="21">
        <v>6.0927860000000003</v>
      </c>
      <c r="F13" s="21">
        <f t="shared" si="0"/>
        <v>3.8323651515826538</v>
      </c>
      <c r="G13" s="21">
        <v>2.7990562315826537</v>
      </c>
      <c r="H13" s="21">
        <v>0.55718410000000007</v>
      </c>
      <c r="I13" s="21">
        <v>0.47612482</v>
      </c>
      <c r="J13" s="22">
        <f t="shared" si="1"/>
        <v>0.45940498018191572</v>
      </c>
      <c r="K13" s="22">
        <f t="shared" si="2"/>
        <v>0.55085478655949083</v>
      </c>
      <c r="L13" s="23">
        <f t="shared" si="3"/>
        <v>0.62900045259798287</v>
      </c>
      <c r="M13" s="4"/>
    </row>
    <row r="14" spans="1:13">
      <c r="A14" s="17"/>
      <c r="B14" s="18">
        <v>444</v>
      </c>
      <c r="C14" s="19" t="s">
        <v>210</v>
      </c>
      <c r="D14" s="20">
        <v>1.3322090000000002</v>
      </c>
      <c r="E14" s="21">
        <v>1.4722949999999999</v>
      </c>
      <c r="F14" s="21">
        <f t="shared" si="0"/>
        <v>0.88845962496951691</v>
      </c>
      <c r="G14" s="21">
        <v>0.63668125496951689</v>
      </c>
      <c r="H14" s="21">
        <v>0.13024878000000001</v>
      </c>
      <c r="I14" s="21">
        <v>0.12152958999999999</v>
      </c>
      <c r="J14" s="22">
        <f t="shared" si="1"/>
        <v>0.43244136193461019</v>
      </c>
      <c r="K14" s="22">
        <f t="shared" si="2"/>
        <v>0.52090785811913853</v>
      </c>
      <c r="L14" s="23">
        <f t="shared" si="3"/>
        <v>0.60345217838104248</v>
      </c>
      <c r="M14" s="4"/>
    </row>
    <row r="15" spans="1:13">
      <c r="A15" s="17"/>
      <c r="B15" s="18">
        <v>445</v>
      </c>
      <c r="C15" s="19" t="s">
        <v>211</v>
      </c>
      <c r="D15" s="20">
        <v>2.7295590000000001</v>
      </c>
      <c r="E15" s="21">
        <v>2.8936270000000004</v>
      </c>
      <c r="F15" s="21">
        <f t="shared" si="0"/>
        <v>2.328046772960731</v>
      </c>
      <c r="G15" s="21">
        <v>1.8949595929607312</v>
      </c>
      <c r="H15" s="21">
        <v>0.18041159999999998</v>
      </c>
      <c r="I15" s="21">
        <v>0.25267558000000001</v>
      </c>
      <c r="J15" s="22">
        <f t="shared" si="1"/>
        <v>0.65487348333449025</v>
      </c>
      <c r="K15" s="22">
        <f t="shared" si="2"/>
        <v>0.71722139479647196</v>
      </c>
      <c r="L15" s="23">
        <f t="shared" si="3"/>
        <v>0.80454280146015045</v>
      </c>
      <c r="M15" s="4"/>
    </row>
    <row r="16" spans="1:13">
      <c r="A16" s="17"/>
      <c r="B16" s="18">
        <v>446</v>
      </c>
      <c r="C16" s="19" t="s">
        <v>212</v>
      </c>
      <c r="D16" s="20">
        <v>3.0897140000000003</v>
      </c>
      <c r="E16" s="21">
        <v>3.2594909999999997</v>
      </c>
      <c r="F16" s="21">
        <f t="shared" si="0"/>
        <v>1.9222794047655765</v>
      </c>
      <c r="G16" s="21">
        <v>1.4495193447655765</v>
      </c>
      <c r="H16" s="21">
        <v>0.26119851999999999</v>
      </c>
      <c r="I16" s="21">
        <v>0.21156154000000002</v>
      </c>
      <c r="J16" s="22">
        <f t="shared" si="1"/>
        <v>0.44470727017364881</v>
      </c>
      <c r="K16" s="22">
        <f t="shared" si="2"/>
        <v>0.52484202741028485</v>
      </c>
      <c r="L16" s="23">
        <f t="shared" si="3"/>
        <v>0.58974833946943761</v>
      </c>
      <c r="M16" s="4"/>
    </row>
    <row r="17" spans="1:13">
      <c r="A17" s="17"/>
      <c r="B17" s="18">
        <v>447</v>
      </c>
      <c r="C17" s="19" t="s">
        <v>213</v>
      </c>
      <c r="D17" s="20">
        <v>0.68113800000000002</v>
      </c>
      <c r="E17" s="21">
        <v>0.86834899999999993</v>
      </c>
      <c r="F17" s="21">
        <f t="shared" si="0"/>
        <v>0.42331595572621056</v>
      </c>
      <c r="G17" s="21">
        <v>0.30779626572621055</v>
      </c>
      <c r="H17" s="21">
        <v>6.7611900000000003E-2</v>
      </c>
      <c r="I17" s="21">
        <v>4.7907790000000006E-2</v>
      </c>
      <c r="J17" s="22">
        <f t="shared" si="1"/>
        <v>0.3544614731245278</v>
      </c>
      <c r="K17" s="22">
        <f t="shared" si="2"/>
        <v>0.43232406063254586</v>
      </c>
      <c r="L17" s="23">
        <f t="shared" si="3"/>
        <v>0.48749518422455784</v>
      </c>
      <c r="M17" s="4"/>
    </row>
    <row r="18" spans="1:13">
      <c r="A18" s="17"/>
      <c r="B18" s="18">
        <v>448</v>
      </c>
      <c r="C18" s="19" t="s">
        <v>214</v>
      </c>
      <c r="D18" s="20">
        <v>0.72195900000000002</v>
      </c>
      <c r="E18" s="21">
        <v>0.776281</v>
      </c>
      <c r="F18" s="21">
        <f t="shared" si="0"/>
        <v>0.57028072763207605</v>
      </c>
      <c r="G18" s="21">
        <v>0.42949653763207607</v>
      </c>
      <c r="H18" s="21">
        <v>7.7083369999999998E-2</v>
      </c>
      <c r="I18" s="21">
        <v>6.3700820000000005E-2</v>
      </c>
      <c r="J18" s="22">
        <f t="shared" si="1"/>
        <v>0.55327457149160686</v>
      </c>
      <c r="K18" s="22">
        <f t="shared" si="2"/>
        <v>0.65257285394345099</v>
      </c>
      <c r="L18" s="23">
        <f t="shared" si="3"/>
        <v>0.73463182485733391</v>
      </c>
      <c r="M18" s="4"/>
    </row>
    <row r="19" spans="1:13">
      <c r="A19" s="17"/>
      <c r="B19" s="18">
        <v>449</v>
      </c>
      <c r="C19" s="19" t="s">
        <v>215</v>
      </c>
      <c r="D19" s="20">
        <v>2.8959969999999999</v>
      </c>
      <c r="E19" s="21">
        <v>3.103621</v>
      </c>
      <c r="F19" s="21">
        <f t="shared" si="0"/>
        <v>1.9766905342532941</v>
      </c>
      <c r="G19" s="21">
        <v>1.4771833842532942</v>
      </c>
      <c r="H19" s="21">
        <v>0.22480017000000002</v>
      </c>
      <c r="I19" s="21">
        <v>0.27470698000000005</v>
      </c>
      <c r="J19" s="22">
        <f t="shared" si="1"/>
        <v>0.47595482317373616</v>
      </c>
      <c r="K19" s="22">
        <f t="shared" si="2"/>
        <v>0.54838640228729418</v>
      </c>
      <c r="L19" s="23">
        <f t="shared" si="3"/>
        <v>0.63689816967126278</v>
      </c>
      <c r="M19" s="4"/>
    </row>
    <row r="20" spans="1:13">
      <c r="A20" s="17"/>
      <c r="B20" s="18">
        <v>450</v>
      </c>
      <c r="C20" s="19" t="s">
        <v>216</v>
      </c>
      <c r="D20" s="20">
        <v>2.8131049999999989</v>
      </c>
      <c r="E20" s="21">
        <v>3.5757999999999996</v>
      </c>
      <c r="F20" s="21">
        <f t="shared" si="0"/>
        <v>1.9513685061599362</v>
      </c>
      <c r="G20" s="21">
        <v>1.3989930361599363</v>
      </c>
      <c r="H20" s="21">
        <v>0.28959995999999999</v>
      </c>
      <c r="I20" s="21">
        <v>0.26277550999999999</v>
      </c>
      <c r="J20" s="22">
        <f t="shared" si="1"/>
        <v>0.39123917337656927</v>
      </c>
      <c r="K20" s="22">
        <f t="shared" si="2"/>
        <v>0.47222803181384204</v>
      </c>
      <c r="L20" s="23">
        <f t="shared" si="3"/>
        <v>0.54571522628780589</v>
      </c>
      <c r="M20" s="4"/>
    </row>
    <row r="21" spans="1:13">
      <c r="A21" s="17"/>
      <c r="B21" s="18">
        <v>451</v>
      </c>
      <c r="C21" s="19" t="s">
        <v>217</v>
      </c>
      <c r="D21" s="20">
        <v>4.366803</v>
      </c>
      <c r="E21" s="21">
        <v>4.6367649999999996</v>
      </c>
      <c r="F21" s="21">
        <f t="shared" si="0"/>
        <v>2.8524518826401244</v>
      </c>
      <c r="G21" s="21">
        <v>2.121169102640124</v>
      </c>
      <c r="H21" s="21">
        <v>0.40502004000000003</v>
      </c>
      <c r="I21" s="21">
        <v>0.32626274000000005</v>
      </c>
      <c r="J21" s="22">
        <f t="shared" si="1"/>
        <v>0.4574674590237211</v>
      </c>
      <c r="K21" s="22">
        <f t="shared" si="2"/>
        <v>0.54481716080934106</v>
      </c>
      <c r="L21" s="23">
        <f t="shared" si="3"/>
        <v>0.61518146437012111</v>
      </c>
      <c r="M21" s="4"/>
    </row>
    <row r="22" spans="1:13">
      <c r="A22" s="17"/>
      <c r="B22" s="18">
        <v>452</v>
      </c>
      <c r="C22" s="19" t="s">
        <v>218</v>
      </c>
      <c r="D22" s="20">
        <v>2.5760850000000004</v>
      </c>
      <c r="E22" s="21">
        <v>2.7683170000000006</v>
      </c>
      <c r="F22" s="21">
        <f t="shared" si="0"/>
        <v>1.9166627990011598</v>
      </c>
      <c r="G22" s="21">
        <v>1.4516755590011599</v>
      </c>
      <c r="H22" s="21">
        <v>0.26651805999999995</v>
      </c>
      <c r="I22" s="21">
        <v>0.19846918000000002</v>
      </c>
      <c r="J22" s="22">
        <f t="shared" si="1"/>
        <v>0.52438920795601063</v>
      </c>
      <c r="K22" s="22">
        <f t="shared" si="2"/>
        <v>0.62066360861171588</v>
      </c>
      <c r="L22" s="23">
        <f t="shared" si="3"/>
        <v>0.69235669144868861</v>
      </c>
      <c r="M22" s="4"/>
    </row>
    <row r="23" spans="1:13">
      <c r="A23" s="17"/>
      <c r="B23" s="18">
        <v>453</v>
      </c>
      <c r="C23" s="19" t="s">
        <v>219</v>
      </c>
      <c r="D23" s="20">
        <v>2.8143959999999999</v>
      </c>
      <c r="E23" s="21">
        <v>2.8692190000000006</v>
      </c>
      <c r="F23" s="21">
        <f t="shared" si="0"/>
        <v>2.0248107382922789</v>
      </c>
      <c r="G23" s="21">
        <v>1.5246209282922791</v>
      </c>
      <c r="H23" s="21">
        <v>0.18072984</v>
      </c>
      <c r="I23" s="21">
        <v>0.31945996999999993</v>
      </c>
      <c r="J23" s="22">
        <f t="shared" si="1"/>
        <v>0.5313714039577595</v>
      </c>
      <c r="K23" s="22">
        <f t="shared" si="2"/>
        <v>0.59436061461055389</v>
      </c>
      <c r="L23" s="23">
        <f t="shared" si="3"/>
        <v>0.70570100724004625</v>
      </c>
      <c r="M23" s="4"/>
    </row>
    <row r="24" spans="1:13">
      <c r="A24" s="17"/>
      <c r="B24" s="18">
        <v>454</v>
      </c>
      <c r="C24" s="19" t="s">
        <v>220</v>
      </c>
      <c r="D24" s="20">
        <v>0.29957699999999998</v>
      </c>
      <c r="E24" s="21">
        <v>0.32302299999999995</v>
      </c>
      <c r="F24" s="21">
        <f t="shared" si="0"/>
        <v>0.23890062246514043</v>
      </c>
      <c r="G24" s="21">
        <v>0.19236065246514045</v>
      </c>
      <c r="H24" s="21">
        <v>2.8874499999999997E-2</v>
      </c>
      <c r="I24" s="21">
        <v>1.7665469999999999E-2</v>
      </c>
      <c r="J24" s="22">
        <f t="shared" si="1"/>
        <v>0.59550141155626835</v>
      </c>
      <c r="K24" s="22">
        <f t="shared" si="2"/>
        <v>0.68488978328212069</v>
      </c>
      <c r="L24" s="23">
        <f t="shared" si="3"/>
        <v>0.73957774667791598</v>
      </c>
      <c r="M24" s="4"/>
    </row>
    <row r="25" spans="1:13">
      <c r="A25" s="17"/>
      <c r="B25" s="18">
        <v>455</v>
      </c>
      <c r="C25" s="19" t="s">
        <v>221</v>
      </c>
      <c r="D25" s="20">
        <v>0.94902100000000011</v>
      </c>
      <c r="E25" s="21">
        <v>1.0466080000000002</v>
      </c>
      <c r="F25" s="21">
        <f t="shared" si="0"/>
        <v>0.72611462201140275</v>
      </c>
      <c r="G25" s="21">
        <v>0.51227186201140285</v>
      </c>
      <c r="H25" s="21">
        <v>0.11858949000000001</v>
      </c>
      <c r="I25" s="21">
        <v>9.5253269999999987E-2</v>
      </c>
      <c r="J25" s="22">
        <f t="shared" si="1"/>
        <v>0.48945914995050938</v>
      </c>
      <c r="K25" s="22">
        <f t="shared" si="2"/>
        <v>0.6027675615047875</v>
      </c>
      <c r="L25" s="23">
        <f t="shared" si="3"/>
        <v>0.69377897169847991</v>
      </c>
      <c r="M25" s="4"/>
    </row>
    <row r="26" spans="1:13">
      <c r="A26" s="17"/>
      <c r="B26" s="18">
        <v>456</v>
      </c>
      <c r="C26" s="19" t="s">
        <v>222</v>
      </c>
      <c r="D26" s="20">
        <v>1.358422</v>
      </c>
      <c r="E26" s="21">
        <v>1.3926069999999999</v>
      </c>
      <c r="F26" s="21">
        <f t="shared" si="0"/>
        <v>1.0479972405455089</v>
      </c>
      <c r="G26" s="21">
        <v>0.73137668054550886</v>
      </c>
      <c r="H26" s="21">
        <v>0.16728551</v>
      </c>
      <c r="I26" s="21">
        <v>0.14933505000000002</v>
      </c>
      <c r="J26" s="22">
        <f t="shared" si="1"/>
        <v>0.52518526802285848</v>
      </c>
      <c r="K26" s="22">
        <f t="shared" si="2"/>
        <v>0.64530925849540388</v>
      </c>
      <c r="L26" s="23">
        <f t="shared" si="3"/>
        <v>0.75254342434406041</v>
      </c>
      <c r="M26" s="4"/>
    </row>
    <row r="27" spans="1:13">
      <c r="A27" s="17"/>
      <c r="B27" s="18">
        <v>457</v>
      </c>
      <c r="C27" s="19" t="s">
        <v>223</v>
      </c>
      <c r="D27" s="20">
        <v>5.0289109999999999</v>
      </c>
      <c r="E27" s="21">
        <v>5.2939839999999991</v>
      </c>
      <c r="F27" s="21">
        <f t="shared" si="0"/>
        <v>3.9147330728356824</v>
      </c>
      <c r="G27" s="21">
        <v>3.2040293528356822</v>
      </c>
      <c r="H27" s="21">
        <v>0.38359658000000002</v>
      </c>
      <c r="I27" s="21">
        <v>0.32710714000000007</v>
      </c>
      <c r="J27" s="22">
        <f t="shared" si="1"/>
        <v>0.60522082288795787</v>
      </c>
      <c r="K27" s="22">
        <f t="shared" si="2"/>
        <v>0.67767978385195016</v>
      </c>
      <c r="L27" s="23">
        <f t="shared" si="3"/>
        <v>0.73946824788962018</v>
      </c>
      <c r="M27" s="4"/>
    </row>
    <row r="28" spans="1:13">
      <c r="A28" s="17"/>
      <c r="B28" s="18">
        <v>458</v>
      </c>
      <c r="C28" s="19" t="s">
        <v>224</v>
      </c>
      <c r="D28" s="20">
        <v>2.1208859999999996</v>
      </c>
      <c r="E28" s="21">
        <v>2.2938180000000004</v>
      </c>
      <c r="F28" s="21">
        <f t="shared" si="0"/>
        <v>1.4589938569671883</v>
      </c>
      <c r="G28" s="21">
        <v>1.1103869369671884</v>
      </c>
      <c r="H28" s="21">
        <v>0.17716825999999999</v>
      </c>
      <c r="I28" s="21">
        <v>0.17143865999999999</v>
      </c>
      <c r="J28" s="22">
        <f t="shared" si="1"/>
        <v>0.4840780467182611</v>
      </c>
      <c r="K28" s="22">
        <f t="shared" si="2"/>
        <v>0.56131532535152662</v>
      </c>
      <c r="L28" s="23">
        <f t="shared" si="3"/>
        <v>0.63605475977919268</v>
      </c>
      <c r="M28" s="4"/>
    </row>
    <row r="29" spans="1:13">
      <c r="A29" s="17"/>
      <c r="B29" s="18">
        <v>459</v>
      </c>
      <c r="C29" s="19" t="s">
        <v>225</v>
      </c>
      <c r="D29" s="20">
        <v>1.5816959999999998</v>
      </c>
      <c r="E29" s="21">
        <v>1.643721</v>
      </c>
      <c r="F29" s="21">
        <f t="shared" si="0"/>
        <v>1.1174212880427077</v>
      </c>
      <c r="G29" s="21">
        <v>0.85674414804270782</v>
      </c>
      <c r="H29" s="21">
        <v>0.15049739000000001</v>
      </c>
      <c r="I29" s="21">
        <v>0.11017974999999999</v>
      </c>
      <c r="J29" s="22">
        <f t="shared" si="1"/>
        <v>0.52122236562209023</v>
      </c>
      <c r="K29" s="22">
        <f t="shared" si="2"/>
        <v>0.61278132848744271</v>
      </c>
      <c r="L29" s="23">
        <f t="shared" si="3"/>
        <v>0.6798120167855175</v>
      </c>
      <c r="M29" s="4"/>
    </row>
    <row r="30" spans="1:13">
      <c r="A30" s="17"/>
      <c r="B30" s="18">
        <v>460</v>
      </c>
      <c r="C30" s="19" t="s">
        <v>226</v>
      </c>
      <c r="D30" s="20">
        <v>1.0854050000000002</v>
      </c>
      <c r="E30" s="21">
        <v>1.1628909999999999</v>
      </c>
      <c r="F30" s="21">
        <f t="shared" si="0"/>
        <v>0.68533573502969025</v>
      </c>
      <c r="G30" s="21">
        <v>0.50758630502969027</v>
      </c>
      <c r="H30" s="21">
        <v>9.7478079999999995E-2</v>
      </c>
      <c r="I30" s="21">
        <v>8.0271349999999991E-2</v>
      </c>
      <c r="J30" s="22">
        <f t="shared" si="1"/>
        <v>0.43648657099391974</v>
      </c>
      <c r="K30" s="22">
        <f t="shared" si="2"/>
        <v>0.52031048914274025</v>
      </c>
      <c r="L30" s="23">
        <f t="shared" si="3"/>
        <v>0.5893378958386386</v>
      </c>
      <c r="M30" s="4"/>
    </row>
    <row r="31" spans="1:13">
      <c r="A31" s="17"/>
      <c r="B31" s="18">
        <v>461</v>
      </c>
      <c r="C31" s="19" t="s">
        <v>227</v>
      </c>
      <c r="D31" s="20">
        <v>2.3795169999999999</v>
      </c>
      <c r="E31" s="21">
        <v>2.5010240000000001</v>
      </c>
      <c r="F31" s="21">
        <f t="shared" si="0"/>
        <v>1.0129442527042773</v>
      </c>
      <c r="G31" s="21">
        <v>0.90368043270427734</v>
      </c>
      <c r="H31" s="21">
        <v>8.6296449999999983E-2</v>
      </c>
      <c r="I31" s="21">
        <v>2.2967370000000001E-2</v>
      </c>
      <c r="J31" s="22">
        <f t="shared" si="1"/>
        <v>0.36132417469975392</v>
      </c>
      <c r="K31" s="22">
        <f t="shared" si="2"/>
        <v>0.39582862167827149</v>
      </c>
      <c r="L31" s="23">
        <f t="shared" si="3"/>
        <v>0.40501180824505373</v>
      </c>
      <c r="M31" s="4"/>
    </row>
    <row r="32" spans="1:13">
      <c r="A32" s="17"/>
      <c r="B32" s="18">
        <v>462</v>
      </c>
      <c r="C32" s="19" t="s">
        <v>228</v>
      </c>
      <c r="D32" s="20">
        <v>1.439783</v>
      </c>
      <c r="E32" s="21">
        <v>1.583418</v>
      </c>
      <c r="F32" s="21">
        <f t="shared" si="0"/>
        <v>1.327815367408115</v>
      </c>
      <c r="G32" s="21">
        <v>0.9521082774081151</v>
      </c>
      <c r="H32" s="21">
        <v>0.17411782000000003</v>
      </c>
      <c r="I32" s="21">
        <v>0.20158927000000001</v>
      </c>
      <c r="J32" s="22">
        <f t="shared" si="1"/>
        <v>0.60129938993248477</v>
      </c>
      <c r="K32" s="22">
        <f t="shared" si="2"/>
        <v>0.71126265926502985</v>
      </c>
      <c r="L32" s="23">
        <f t="shared" si="3"/>
        <v>0.83857539033162121</v>
      </c>
      <c r="M32" s="4"/>
    </row>
    <row r="33" spans="1:13">
      <c r="A33" s="17"/>
      <c r="B33" s="18">
        <v>463</v>
      </c>
      <c r="C33" s="19" t="s">
        <v>229</v>
      </c>
      <c r="D33" s="20">
        <v>5.7187200000000002</v>
      </c>
      <c r="E33" s="21">
        <v>5.9159319999999989</v>
      </c>
      <c r="F33" s="21">
        <f t="shared" si="0"/>
        <v>3.0242996200282692</v>
      </c>
      <c r="G33" s="21">
        <v>2.2596826700282691</v>
      </c>
      <c r="H33" s="21">
        <v>0.45069250999999999</v>
      </c>
      <c r="I33" s="21">
        <v>0.31392444000000008</v>
      </c>
      <c r="J33" s="22">
        <f t="shared" si="1"/>
        <v>0.38196562604645717</v>
      </c>
      <c r="K33" s="22">
        <f t="shared" si="2"/>
        <v>0.45814846756660993</v>
      </c>
      <c r="L33" s="23">
        <f t="shared" si="3"/>
        <v>0.51121270833205479</v>
      </c>
      <c r="M33" s="4"/>
    </row>
    <row r="34" spans="1:13" ht="15.75" thickBot="1">
      <c r="A34" s="24"/>
      <c r="B34" s="25">
        <v>464</v>
      </c>
      <c r="C34" s="26" t="s">
        <v>230</v>
      </c>
      <c r="D34" s="27">
        <v>5.3689329999999993</v>
      </c>
      <c r="E34" s="28">
        <v>5.6242059999999992</v>
      </c>
      <c r="F34" s="28">
        <f t="shared" si="0"/>
        <v>3.2838287937830382</v>
      </c>
      <c r="G34" s="28">
        <v>2.4180153237830382</v>
      </c>
      <c r="H34" s="28">
        <v>0.41859997999999998</v>
      </c>
      <c r="I34" s="28">
        <v>0.44721349000000005</v>
      </c>
      <c r="J34" s="29">
        <f t="shared" si="1"/>
        <v>0.42993007791376037</v>
      </c>
      <c r="K34" s="29">
        <f t="shared" si="2"/>
        <v>0.50435835810122143</v>
      </c>
      <c r="L34" s="30">
        <f t="shared" si="3"/>
        <v>0.58387420264887857</v>
      </c>
      <c r="M34" s="4"/>
    </row>
    <row r="35" spans="1:13">
      <c r="A35" t="s">
        <v>232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18</v>
      </c>
      <c r="B1" s="49" t="s">
        <v>17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427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341.32211699999993</v>
      </c>
      <c r="I6" s="14">
        <v>357.50657200000001</v>
      </c>
      <c r="J6" s="14">
        <v>218.76423215597012</v>
      </c>
      <c r="K6" s="14">
        <v>160.31293468597008</v>
      </c>
      <c r="L6" s="14">
        <v>31.331408200000009</v>
      </c>
      <c r="M6" s="14">
        <v>27.119889270000002</v>
      </c>
      <c r="N6" s="15">
        <v>0.44841954593766203</v>
      </c>
      <c r="O6" s="15">
        <v>0.53605823751393888</v>
      </c>
      <c r="P6" s="16">
        <v>0.61191667311774645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340.32211699999988</v>
      </c>
      <c r="I7" s="38">
        <f ca="1">SUM(I8:OFFSET(I6,MATCH("PROYECTOS",$A$8:$A$50,0),0))</f>
        <v>355.138822</v>
      </c>
      <c r="J7" s="38">
        <f ca="1">SUM(J8:OFFSET(J6,MATCH("PROYECTOS",$A$8:$A$50,0),0))</f>
        <v>218.3960108227491</v>
      </c>
      <c r="K7" s="38">
        <f ca="1">SUM(K8:OFFSET(K6,MATCH("PROYECTOS",$A$8:$A$50,0),0))</f>
        <v>160.0216359427491</v>
      </c>
      <c r="L7" s="38">
        <f ca="1">SUM(L8:OFFSET(L6,MATCH("PROYECTOS",$A$8:$A$50,0),0))</f>
        <v>31.270151119999991</v>
      </c>
      <c r="M7" s="38">
        <f ca="1">SUM(M8:OFFSET(M6,MATCH("PROYECTOS",$A$8:$A$50,0),0))</f>
        <v>27.104223760000004</v>
      </c>
      <c r="N7" s="39">
        <f ca="1">IFERROR(K7/I7,0)</f>
        <v>0.45058896980502205</v>
      </c>
      <c r="O7" s="39">
        <f ca="1">IFERROR(SUM(K7,L7)/I7,0)</f>
        <v>0.53863947057511241</v>
      </c>
      <c r="P7" s="40">
        <f ca="1">IFERROR(SUM(K7,L7,M7)/I7,0)</f>
        <v>0.61495955185307527</v>
      </c>
      <c r="Q7" s="64"/>
      <c r="R7" s="38"/>
      <c r="S7" s="40"/>
    </row>
    <row r="8" spans="1:19" ht="76.5">
      <c r="A8" s="17"/>
      <c r="B8" s="19">
        <v>5000098</v>
      </c>
      <c r="C8" s="19" t="s">
        <v>446</v>
      </c>
      <c r="D8" s="68">
        <v>3043987</v>
      </c>
      <c r="E8" s="19" t="s">
        <v>440</v>
      </c>
      <c r="F8" s="69">
        <v>259</v>
      </c>
      <c r="G8" s="19" t="s">
        <v>393</v>
      </c>
      <c r="H8" s="20">
        <v>18.213917000000006</v>
      </c>
      <c r="I8" s="21">
        <v>21.255922000000005</v>
      </c>
      <c r="J8" s="21">
        <f t="shared" ref="J8:J16" si="0">SUM(K8,L8,M8)</f>
        <v>12.731175893518582</v>
      </c>
      <c r="K8" s="21">
        <v>8.8669386835185833</v>
      </c>
      <c r="L8" s="21">
        <v>2.1220657300000001</v>
      </c>
      <c r="M8" s="21">
        <v>1.7421714799999997</v>
      </c>
      <c r="N8" s="22">
        <f t="shared" ref="N8:N17" si="1">IFERROR(K8/I8,0)</f>
        <v>0.41715145000619502</v>
      </c>
      <c r="O8" s="22">
        <f t="shared" ref="O8:O17" si="2">IFERROR(SUM(K8,L8)/I8,0)</f>
        <v>0.51698554471166103</v>
      </c>
      <c r="P8" s="23">
        <f t="shared" ref="P8:P17" si="3">IFERROR(SUM(K8,L8,M8)/I8,0)</f>
        <v>0.59894724366783891</v>
      </c>
      <c r="Q8" s="70">
        <v>946535</v>
      </c>
      <c r="R8" s="21">
        <v>617510</v>
      </c>
      <c r="S8" s="23">
        <f>IFERROR(R8/Q8,0)</f>
        <v>0.65239003312080379</v>
      </c>
    </row>
    <row r="9" spans="1:19" ht="38.25">
      <c r="A9" s="17"/>
      <c r="B9" s="19">
        <v>5000104</v>
      </c>
      <c r="C9" s="19" t="s">
        <v>447</v>
      </c>
      <c r="D9" s="68">
        <v>3000680</v>
      </c>
      <c r="E9" s="19" t="s">
        <v>437</v>
      </c>
      <c r="F9" s="69">
        <v>394</v>
      </c>
      <c r="G9" s="19" t="s">
        <v>394</v>
      </c>
      <c r="H9" s="20">
        <v>35.57359499999999</v>
      </c>
      <c r="I9" s="21">
        <v>40.756892000000008</v>
      </c>
      <c r="J9" s="21">
        <f t="shared" si="0"/>
        <v>25.082493374457734</v>
      </c>
      <c r="K9" s="21">
        <v>18.294915304457735</v>
      </c>
      <c r="L9" s="21">
        <v>3.3451193300000002</v>
      </c>
      <c r="M9" s="21">
        <v>3.4424587400000011</v>
      </c>
      <c r="N9" s="22">
        <f t="shared" si="1"/>
        <v>0.44887905840459402</v>
      </c>
      <c r="O9" s="22">
        <f t="shared" si="2"/>
        <v>0.5309539950803347</v>
      </c>
      <c r="P9" s="23">
        <f t="shared" si="3"/>
        <v>0.61541722500473606</v>
      </c>
      <c r="Q9" s="70">
        <v>2177294.5</v>
      </c>
      <c r="R9" s="21">
        <v>1745448.5649999999</v>
      </c>
      <c r="S9" s="23">
        <f t="shared" ref="S9:S16" si="4">IFERROR(R9/Q9,0)</f>
        <v>0.80165938277986737</v>
      </c>
    </row>
    <row r="10" spans="1:19" ht="38.25">
      <c r="A10" s="17"/>
      <c r="B10" s="19">
        <v>5000105</v>
      </c>
      <c r="C10" s="19" t="s">
        <v>448</v>
      </c>
      <c r="D10" s="68">
        <v>3000681</v>
      </c>
      <c r="E10" s="19" t="s">
        <v>438</v>
      </c>
      <c r="F10" s="69">
        <v>394</v>
      </c>
      <c r="G10" s="19" t="s">
        <v>394</v>
      </c>
      <c r="H10" s="20">
        <v>23.214016000000001</v>
      </c>
      <c r="I10" s="21">
        <v>25.871903000000003</v>
      </c>
      <c r="J10" s="21">
        <f t="shared" si="0"/>
        <v>16.964874738754229</v>
      </c>
      <c r="K10" s="21">
        <v>12.61644273875423</v>
      </c>
      <c r="L10" s="21">
        <v>2.2903882900000001</v>
      </c>
      <c r="M10" s="21">
        <v>2.0580437099999997</v>
      </c>
      <c r="N10" s="22">
        <f t="shared" si="1"/>
        <v>0.48765035717528121</v>
      </c>
      <c r="O10" s="22">
        <f t="shared" si="2"/>
        <v>0.57617837500218783</v>
      </c>
      <c r="P10" s="23">
        <f t="shared" si="3"/>
        <v>0.65572581726030077</v>
      </c>
      <c r="Q10" s="70">
        <v>800430.5</v>
      </c>
      <c r="R10" s="21">
        <v>501010.15299999999</v>
      </c>
      <c r="S10" s="23">
        <f t="shared" si="4"/>
        <v>0.62592586489395396</v>
      </c>
    </row>
    <row r="11" spans="1:19" ht="51">
      <c r="A11" s="17"/>
      <c r="B11" s="19">
        <v>5000113</v>
      </c>
      <c r="C11" s="19" t="s">
        <v>449</v>
      </c>
      <c r="D11" s="68">
        <v>3000015</v>
      </c>
      <c r="E11" s="19" t="s">
        <v>434</v>
      </c>
      <c r="F11" s="69">
        <v>438</v>
      </c>
      <c r="G11" s="19" t="s">
        <v>454</v>
      </c>
      <c r="H11" s="20">
        <v>27.20956099999999</v>
      </c>
      <c r="I11" s="21">
        <v>30.801459999999995</v>
      </c>
      <c r="J11" s="21">
        <f t="shared" si="0"/>
        <v>20.140133973497576</v>
      </c>
      <c r="K11" s="21">
        <v>14.449972213497581</v>
      </c>
      <c r="L11" s="21">
        <v>1.8637341699999987</v>
      </c>
      <c r="M11" s="21">
        <v>3.8264275899999989</v>
      </c>
      <c r="N11" s="22">
        <f t="shared" si="1"/>
        <v>0.469132703887984</v>
      </c>
      <c r="O11" s="22">
        <f t="shared" si="2"/>
        <v>0.52964068532782471</v>
      </c>
      <c r="P11" s="23">
        <f t="shared" si="3"/>
        <v>0.65386945857428769</v>
      </c>
      <c r="Q11" s="70">
        <v>3314161</v>
      </c>
      <c r="R11" s="21">
        <v>3045871.7680000002</v>
      </c>
      <c r="S11" s="23">
        <f t="shared" si="4"/>
        <v>0.91904761657626177</v>
      </c>
    </row>
    <row r="12" spans="1:19" ht="25.5">
      <c r="A12" s="17"/>
      <c r="B12" s="19">
        <v>5000114</v>
      </c>
      <c r="C12" s="19" t="s">
        <v>450</v>
      </c>
      <c r="D12" s="68">
        <v>3000016</v>
      </c>
      <c r="E12" s="19" t="s">
        <v>435</v>
      </c>
      <c r="F12" s="69">
        <v>394</v>
      </c>
      <c r="G12" s="19" t="s">
        <v>394</v>
      </c>
      <c r="H12" s="20">
        <v>83.916715000000011</v>
      </c>
      <c r="I12" s="21">
        <v>66.847141999999991</v>
      </c>
      <c r="J12" s="21">
        <f t="shared" si="0"/>
        <v>45.732244185234904</v>
      </c>
      <c r="K12" s="21">
        <v>33.715960425234904</v>
      </c>
      <c r="L12" s="21">
        <v>6.5400796700000008</v>
      </c>
      <c r="M12" s="21">
        <v>5.4762040899999995</v>
      </c>
      <c r="N12" s="22">
        <f t="shared" si="1"/>
        <v>0.50437400039084557</v>
      </c>
      <c r="O12" s="22">
        <f t="shared" si="2"/>
        <v>0.60221033975147231</v>
      </c>
      <c r="P12" s="23">
        <f t="shared" si="3"/>
        <v>0.68413162952030038</v>
      </c>
      <c r="Q12" s="70">
        <v>383153.5</v>
      </c>
      <c r="R12" s="21">
        <v>360218</v>
      </c>
      <c r="S12" s="23">
        <f t="shared" si="4"/>
        <v>0.94014017880562228</v>
      </c>
    </row>
    <row r="13" spans="1:19" ht="25.5">
      <c r="A13" s="17"/>
      <c r="B13" s="19">
        <v>5000115</v>
      </c>
      <c r="C13" s="19" t="s">
        <v>451</v>
      </c>
      <c r="D13" s="68">
        <v>3000017</v>
      </c>
      <c r="E13" s="19" t="s">
        <v>436</v>
      </c>
      <c r="F13" s="69">
        <v>394</v>
      </c>
      <c r="G13" s="19" t="s">
        <v>394</v>
      </c>
      <c r="H13" s="20">
        <v>31.237422999999975</v>
      </c>
      <c r="I13" s="21">
        <v>40.224958000000008</v>
      </c>
      <c r="J13" s="21">
        <f t="shared" si="0"/>
        <v>26.054779030928845</v>
      </c>
      <c r="K13" s="21">
        <v>19.778665010928847</v>
      </c>
      <c r="L13" s="21">
        <v>3.7235380299999985</v>
      </c>
      <c r="M13" s="21">
        <v>2.5525759899999985</v>
      </c>
      <c r="N13" s="22">
        <f t="shared" si="1"/>
        <v>0.49170132162546554</v>
      </c>
      <c r="O13" s="22">
        <f t="shared" si="2"/>
        <v>0.58426917539426249</v>
      </c>
      <c r="P13" s="23">
        <f t="shared" si="3"/>
        <v>0.64772669323679199</v>
      </c>
      <c r="Q13" s="70">
        <v>243462</v>
      </c>
      <c r="R13" s="21">
        <v>224467</v>
      </c>
      <c r="S13" s="23">
        <f t="shared" si="4"/>
        <v>0.92197961078114865</v>
      </c>
    </row>
    <row r="14" spans="1:19" ht="38.25">
      <c r="A14" s="17"/>
      <c r="B14" s="19">
        <v>5004452</v>
      </c>
      <c r="C14" s="19" t="s">
        <v>452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25.741965000000015</v>
      </c>
      <c r="I14" s="21">
        <v>25.842366000000009</v>
      </c>
      <c r="J14" s="21">
        <f t="shared" si="0"/>
        <v>13.475451359635004</v>
      </c>
      <c r="K14" s="21">
        <v>9.6322359096350034</v>
      </c>
      <c r="L14" s="21">
        <v>3.1423864200000011</v>
      </c>
      <c r="M14" s="21">
        <v>0.70082902999999985</v>
      </c>
      <c r="N14" s="22">
        <f t="shared" si="1"/>
        <v>0.37273041909688148</v>
      </c>
      <c r="O14" s="22">
        <f t="shared" si="2"/>
        <v>0.49432866671863557</v>
      </c>
      <c r="P14" s="23">
        <f t="shared" si="3"/>
        <v>0.52144805005992867</v>
      </c>
      <c r="Q14" s="70">
        <v>1101</v>
      </c>
      <c r="R14" s="21">
        <v>806</v>
      </c>
      <c r="S14" s="23">
        <f t="shared" si="4"/>
        <v>0.73206176203451412</v>
      </c>
    </row>
    <row r="15" spans="1:19" ht="25.5">
      <c r="A15" s="17"/>
      <c r="B15" s="19">
        <v>5004453</v>
      </c>
      <c r="C15" s="19" t="s">
        <v>453</v>
      </c>
      <c r="D15" s="68">
        <v>3000001</v>
      </c>
      <c r="E15" s="19" t="s">
        <v>275</v>
      </c>
      <c r="F15" s="69">
        <v>80</v>
      </c>
      <c r="G15" s="19" t="s">
        <v>310</v>
      </c>
      <c r="H15" s="20">
        <v>4.7930209999999978</v>
      </c>
      <c r="I15" s="21">
        <v>4.9606499999999993</v>
      </c>
      <c r="J15" s="21">
        <f t="shared" si="0"/>
        <v>2.1095850760259487</v>
      </c>
      <c r="K15" s="21">
        <v>1.5158590060259485</v>
      </c>
      <c r="L15" s="21">
        <v>0.64553667000000003</v>
      </c>
      <c r="M15" s="21">
        <v>-5.1810599999999915E-2</v>
      </c>
      <c r="N15" s="22">
        <f t="shared" si="1"/>
        <v>0.30557668975355018</v>
      </c>
      <c r="O15" s="22">
        <f t="shared" si="2"/>
        <v>0.43570815841189137</v>
      </c>
      <c r="P15" s="23">
        <f t="shared" si="3"/>
        <v>0.42526384163888786</v>
      </c>
      <c r="Q15" s="70">
        <v>76</v>
      </c>
      <c r="R15" s="21">
        <v>56.209000000000003</v>
      </c>
      <c r="S15" s="23">
        <f t="shared" si="4"/>
        <v>0.73959210526315788</v>
      </c>
    </row>
    <row r="16" spans="1:19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90.42190399999987</v>
      </c>
      <c r="I16" s="21">
        <v>98.577528999999956</v>
      </c>
      <c r="J16" s="21">
        <f t="shared" si="0"/>
        <v>56.105273190696266</v>
      </c>
      <c r="K16" s="21">
        <v>41.150646650696267</v>
      </c>
      <c r="L16" s="21">
        <v>7.5973028099999915</v>
      </c>
      <c r="M16" s="21">
        <v>7.3573237300000036</v>
      </c>
      <c r="N16" s="22">
        <f t="shared" si="1"/>
        <v>0.41744449336619388</v>
      </c>
      <c r="O16" s="22">
        <f t="shared" si="2"/>
        <v>0.49451381014730328</v>
      </c>
      <c r="P16" s="23">
        <f t="shared" si="3"/>
        <v>0.56914870721395638</v>
      </c>
      <c r="Q16" s="70"/>
      <c r="R16" s="21"/>
      <c r="S16" s="23">
        <f t="shared" si="4"/>
        <v>0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1.0000000000000568</v>
      </c>
      <c r="I17" s="45">
        <f t="shared" ref="I17:M17" ca="1" si="5">OFFSET(I17,-MATCH("PROYECTOS",$A$8:$A$50,0)-1,0)-(OFFSET(I17,-MATCH("PROYECTOS",$A$8:$A$50,0),0))</f>
        <v>2.3677500000000009</v>
      </c>
      <c r="J17" s="45">
        <f t="shared" ca="1" si="5"/>
        <v>0.36822133322101536</v>
      </c>
      <c r="K17" s="45">
        <f t="shared" ca="1" si="5"/>
        <v>0.29129874322097749</v>
      </c>
      <c r="L17" s="45">
        <f t="shared" ca="1" si="5"/>
        <v>6.1257080000018505E-2</v>
      </c>
      <c r="M17" s="45">
        <f t="shared" ca="1" si="5"/>
        <v>1.5665509999998051E-2</v>
      </c>
      <c r="N17" s="46">
        <f t="shared" ca="1" si="1"/>
        <v>0.12302766053045185</v>
      </c>
      <c r="O17" s="46">
        <f t="shared" ca="1" si="2"/>
        <v>0.14889909121359765</v>
      </c>
      <c r="P17" s="47">
        <f t="shared" ca="1" si="3"/>
        <v>0.15551529224833446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106</v>
      </c>
      <c r="B1" s="51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1642</v>
      </c>
      <c r="N2" s="72" t="s">
        <v>1662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121.23649900000001</v>
      </c>
      <c r="E6" s="14">
        <f ca="1">SUM(E7:OFFSET(E7,50,0))</f>
        <v>130.63694099999998</v>
      </c>
      <c r="F6" s="14">
        <f ca="1">SUM(F7:OFFSET(F7,50,0))</f>
        <v>77.725060861206899</v>
      </c>
      <c r="G6" s="14">
        <f ca="1">SUM(G7:OFFSET(G7,50,0))</f>
        <v>53.174541371206892</v>
      </c>
      <c r="H6" s="14">
        <f ca="1">SUM(H7:OFFSET(H7,50,0))</f>
        <v>9.9555995000000017</v>
      </c>
      <c r="I6" s="14">
        <f ca="1">SUM(I7:OFFSET(I7,50,0))</f>
        <v>14.594919990000005</v>
      </c>
      <c r="J6" s="15">
        <f ca="1">IFERROR(G6/E6,0)</f>
        <v>0.40704061932380137</v>
      </c>
      <c r="K6" s="15">
        <f ca="1">IFERROR(SUM(G6,H6)/E6,0)</f>
        <v>0.48324876859453486</v>
      </c>
      <c r="L6" s="16">
        <f ca="1">IFERROR(SUM(G6,H6,I6)/E6,0)</f>
        <v>0.59497000056979987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0.42900000000000005</v>
      </c>
      <c r="E7" s="21">
        <v>0.50466100000000003</v>
      </c>
      <c r="F7" s="21">
        <f t="shared" ref="F7:F31" si="0">SUM(G7,H7,I7)</f>
        <v>0.2714450963843017</v>
      </c>
      <c r="G7" s="21">
        <v>0.2250355063843017</v>
      </c>
      <c r="H7" s="21">
        <v>2.1019000000000003E-2</v>
      </c>
      <c r="I7" s="21">
        <v>2.5390590000000001E-2</v>
      </c>
      <c r="J7" s="22">
        <f t="shared" ref="J7:J31" si="1">IFERROR(G7/E7,0)</f>
        <v>0.44591420059069692</v>
      </c>
      <c r="K7" s="22">
        <f t="shared" ref="K7:K31" si="2">IFERROR(SUM(G7,H7)/E7,0)</f>
        <v>0.48756394170403833</v>
      </c>
      <c r="L7" s="23">
        <f t="shared" ref="L7:L31" si="3">IFERROR(SUM(G7,H7,I7)/E7,0)</f>
        <v>0.53787611165574845</v>
      </c>
      <c r="M7" s="4"/>
      <c r="N7" t="s">
        <v>273</v>
      </c>
      <c r="O7" s="5">
        <v>1.327815367408115</v>
      </c>
      <c r="P7" s="71">
        <v>0.83857539033162121</v>
      </c>
    </row>
    <row r="8" spans="1:16">
      <c r="A8" s="17"/>
      <c r="B8" s="55">
        <v>2</v>
      </c>
      <c r="C8" s="19" t="s">
        <v>250</v>
      </c>
      <c r="D8" s="20">
        <v>4.4284099999999995</v>
      </c>
      <c r="E8" s="21">
        <v>4.6030889999999998</v>
      </c>
      <c r="F8" s="21">
        <f t="shared" si="0"/>
        <v>3.1829921440536726</v>
      </c>
      <c r="G8" s="21">
        <v>2.2651980040536728</v>
      </c>
      <c r="H8" s="21">
        <v>0.3487305</v>
      </c>
      <c r="I8" s="21">
        <v>0.56906363999999998</v>
      </c>
      <c r="J8" s="22">
        <f t="shared" si="1"/>
        <v>0.4921038902471086</v>
      </c>
      <c r="K8" s="22">
        <f t="shared" si="2"/>
        <v>0.56786399395138198</v>
      </c>
      <c r="L8" s="23">
        <f t="shared" si="3"/>
        <v>0.6914904630463744</v>
      </c>
      <c r="M8" s="4"/>
      <c r="N8" t="s">
        <v>254</v>
      </c>
      <c r="O8" s="5">
        <v>2.328046772960731</v>
      </c>
      <c r="P8" s="71">
        <v>0.80454280146015045</v>
      </c>
    </row>
    <row r="9" spans="1:16">
      <c r="A9" s="17"/>
      <c r="B9" s="55">
        <v>3</v>
      </c>
      <c r="C9" s="19" t="s">
        <v>251</v>
      </c>
      <c r="D9" s="20">
        <v>0.78934099999999996</v>
      </c>
      <c r="E9" s="21">
        <v>0.93345100000000003</v>
      </c>
      <c r="F9" s="21">
        <f t="shared" si="0"/>
        <v>0.53319055672142801</v>
      </c>
      <c r="G9" s="21">
        <v>0.38465840672142804</v>
      </c>
      <c r="H9" s="21">
        <v>8.0968179999999987E-2</v>
      </c>
      <c r="I9" s="21">
        <v>6.7563970000000001E-2</v>
      </c>
      <c r="J9" s="22">
        <f t="shared" si="1"/>
        <v>0.41208205542811355</v>
      </c>
      <c r="K9" s="22">
        <f t="shared" si="2"/>
        <v>0.4988227413344975</v>
      </c>
      <c r="L9" s="23">
        <f t="shared" si="3"/>
        <v>0.57120358403539984</v>
      </c>
      <c r="M9" s="4"/>
      <c r="N9" t="s">
        <v>267</v>
      </c>
      <c r="O9" s="5">
        <v>1.0479972405455089</v>
      </c>
      <c r="P9" s="71">
        <v>0.75254342434406041</v>
      </c>
    </row>
    <row r="10" spans="1:16">
      <c r="A10" s="17"/>
      <c r="B10" s="55">
        <v>4</v>
      </c>
      <c r="C10" s="19" t="s">
        <v>252</v>
      </c>
      <c r="D10" s="20">
        <v>5.6794569999999993</v>
      </c>
      <c r="E10" s="21">
        <v>6.0927860000000003</v>
      </c>
      <c r="F10" s="21">
        <f t="shared" si="0"/>
        <v>3.8323651515826533</v>
      </c>
      <c r="G10" s="21">
        <v>2.7990562315826537</v>
      </c>
      <c r="H10" s="21">
        <v>0.55718409999999996</v>
      </c>
      <c r="I10" s="21">
        <v>0.47612481999999995</v>
      </c>
      <c r="J10" s="22">
        <f t="shared" si="1"/>
        <v>0.45940498018191572</v>
      </c>
      <c r="K10" s="22">
        <f t="shared" si="2"/>
        <v>0.55085478655949072</v>
      </c>
      <c r="L10" s="23">
        <f t="shared" si="3"/>
        <v>0.62900045259798276</v>
      </c>
      <c r="M10" s="4"/>
      <c r="N10" t="s">
        <v>265</v>
      </c>
      <c r="O10" s="5">
        <v>0.23890062246514043</v>
      </c>
      <c r="P10" s="71">
        <v>0.73957774667791598</v>
      </c>
    </row>
    <row r="11" spans="1:16">
      <c r="A11" s="17"/>
      <c r="B11" s="55">
        <v>5</v>
      </c>
      <c r="C11" s="19" t="s">
        <v>253</v>
      </c>
      <c r="D11" s="20">
        <v>1.3322090000000002</v>
      </c>
      <c r="E11" s="21">
        <v>1.4722949999999999</v>
      </c>
      <c r="F11" s="21">
        <f t="shared" si="0"/>
        <v>0.88845962496951691</v>
      </c>
      <c r="G11" s="21">
        <v>0.63668125496951689</v>
      </c>
      <c r="H11" s="21">
        <v>0.13024878000000001</v>
      </c>
      <c r="I11" s="21">
        <v>0.12152958999999999</v>
      </c>
      <c r="J11" s="22">
        <f t="shared" si="1"/>
        <v>0.43244136193461019</v>
      </c>
      <c r="K11" s="22">
        <f t="shared" si="2"/>
        <v>0.52090785811913853</v>
      </c>
      <c r="L11" s="23">
        <f t="shared" si="3"/>
        <v>0.60345217838104248</v>
      </c>
      <c r="M11" s="4"/>
      <c r="N11" t="s">
        <v>268</v>
      </c>
      <c r="O11" s="5">
        <v>3.9147330728356824</v>
      </c>
      <c r="P11" s="71">
        <v>0.73946824788962018</v>
      </c>
    </row>
    <row r="12" spans="1:16">
      <c r="A12" s="17"/>
      <c r="B12" s="55">
        <v>6</v>
      </c>
      <c r="C12" s="19" t="s">
        <v>254</v>
      </c>
      <c r="D12" s="20">
        <v>2.7295590000000005</v>
      </c>
      <c r="E12" s="21">
        <v>2.8936270000000004</v>
      </c>
      <c r="F12" s="21">
        <f t="shared" si="0"/>
        <v>2.328046772960731</v>
      </c>
      <c r="G12" s="21">
        <v>1.8949595929607312</v>
      </c>
      <c r="H12" s="21">
        <v>0.18041159999999998</v>
      </c>
      <c r="I12" s="21">
        <v>0.25267558000000001</v>
      </c>
      <c r="J12" s="22">
        <f t="shared" si="1"/>
        <v>0.65487348333449025</v>
      </c>
      <c r="K12" s="22">
        <f t="shared" si="2"/>
        <v>0.71722139479647196</v>
      </c>
      <c r="L12" s="23">
        <f t="shared" si="3"/>
        <v>0.80454280146015045</v>
      </c>
      <c r="M12" s="4"/>
      <c r="N12" t="s">
        <v>258</v>
      </c>
      <c r="O12" s="5">
        <v>0.57028072763207605</v>
      </c>
      <c r="P12" s="71">
        <v>0.73463182485733391</v>
      </c>
    </row>
    <row r="13" spans="1:16">
      <c r="A13" s="17"/>
      <c r="B13" s="55">
        <v>7</v>
      </c>
      <c r="C13" s="19" t="s">
        <v>255</v>
      </c>
      <c r="D13" s="20">
        <v>5.3689329999999993</v>
      </c>
      <c r="E13" s="21">
        <v>5.6242059999999992</v>
      </c>
      <c r="F13" s="21">
        <f t="shared" si="0"/>
        <v>3.2838287937830382</v>
      </c>
      <c r="G13" s="21">
        <v>2.4180153237830382</v>
      </c>
      <c r="H13" s="21">
        <v>0.41859997999999998</v>
      </c>
      <c r="I13" s="21">
        <v>0.44721349000000005</v>
      </c>
      <c r="J13" s="22">
        <f t="shared" si="1"/>
        <v>0.42993007791376037</v>
      </c>
      <c r="K13" s="22">
        <f t="shared" si="2"/>
        <v>0.50435835810122143</v>
      </c>
      <c r="L13" s="23">
        <f t="shared" si="3"/>
        <v>0.58387420264887857</v>
      </c>
      <c r="M13" s="4"/>
      <c r="N13" t="s">
        <v>264</v>
      </c>
      <c r="O13" s="5">
        <v>2.0248107382922789</v>
      </c>
      <c r="P13" s="71">
        <v>0.70570100724004636</v>
      </c>
    </row>
    <row r="14" spans="1:16">
      <c r="A14" s="17"/>
      <c r="B14" s="55">
        <v>8</v>
      </c>
      <c r="C14" s="19" t="s">
        <v>256</v>
      </c>
      <c r="D14" s="20">
        <v>3.0897140000000003</v>
      </c>
      <c r="E14" s="21">
        <v>3.2594910000000001</v>
      </c>
      <c r="F14" s="21">
        <f t="shared" si="0"/>
        <v>1.9222794047655765</v>
      </c>
      <c r="G14" s="21">
        <v>1.4495193447655765</v>
      </c>
      <c r="H14" s="21">
        <v>0.26119851999999999</v>
      </c>
      <c r="I14" s="21">
        <v>0.21156153999999999</v>
      </c>
      <c r="J14" s="22">
        <f t="shared" si="1"/>
        <v>0.44470727017364875</v>
      </c>
      <c r="K14" s="22">
        <f t="shared" si="2"/>
        <v>0.52484202741028474</v>
      </c>
      <c r="L14" s="23">
        <f t="shared" si="3"/>
        <v>0.5897483394694375</v>
      </c>
      <c r="M14" s="4"/>
      <c r="N14" t="s">
        <v>266</v>
      </c>
      <c r="O14" s="5">
        <v>0.72611462201140275</v>
      </c>
      <c r="P14" s="71">
        <v>0.69377897169848002</v>
      </c>
    </row>
    <row r="15" spans="1:16">
      <c r="A15" s="17"/>
      <c r="B15" s="55">
        <v>9</v>
      </c>
      <c r="C15" s="19" t="s">
        <v>257</v>
      </c>
      <c r="D15" s="20">
        <v>0.68113800000000002</v>
      </c>
      <c r="E15" s="21">
        <v>0.86834900000000004</v>
      </c>
      <c r="F15" s="21">
        <f t="shared" si="0"/>
        <v>0.42331595572621056</v>
      </c>
      <c r="G15" s="21">
        <v>0.30779626572621055</v>
      </c>
      <c r="H15" s="21">
        <v>6.7611900000000003E-2</v>
      </c>
      <c r="I15" s="21">
        <v>4.7907790000000006E-2</v>
      </c>
      <c r="J15" s="22">
        <f t="shared" si="1"/>
        <v>0.35446147312452775</v>
      </c>
      <c r="K15" s="22">
        <f t="shared" si="2"/>
        <v>0.4323240606325458</v>
      </c>
      <c r="L15" s="23">
        <f t="shared" si="3"/>
        <v>0.48749518422455779</v>
      </c>
      <c r="M15" s="4"/>
      <c r="N15" t="s">
        <v>262</v>
      </c>
      <c r="O15" s="5">
        <v>1.91666279900116</v>
      </c>
      <c r="P15" s="71">
        <v>0.69235669144868872</v>
      </c>
    </row>
    <row r="16" spans="1:16">
      <c r="A16" s="17"/>
      <c r="B16" s="55">
        <v>10</v>
      </c>
      <c r="C16" s="19" t="s">
        <v>258</v>
      </c>
      <c r="D16" s="20">
        <v>0.72195900000000002</v>
      </c>
      <c r="E16" s="21">
        <v>0.776281</v>
      </c>
      <c r="F16" s="21">
        <f t="shared" si="0"/>
        <v>0.57028072763207605</v>
      </c>
      <c r="G16" s="21">
        <v>0.42949653763207607</v>
      </c>
      <c r="H16" s="21">
        <v>7.7083369999999998E-2</v>
      </c>
      <c r="I16" s="21">
        <v>6.3700820000000005E-2</v>
      </c>
      <c r="J16" s="22">
        <f t="shared" si="1"/>
        <v>0.55327457149160686</v>
      </c>
      <c r="K16" s="22">
        <f t="shared" si="2"/>
        <v>0.65257285394345099</v>
      </c>
      <c r="L16" s="23">
        <f t="shared" si="3"/>
        <v>0.73463182485733391</v>
      </c>
      <c r="M16" s="4"/>
      <c r="N16" t="s">
        <v>250</v>
      </c>
      <c r="O16" s="5">
        <v>3.1829921440536726</v>
      </c>
      <c r="P16" s="71">
        <v>0.6914904630463744</v>
      </c>
    </row>
    <row r="17" spans="1:16">
      <c r="A17" s="17"/>
      <c r="B17" s="55">
        <v>11</v>
      </c>
      <c r="C17" s="19" t="s">
        <v>259</v>
      </c>
      <c r="D17" s="20">
        <v>2.8959969999999999</v>
      </c>
      <c r="E17" s="21">
        <v>3.103621</v>
      </c>
      <c r="F17" s="21">
        <f t="shared" si="0"/>
        <v>1.9766905342532941</v>
      </c>
      <c r="G17" s="21">
        <v>1.4771833842532942</v>
      </c>
      <c r="H17" s="21">
        <v>0.22480017000000002</v>
      </c>
      <c r="I17" s="21">
        <v>0.27470697999999999</v>
      </c>
      <c r="J17" s="22">
        <f t="shared" si="1"/>
        <v>0.47595482317373616</v>
      </c>
      <c r="K17" s="22">
        <f t="shared" si="2"/>
        <v>0.54838640228729418</v>
      </c>
      <c r="L17" s="23">
        <f t="shared" si="3"/>
        <v>0.63689816967126278</v>
      </c>
      <c r="M17" s="4"/>
      <c r="N17" t="s">
        <v>270</v>
      </c>
      <c r="O17" s="5">
        <v>1.1174212880427077</v>
      </c>
      <c r="P17" s="71">
        <v>0.6798120167855175</v>
      </c>
    </row>
    <row r="18" spans="1:16">
      <c r="A18" s="17"/>
      <c r="B18" s="55">
        <v>12</v>
      </c>
      <c r="C18" s="19" t="s">
        <v>260</v>
      </c>
      <c r="D18" s="20">
        <v>2.8131049999999997</v>
      </c>
      <c r="E18" s="21">
        <v>3.5758000000000005</v>
      </c>
      <c r="F18" s="21">
        <f t="shared" si="0"/>
        <v>1.9513685061599364</v>
      </c>
      <c r="G18" s="21">
        <v>1.3989930361599363</v>
      </c>
      <c r="H18" s="21">
        <v>0.28959996000000005</v>
      </c>
      <c r="I18" s="21">
        <v>0.26277550999999999</v>
      </c>
      <c r="J18" s="22">
        <f t="shared" si="1"/>
        <v>0.39123917337656916</v>
      </c>
      <c r="K18" s="22">
        <f t="shared" si="2"/>
        <v>0.47222803181384199</v>
      </c>
      <c r="L18" s="23">
        <f t="shared" si="3"/>
        <v>0.54571522628780589</v>
      </c>
      <c r="M18" s="4"/>
      <c r="N18" t="s">
        <v>259</v>
      </c>
      <c r="O18" s="5">
        <v>1.9766905342532941</v>
      </c>
      <c r="P18" s="71">
        <v>0.63689816967126278</v>
      </c>
    </row>
    <row r="19" spans="1:16">
      <c r="A19" s="17"/>
      <c r="B19" s="55">
        <v>13</v>
      </c>
      <c r="C19" s="19" t="s">
        <v>261</v>
      </c>
      <c r="D19" s="20">
        <v>4.366803</v>
      </c>
      <c r="E19" s="21">
        <v>4.6367649999999996</v>
      </c>
      <c r="F19" s="21">
        <f t="shared" si="0"/>
        <v>2.8524518826401239</v>
      </c>
      <c r="G19" s="21">
        <v>2.121169102640124</v>
      </c>
      <c r="H19" s="21">
        <v>0.40502003999999997</v>
      </c>
      <c r="I19" s="21">
        <v>0.32626274</v>
      </c>
      <c r="J19" s="22">
        <f t="shared" si="1"/>
        <v>0.4574674590237211</v>
      </c>
      <c r="K19" s="22">
        <f t="shared" si="2"/>
        <v>0.54481716080934106</v>
      </c>
      <c r="L19" s="23">
        <f t="shared" si="3"/>
        <v>0.615181464370121</v>
      </c>
      <c r="M19" s="4"/>
      <c r="N19" t="s">
        <v>269</v>
      </c>
      <c r="O19" s="5">
        <v>1.4589938569671883</v>
      </c>
      <c r="P19" s="71">
        <v>0.63605475977919268</v>
      </c>
    </row>
    <row r="20" spans="1:16">
      <c r="A20" s="17"/>
      <c r="B20" s="55">
        <v>14</v>
      </c>
      <c r="C20" s="19" t="s">
        <v>262</v>
      </c>
      <c r="D20" s="20">
        <v>2.5760850000000004</v>
      </c>
      <c r="E20" s="21">
        <v>2.7683170000000006</v>
      </c>
      <c r="F20" s="21">
        <f t="shared" si="0"/>
        <v>1.91666279900116</v>
      </c>
      <c r="G20" s="21">
        <v>1.4516755590011599</v>
      </c>
      <c r="H20" s="21">
        <v>0.26651806</v>
      </c>
      <c r="I20" s="21">
        <v>0.19846918000000002</v>
      </c>
      <c r="J20" s="22">
        <f t="shared" si="1"/>
        <v>0.52438920795601063</v>
      </c>
      <c r="K20" s="22">
        <f t="shared" si="2"/>
        <v>0.62066360861171588</v>
      </c>
      <c r="L20" s="23">
        <f t="shared" si="3"/>
        <v>0.69235669144868872</v>
      </c>
      <c r="M20" s="4"/>
      <c r="N20" t="s">
        <v>252</v>
      </c>
      <c r="O20" s="5">
        <v>3.8323651515826533</v>
      </c>
      <c r="P20" s="71">
        <v>0.62900045259798276</v>
      </c>
    </row>
    <row r="21" spans="1:16">
      <c r="A21" s="17"/>
      <c r="B21" s="55">
        <v>15</v>
      </c>
      <c r="C21" s="19" t="s">
        <v>263</v>
      </c>
      <c r="D21" s="20">
        <v>64.277175</v>
      </c>
      <c r="E21" s="21">
        <v>69.413888999999969</v>
      </c>
      <c r="F21" s="21">
        <f t="shared" si="0"/>
        <v>38.236616114271186</v>
      </c>
      <c r="G21" s="21">
        <v>23.419938244271179</v>
      </c>
      <c r="H21" s="21">
        <v>5.0619714200000017</v>
      </c>
      <c r="I21" s="21">
        <v>9.7547064500000022</v>
      </c>
      <c r="J21" s="22">
        <f t="shared" si="1"/>
        <v>0.33739556422593164</v>
      </c>
      <c r="K21" s="22">
        <f t="shared" si="2"/>
        <v>0.41032003932629674</v>
      </c>
      <c r="L21" s="23">
        <f t="shared" si="3"/>
        <v>0.55084964500794942</v>
      </c>
      <c r="M21" s="4"/>
      <c r="N21" t="s">
        <v>261</v>
      </c>
      <c r="O21" s="5">
        <v>2.8524518826401239</v>
      </c>
      <c r="P21" s="71">
        <v>0.615181464370121</v>
      </c>
    </row>
    <row r="22" spans="1:16">
      <c r="A22" s="17"/>
      <c r="B22" s="55">
        <v>16</v>
      </c>
      <c r="C22" s="19" t="s">
        <v>264</v>
      </c>
      <c r="D22" s="20">
        <v>2.8143960000000003</v>
      </c>
      <c r="E22" s="21">
        <v>2.8692190000000002</v>
      </c>
      <c r="F22" s="21">
        <f t="shared" si="0"/>
        <v>2.0248107382922789</v>
      </c>
      <c r="G22" s="21">
        <v>1.5246209282922791</v>
      </c>
      <c r="H22" s="21">
        <v>0.18072984</v>
      </c>
      <c r="I22" s="21">
        <v>0.31945996999999998</v>
      </c>
      <c r="J22" s="22">
        <f t="shared" si="1"/>
        <v>0.53137140395775961</v>
      </c>
      <c r="K22" s="22">
        <f t="shared" si="2"/>
        <v>0.59436061461055389</v>
      </c>
      <c r="L22" s="23">
        <f t="shared" si="3"/>
        <v>0.70570100724004636</v>
      </c>
      <c r="M22" s="4"/>
      <c r="N22" t="s">
        <v>253</v>
      </c>
      <c r="O22" s="5">
        <v>0.88845962496951691</v>
      </c>
      <c r="P22" s="71">
        <v>0.60345217838104248</v>
      </c>
    </row>
    <row r="23" spans="1:16">
      <c r="A23" s="17"/>
      <c r="B23" s="55">
        <v>17</v>
      </c>
      <c r="C23" s="19" t="s">
        <v>265</v>
      </c>
      <c r="D23" s="20">
        <v>0.29957699999999998</v>
      </c>
      <c r="E23" s="21">
        <v>0.32302299999999995</v>
      </c>
      <c r="F23" s="21">
        <f t="shared" si="0"/>
        <v>0.23890062246514043</v>
      </c>
      <c r="G23" s="21">
        <v>0.19236065246514045</v>
      </c>
      <c r="H23" s="21">
        <v>2.8874499999999997E-2</v>
      </c>
      <c r="I23" s="21">
        <v>1.7665469999999999E-2</v>
      </c>
      <c r="J23" s="22">
        <f t="shared" si="1"/>
        <v>0.59550141155626835</v>
      </c>
      <c r="K23" s="22">
        <f t="shared" si="2"/>
        <v>0.68488978328212069</v>
      </c>
      <c r="L23" s="23">
        <f t="shared" si="3"/>
        <v>0.73957774667791598</v>
      </c>
      <c r="M23" s="4"/>
      <c r="N23" t="s">
        <v>256</v>
      </c>
      <c r="O23" s="5">
        <v>1.9222794047655765</v>
      </c>
      <c r="P23" s="71">
        <v>0.5897483394694375</v>
      </c>
    </row>
    <row r="24" spans="1:16">
      <c r="A24" s="17"/>
      <c r="B24" s="55">
        <v>18</v>
      </c>
      <c r="C24" s="19" t="s">
        <v>266</v>
      </c>
      <c r="D24" s="20">
        <v>0.94902100000000011</v>
      </c>
      <c r="E24" s="21">
        <v>1.046608</v>
      </c>
      <c r="F24" s="21">
        <f t="shared" si="0"/>
        <v>0.72611462201140275</v>
      </c>
      <c r="G24" s="21">
        <v>0.51227186201140285</v>
      </c>
      <c r="H24" s="21">
        <v>0.11858949000000001</v>
      </c>
      <c r="I24" s="21">
        <v>9.5253270000000001E-2</v>
      </c>
      <c r="J24" s="22">
        <f t="shared" si="1"/>
        <v>0.48945914995050949</v>
      </c>
      <c r="K24" s="22">
        <f t="shared" si="2"/>
        <v>0.60276756150478772</v>
      </c>
      <c r="L24" s="23">
        <f t="shared" si="3"/>
        <v>0.69377897169848002</v>
      </c>
      <c r="M24" s="4"/>
      <c r="N24" t="s">
        <v>271</v>
      </c>
      <c r="O24" s="5">
        <v>0.68533573502969025</v>
      </c>
      <c r="P24" s="71">
        <v>0.5893378958386386</v>
      </c>
    </row>
    <row r="25" spans="1:16">
      <c r="A25" s="17"/>
      <c r="B25" s="55">
        <v>19</v>
      </c>
      <c r="C25" s="19" t="s">
        <v>267</v>
      </c>
      <c r="D25" s="20">
        <v>1.3584219999999998</v>
      </c>
      <c r="E25" s="21">
        <v>1.3926069999999999</v>
      </c>
      <c r="F25" s="21">
        <f t="shared" si="0"/>
        <v>1.0479972405455089</v>
      </c>
      <c r="G25" s="21">
        <v>0.73137668054550886</v>
      </c>
      <c r="H25" s="21">
        <v>0.16728551</v>
      </c>
      <c r="I25" s="21">
        <v>0.14933505000000002</v>
      </c>
      <c r="J25" s="22">
        <f t="shared" si="1"/>
        <v>0.52518526802285848</v>
      </c>
      <c r="K25" s="22">
        <f t="shared" si="2"/>
        <v>0.64530925849540388</v>
      </c>
      <c r="L25" s="23">
        <f t="shared" si="3"/>
        <v>0.75254342434406041</v>
      </c>
      <c r="M25" s="4"/>
      <c r="N25" t="s">
        <v>255</v>
      </c>
      <c r="O25" s="5">
        <v>3.2838287937830382</v>
      </c>
      <c r="P25" s="71">
        <v>0.58387420264887857</v>
      </c>
    </row>
    <row r="26" spans="1:16">
      <c r="A26" s="17"/>
      <c r="B26" s="55">
        <v>20</v>
      </c>
      <c r="C26" s="19" t="s">
        <v>268</v>
      </c>
      <c r="D26" s="20">
        <v>5.0289109999999981</v>
      </c>
      <c r="E26" s="21">
        <v>5.2939839999999991</v>
      </c>
      <c r="F26" s="21">
        <f t="shared" si="0"/>
        <v>3.9147330728356824</v>
      </c>
      <c r="G26" s="21">
        <v>3.2040293528356822</v>
      </c>
      <c r="H26" s="21">
        <v>0.38359657999999996</v>
      </c>
      <c r="I26" s="21">
        <v>0.32710714000000013</v>
      </c>
      <c r="J26" s="22">
        <f t="shared" si="1"/>
        <v>0.60522082288795787</v>
      </c>
      <c r="K26" s="22">
        <f t="shared" si="2"/>
        <v>0.67767978385195016</v>
      </c>
      <c r="L26" s="23">
        <f t="shared" si="3"/>
        <v>0.73946824788962018</v>
      </c>
      <c r="M26" s="4"/>
      <c r="N26" t="s">
        <v>251</v>
      </c>
      <c r="O26" s="5">
        <v>0.53319055672142801</v>
      </c>
      <c r="P26" s="71">
        <v>0.57120358403539984</v>
      </c>
    </row>
    <row r="27" spans="1:16">
      <c r="A27" s="17"/>
      <c r="B27" s="55">
        <v>21</v>
      </c>
      <c r="C27" s="19" t="s">
        <v>269</v>
      </c>
      <c r="D27" s="20">
        <v>2.120886</v>
      </c>
      <c r="E27" s="21">
        <v>2.2938180000000004</v>
      </c>
      <c r="F27" s="21">
        <f t="shared" si="0"/>
        <v>1.4589938569671883</v>
      </c>
      <c r="G27" s="21">
        <v>1.1103869369671884</v>
      </c>
      <c r="H27" s="21">
        <v>0.17716826000000002</v>
      </c>
      <c r="I27" s="21">
        <v>0.17143865999999996</v>
      </c>
      <c r="J27" s="22">
        <f t="shared" si="1"/>
        <v>0.4840780467182611</v>
      </c>
      <c r="K27" s="22">
        <f t="shared" si="2"/>
        <v>0.56131532535152662</v>
      </c>
      <c r="L27" s="23">
        <f t="shared" si="3"/>
        <v>0.63605475977919268</v>
      </c>
      <c r="M27" s="4"/>
      <c r="N27" t="s">
        <v>263</v>
      </c>
      <c r="O27" s="5">
        <v>38.236616114271186</v>
      </c>
      <c r="P27" s="71">
        <v>0.55084964500794942</v>
      </c>
    </row>
    <row r="28" spans="1:16">
      <c r="A28" s="17"/>
      <c r="B28" s="55">
        <v>22</v>
      </c>
      <c r="C28" s="19" t="s">
        <v>270</v>
      </c>
      <c r="D28" s="20">
        <v>1.5816960000000004</v>
      </c>
      <c r="E28" s="21">
        <v>1.6437210000000002</v>
      </c>
      <c r="F28" s="21">
        <f t="shared" si="0"/>
        <v>1.1174212880427077</v>
      </c>
      <c r="G28" s="21">
        <v>0.85674414804270782</v>
      </c>
      <c r="H28" s="21">
        <v>0.15049739000000001</v>
      </c>
      <c r="I28" s="21">
        <v>0.11017974999999999</v>
      </c>
      <c r="J28" s="22">
        <f t="shared" si="1"/>
        <v>0.52122236562209023</v>
      </c>
      <c r="K28" s="22">
        <f t="shared" si="2"/>
        <v>0.6127813284874426</v>
      </c>
      <c r="L28" s="23">
        <f t="shared" si="3"/>
        <v>0.6798120167855175</v>
      </c>
      <c r="M28" s="4"/>
      <c r="N28" t="s">
        <v>260</v>
      </c>
      <c r="O28" s="5">
        <v>1.9513685061599364</v>
      </c>
      <c r="P28" s="71">
        <v>0.54571522628780589</v>
      </c>
    </row>
    <row r="29" spans="1:16">
      <c r="A29" s="17"/>
      <c r="B29" s="55">
        <v>23</v>
      </c>
      <c r="C29" s="19" t="s">
        <v>271</v>
      </c>
      <c r="D29" s="20">
        <v>1.0854050000000002</v>
      </c>
      <c r="E29" s="21">
        <v>1.1628909999999999</v>
      </c>
      <c r="F29" s="21">
        <f t="shared" si="0"/>
        <v>0.68533573502969025</v>
      </c>
      <c r="G29" s="21">
        <v>0.50758630502969027</v>
      </c>
      <c r="H29" s="21">
        <v>9.7478079999999995E-2</v>
      </c>
      <c r="I29" s="21">
        <v>8.0271349999999991E-2</v>
      </c>
      <c r="J29" s="22">
        <f t="shared" si="1"/>
        <v>0.43648657099391974</v>
      </c>
      <c r="K29" s="22">
        <f t="shared" si="2"/>
        <v>0.52031048914274025</v>
      </c>
      <c r="L29" s="23">
        <f t="shared" si="3"/>
        <v>0.5893378958386386</v>
      </c>
      <c r="M29" s="4"/>
      <c r="N29" t="s">
        <v>249</v>
      </c>
      <c r="O29" s="5">
        <v>0.2714450963843017</v>
      </c>
      <c r="P29" s="71">
        <v>0.53787611165574845</v>
      </c>
    </row>
    <row r="30" spans="1:16">
      <c r="A30" s="17"/>
      <c r="B30" s="55">
        <v>24</v>
      </c>
      <c r="C30" s="19" t="s">
        <v>272</v>
      </c>
      <c r="D30" s="20">
        <v>2.3795169999999999</v>
      </c>
      <c r="E30" s="21">
        <v>2.5010240000000001</v>
      </c>
      <c r="F30" s="21">
        <f t="shared" si="0"/>
        <v>1.0129442527042773</v>
      </c>
      <c r="G30" s="21">
        <v>0.90368043270427734</v>
      </c>
      <c r="H30" s="21">
        <v>8.6296449999999997E-2</v>
      </c>
      <c r="I30" s="21">
        <v>2.2967370000000001E-2</v>
      </c>
      <c r="J30" s="22">
        <f t="shared" si="1"/>
        <v>0.36132417469975392</v>
      </c>
      <c r="K30" s="22">
        <f t="shared" si="2"/>
        <v>0.39582862167827149</v>
      </c>
      <c r="L30" s="23">
        <f t="shared" si="3"/>
        <v>0.40501180824505373</v>
      </c>
      <c r="M30" s="4"/>
      <c r="N30" t="s">
        <v>257</v>
      </c>
      <c r="O30" s="5">
        <v>0.42331595572621056</v>
      </c>
      <c r="P30" s="71">
        <v>0.48749518422455779</v>
      </c>
    </row>
    <row r="31" spans="1:16" ht="15.75" thickBot="1">
      <c r="A31" s="24"/>
      <c r="B31" s="56">
        <v>25</v>
      </c>
      <c r="C31" s="26" t="s">
        <v>273</v>
      </c>
      <c r="D31" s="27">
        <v>1.439783</v>
      </c>
      <c r="E31" s="28">
        <v>1.583418</v>
      </c>
      <c r="F31" s="28">
        <f t="shared" si="0"/>
        <v>1.327815367408115</v>
      </c>
      <c r="G31" s="28">
        <v>0.9521082774081151</v>
      </c>
      <c r="H31" s="28">
        <v>0.17411782000000003</v>
      </c>
      <c r="I31" s="28">
        <v>0.20158927000000001</v>
      </c>
      <c r="J31" s="29">
        <f t="shared" si="1"/>
        <v>0.60129938993248477</v>
      </c>
      <c r="K31" s="29">
        <f t="shared" si="2"/>
        <v>0.71126265926502985</v>
      </c>
      <c r="L31" s="30">
        <f t="shared" si="3"/>
        <v>0.83857539033162121</v>
      </c>
      <c r="M31" s="4"/>
      <c r="N31" t="s">
        <v>272</v>
      </c>
      <c r="O31" s="5">
        <v>1.0129442527042773</v>
      </c>
      <c r="P31" s="71">
        <v>0.40501180824505373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>
  <dimension ref="A1:M20"/>
  <sheetViews>
    <sheetView topLeftCell="A11" workbookViewId="0">
      <selection activeCell="A20" sqref="A20:D20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9.5703125" customWidth="1"/>
    <col min="6" max="6" width="13.5703125" customWidth="1"/>
    <col min="7" max="9" width="0" hidden="1" customWidth="1"/>
  </cols>
  <sheetData>
    <row r="1" spans="1:13" ht="15.75">
      <c r="A1" s="50">
        <v>106</v>
      </c>
      <c r="B1" s="49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1643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121.23649900000001</v>
      </c>
      <c r="E6" s="14">
        <v>130.63694099999998</v>
      </c>
      <c r="F6" s="14">
        <v>77.725060861206899</v>
      </c>
      <c r="G6" s="14">
        <v>53.174541371206892</v>
      </c>
      <c r="H6" s="14">
        <v>9.9555995000000017</v>
      </c>
      <c r="I6" s="14">
        <v>14.594919990000005</v>
      </c>
      <c r="J6" s="15">
        <v>0.40704061932380137</v>
      </c>
      <c r="K6" s="15">
        <v>0.48324876859453486</v>
      </c>
      <c r="L6" s="16">
        <v>0.59497000056979987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121.23649899999998</v>
      </c>
      <c r="E7" s="38">
        <f ca="1">SUM(E8:OFFSET(E6,MATCH("PROYECTOS",$A$8:$A$50,0),0))</f>
        <v>130.63694100000006</v>
      </c>
      <c r="F7" s="38">
        <f ca="1">SUM(F8:OFFSET(F6,MATCH("PROYECTOS",$A$8:$A$50,0),0))</f>
        <v>77.725060861206913</v>
      </c>
      <c r="G7" s="38">
        <f ca="1">SUM(G8:OFFSET(G6,MATCH("PROYECTOS",$A$8:$A$50,0),0))</f>
        <v>53.174541371206892</v>
      </c>
      <c r="H7" s="38">
        <f ca="1">SUM(H8:OFFSET(H6,MATCH("PROYECTOS",$A$8:$A$50,0),0))</f>
        <v>9.9555995000000053</v>
      </c>
      <c r="I7" s="38">
        <f ca="1">SUM(I8:OFFSET(I6,MATCH("PROYECTOS",$A$8:$A$50,0),0))</f>
        <v>14.594919990000006</v>
      </c>
      <c r="J7" s="39">
        <f ca="1">IFERROR(G7/E7,0)</f>
        <v>0.40704061932380109</v>
      </c>
      <c r="K7" s="39">
        <f ca="1">IFERROR(SUM(G7,H7)/E7,0)</f>
        <v>0.48324876859453458</v>
      </c>
      <c r="L7" s="40">
        <f ca="1">IFERROR(SUM(G7,H7,I7)/E7,0)</f>
        <v>0.59497000056979943</v>
      </c>
      <c r="M7" s="4"/>
    </row>
    <row r="8" spans="1:13">
      <c r="A8" s="17"/>
      <c r="B8" s="19">
        <v>3000001</v>
      </c>
      <c r="C8" s="19" t="s">
        <v>275</v>
      </c>
      <c r="D8" s="20">
        <v>1.9265540000000001</v>
      </c>
      <c r="E8" s="21">
        <v>2.037404</v>
      </c>
      <c r="F8" s="21">
        <f t="shared" ref="F8:F11" si="0">SUM(G8,H8,I8)</f>
        <v>1.0174363055024898</v>
      </c>
      <c r="G8" s="21">
        <v>0.67404394550248981</v>
      </c>
      <c r="H8" s="21">
        <v>0.14498938</v>
      </c>
      <c r="I8" s="21">
        <v>0.19840298000000001</v>
      </c>
      <c r="J8" s="22">
        <f t="shared" ref="J8:J12" si="1">IFERROR(G8/E8,0)</f>
        <v>0.3308347021516056</v>
      </c>
      <c r="K8" s="22">
        <f t="shared" ref="K8:K12" si="2">IFERROR(SUM(G8,H8)/E8,0)</f>
        <v>0.40199848704650121</v>
      </c>
      <c r="L8" s="23">
        <f t="shared" ref="L8:L12" si="3">IFERROR(SUM(G8,H8,I8)/E8,0)</f>
        <v>0.49937877097644345</v>
      </c>
      <c r="M8" s="4"/>
    </row>
    <row r="9" spans="1:13" ht="51">
      <c r="A9" s="17"/>
      <c r="B9" s="19">
        <v>3000573</v>
      </c>
      <c r="C9" s="19" t="s">
        <v>1645</v>
      </c>
      <c r="D9" s="20">
        <v>4.6527399999999988</v>
      </c>
      <c r="E9" s="21">
        <v>4.7123659999999985</v>
      </c>
      <c r="F9" s="21">
        <f t="shared" si="0"/>
        <v>1.8445533787653909</v>
      </c>
      <c r="G9" s="21">
        <v>1.4156455587653909</v>
      </c>
      <c r="H9" s="21">
        <v>0.22215234000000003</v>
      </c>
      <c r="I9" s="21">
        <v>0.20675547999999999</v>
      </c>
      <c r="J9" s="22">
        <f t="shared" si="1"/>
        <v>0.30041078277141275</v>
      </c>
      <c r="K9" s="22">
        <f t="shared" si="2"/>
        <v>0.34755320337286866</v>
      </c>
      <c r="L9" s="23">
        <f t="shared" si="3"/>
        <v>0.39142829287143477</v>
      </c>
      <c r="M9" s="4"/>
    </row>
    <row r="10" spans="1:13" ht="51">
      <c r="A10" s="17"/>
      <c r="B10" s="19">
        <v>3000574</v>
      </c>
      <c r="C10" s="19" t="s">
        <v>1646</v>
      </c>
      <c r="D10" s="20">
        <v>108.21371699999997</v>
      </c>
      <c r="E10" s="21">
        <v>117.77890600000006</v>
      </c>
      <c r="F10" s="21">
        <f t="shared" si="0"/>
        <v>72.985701194012023</v>
      </c>
      <c r="G10" s="21">
        <v>49.897745084012008</v>
      </c>
      <c r="H10" s="21">
        <v>9.1925937000000051</v>
      </c>
      <c r="I10" s="21">
        <v>13.895362410000008</v>
      </c>
      <c r="J10" s="22">
        <f t="shared" si="1"/>
        <v>0.4236560414647762</v>
      </c>
      <c r="K10" s="22">
        <f t="shared" si="2"/>
        <v>0.50170561767666599</v>
      </c>
      <c r="L10" s="23">
        <f t="shared" si="3"/>
        <v>0.61968397969337552</v>
      </c>
      <c r="M10" s="4"/>
    </row>
    <row r="11" spans="1:13" ht="51">
      <c r="A11" s="17"/>
      <c r="B11" s="19">
        <v>3000575</v>
      </c>
      <c r="C11" s="19" t="s">
        <v>1647</v>
      </c>
      <c r="D11" s="20">
        <v>6.4434880000000003</v>
      </c>
      <c r="E11" s="21">
        <v>6.1082649999999994</v>
      </c>
      <c r="F11" s="21">
        <f t="shared" si="0"/>
        <v>1.8773699829270032</v>
      </c>
      <c r="G11" s="21">
        <v>1.1871067829270032</v>
      </c>
      <c r="H11" s="21">
        <v>0.39586408000000001</v>
      </c>
      <c r="I11" s="21">
        <v>0.29439912000000001</v>
      </c>
      <c r="J11" s="22">
        <f t="shared" si="1"/>
        <v>0.19434434866971281</v>
      </c>
      <c r="K11" s="22">
        <f t="shared" si="2"/>
        <v>0.25915229004095325</v>
      </c>
      <c r="L11" s="23">
        <f t="shared" si="3"/>
        <v>0.30734913808209097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1663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0.49937877097644345</v>
      </c>
    </row>
    <row r="19" spans="1:4" ht="51">
      <c r="A19" s="17"/>
      <c r="B19" s="19">
        <v>3000573</v>
      </c>
      <c r="C19" s="19" t="s">
        <v>1645</v>
      </c>
      <c r="D19" s="23">
        <v>0.39142829287143477</v>
      </c>
    </row>
    <row r="20" spans="1:4" ht="51.75" thickBot="1">
      <c r="A20" s="24"/>
      <c r="B20" s="26">
        <v>3000575</v>
      </c>
      <c r="C20" s="26" t="s">
        <v>1647</v>
      </c>
      <c r="D20" s="30">
        <v>0.30734913808209097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dimension ref="A1:S23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106</v>
      </c>
      <c r="B1" s="49" t="s">
        <v>67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1644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121.23649900000001</v>
      </c>
      <c r="I6" s="14">
        <v>130.63694099999998</v>
      </c>
      <c r="J6" s="14">
        <v>77.725060861206899</v>
      </c>
      <c r="K6" s="14">
        <v>53.174541371206892</v>
      </c>
      <c r="L6" s="14">
        <v>9.9555995000000017</v>
      </c>
      <c r="M6" s="14">
        <v>14.594919990000005</v>
      </c>
      <c r="N6" s="15">
        <v>0.40704061932380137</v>
      </c>
      <c r="O6" s="15">
        <v>0.48324876859453486</v>
      </c>
      <c r="P6" s="16">
        <v>0.59497000056979987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SUM(H8:H22)</f>
        <v>121.23649900000007</v>
      </c>
      <c r="I7" s="37">
        <f>SUM(I8:I22)</f>
        <v>130.63694100000001</v>
      </c>
      <c r="J7" s="37">
        <f>SUM(J8:J22)</f>
        <v>77.725060861206885</v>
      </c>
      <c r="K7" s="37">
        <f t="shared" ref="K7:M7" si="0">SUM(K8:K22)</f>
        <v>53.174541371206892</v>
      </c>
      <c r="L7" s="37">
        <f t="shared" si="0"/>
        <v>9.9555994999999999</v>
      </c>
      <c r="M7" s="37">
        <f t="shared" si="0"/>
        <v>14.594919990000001</v>
      </c>
      <c r="N7" s="39">
        <f>IFERROR(K7/I7,0)</f>
        <v>0.40704061932380131</v>
      </c>
      <c r="O7" s="39">
        <f>IFERROR(SUM(K7,L7)/I7,0)</f>
        <v>0.48324876859453475</v>
      </c>
      <c r="P7" s="40">
        <f>IFERROR(SUM(K7,L7,M7)/I7,0)</f>
        <v>0.59497000056979965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1.9265540000000001</v>
      </c>
      <c r="I8" s="21">
        <v>2.037404</v>
      </c>
      <c r="J8" s="21">
        <f t="shared" ref="J8:J22" si="1">SUM(K8,L8,M8)</f>
        <v>1.0174363055024898</v>
      </c>
      <c r="K8" s="21">
        <v>0.67404394550248981</v>
      </c>
      <c r="L8" s="21">
        <v>0.14498938</v>
      </c>
      <c r="M8" s="21">
        <v>0.19840298000000001</v>
      </c>
      <c r="N8" s="22">
        <f t="shared" ref="N8:N23" si="2">IFERROR(K8/I8,0)</f>
        <v>0.3308347021516056</v>
      </c>
      <c r="O8" s="22">
        <f t="shared" ref="O8:O23" si="3">IFERROR(SUM(K8,L8)/I8,0)</f>
        <v>0.40199848704650121</v>
      </c>
      <c r="P8" s="23">
        <f t="shared" ref="P8:P23" si="4">IFERROR(SUM(K8,L8,M8)/I8,0)</f>
        <v>0.49937877097644345</v>
      </c>
      <c r="Q8" s="70">
        <v>0</v>
      </c>
      <c r="R8" s="21">
        <v>0</v>
      </c>
      <c r="S8" s="23">
        <f>IFERROR(R8/Q8,0)</f>
        <v>0</v>
      </c>
    </row>
    <row r="9" spans="1:19" ht="51">
      <c r="A9" s="17"/>
      <c r="B9" s="19">
        <v>5003164</v>
      </c>
      <c r="C9" s="19" t="s">
        <v>1648</v>
      </c>
      <c r="D9" s="68">
        <v>3000573</v>
      </c>
      <c r="E9" s="19" t="s">
        <v>1645</v>
      </c>
      <c r="F9" s="69">
        <v>77</v>
      </c>
      <c r="G9" s="19" t="s">
        <v>1163</v>
      </c>
      <c r="H9" s="20">
        <v>0.58937200000000001</v>
      </c>
      <c r="I9" s="21">
        <v>0.55473000000000006</v>
      </c>
      <c r="J9" s="21">
        <f t="shared" si="1"/>
        <v>0.24009111794298635</v>
      </c>
      <c r="K9" s="21">
        <v>0.20959714794298634</v>
      </c>
      <c r="L9" s="21">
        <v>1.8527709999999999E-2</v>
      </c>
      <c r="M9" s="21">
        <v>1.1966259999999999E-2</v>
      </c>
      <c r="N9" s="22">
        <f t="shared" si="2"/>
        <v>0.37783633108536824</v>
      </c>
      <c r="O9" s="22">
        <f t="shared" si="3"/>
        <v>0.41123584075673991</v>
      </c>
      <c r="P9" s="23">
        <f t="shared" si="4"/>
        <v>0.43280716374269701</v>
      </c>
      <c r="Q9" s="70">
        <v>1459.223</v>
      </c>
      <c r="R9" s="21">
        <v>1092.223</v>
      </c>
      <c r="S9" s="23">
        <f t="shared" ref="S9:S22" si="5">IFERROR(R9/Q9,0)</f>
        <v>0.74849628877834296</v>
      </c>
    </row>
    <row r="10" spans="1:19" ht="51">
      <c r="A10" s="17"/>
      <c r="B10" s="19">
        <v>5003165</v>
      </c>
      <c r="C10" s="19" t="s">
        <v>1649</v>
      </c>
      <c r="D10" s="68">
        <v>3000574</v>
      </c>
      <c r="E10" s="19" t="s">
        <v>1646</v>
      </c>
      <c r="F10" s="69">
        <v>182</v>
      </c>
      <c r="G10" s="19" t="s">
        <v>578</v>
      </c>
      <c r="H10" s="20">
        <v>3.7411489999999983</v>
      </c>
      <c r="I10" s="21">
        <v>3.3970419999999986</v>
      </c>
      <c r="J10" s="21">
        <f t="shared" si="1"/>
        <v>1.6307988361546442</v>
      </c>
      <c r="K10" s="21">
        <v>1.1809158061546441</v>
      </c>
      <c r="L10" s="21">
        <v>0.17159088000000003</v>
      </c>
      <c r="M10" s="21">
        <v>0.27829214999999996</v>
      </c>
      <c r="N10" s="22">
        <f t="shared" si="2"/>
        <v>0.34763061691749603</v>
      </c>
      <c r="O10" s="22">
        <f t="shared" si="3"/>
        <v>0.39814246811038684</v>
      </c>
      <c r="P10" s="23">
        <f t="shared" si="4"/>
        <v>0.48006437252016454</v>
      </c>
      <c r="Q10" s="70">
        <v>228.108</v>
      </c>
      <c r="R10" s="21">
        <v>212.10500000000002</v>
      </c>
      <c r="S10" s="23">
        <f t="shared" si="5"/>
        <v>0.9298446349974574</v>
      </c>
    </row>
    <row r="11" spans="1:19" ht="51">
      <c r="A11" s="17"/>
      <c r="B11" s="19">
        <v>5003166</v>
      </c>
      <c r="C11" s="19" t="s">
        <v>1650</v>
      </c>
      <c r="D11" s="68">
        <v>3000574</v>
      </c>
      <c r="E11" s="19" t="s">
        <v>1646</v>
      </c>
      <c r="F11" s="69">
        <v>77</v>
      </c>
      <c r="G11" s="19" t="s">
        <v>1163</v>
      </c>
      <c r="H11" s="20">
        <v>7.4703869999999997</v>
      </c>
      <c r="I11" s="21">
        <v>12.606724999999999</v>
      </c>
      <c r="J11" s="21">
        <f t="shared" si="1"/>
        <v>6.6592444796365733</v>
      </c>
      <c r="K11" s="21">
        <v>1.1409037796365737</v>
      </c>
      <c r="L11" s="21">
        <v>4.5044999999999998E-3</v>
      </c>
      <c r="M11" s="21">
        <v>5.5138362000000001</v>
      </c>
      <c r="N11" s="22">
        <f t="shared" si="2"/>
        <v>9.0499616644019273E-2</v>
      </c>
      <c r="O11" s="22">
        <f t="shared" si="3"/>
        <v>9.0856925937273458E-2</v>
      </c>
      <c r="P11" s="23">
        <f t="shared" si="4"/>
        <v>0.52822953460447286</v>
      </c>
      <c r="Q11" s="70">
        <v>85</v>
      </c>
      <c r="R11" s="21">
        <v>65</v>
      </c>
      <c r="S11" s="23">
        <f t="shared" si="5"/>
        <v>0.76470588235294112</v>
      </c>
    </row>
    <row r="12" spans="1:19" ht="51">
      <c r="A12" s="17"/>
      <c r="B12" s="19">
        <v>5003168</v>
      </c>
      <c r="C12" s="19" t="s">
        <v>1651</v>
      </c>
      <c r="D12" s="68">
        <v>3000575</v>
      </c>
      <c r="E12" s="19" t="s">
        <v>1647</v>
      </c>
      <c r="F12" s="69">
        <v>182</v>
      </c>
      <c r="G12" s="19" t="s">
        <v>578</v>
      </c>
      <c r="H12" s="20">
        <v>0.197745</v>
      </c>
      <c r="I12" s="21">
        <v>0.22831100000000001</v>
      </c>
      <c r="J12" s="21">
        <f t="shared" si="1"/>
        <v>1.7030599941710196E-2</v>
      </c>
      <c r="K12" s="21">
        <v>1.1384299941710196E-2</v>
      </c>
      <c r="L12" s="21">
        <v>3.2539999999999999E-3</v>
      </c>
      <c r="M12" s="21">
        <v>2.3923E-3</v>
      </c>
      <c r="N12" s="22">
        <f t="shared" si="2"/>
        <v>4.9863125043078063E-2</v>
      </c>
      <c r="O12" s="22">
        <f t="shared" si="3"/>
        <v>6.4115613972652197E-2</v>
      </c>
      <c r="P12" s="23">
        <f t="shared" si="4"/>
        <v>7.4593865130064677E-2</v>
      </c>
      <c r="Q12" s="70">
        <v>21</v>
      </c>
      <c r="R12" s="21">
        <v>10</v>
      </c>
      <c r="S12" s="23">
        <f t="shared" si="5"/>
        <v>0.47619047619047616</v>
      </c>
    </row>
    <row r="13" spans="1:19" ht="51">
      <c r="A13" s="17"/>
      <c r="B13" s="19">
        <v>5003169</v>
      </c>
      <c r="C13" s="19" t="s">
        <v>1652</v>
      </c>
      <c r="D13" s="68">
        <v>3000575</v>
      </c>
      <c r="E13" s="19" t="s">
        <v>1647</v>
      </c>
      <c r="F13" s="69">
        <v>77</v>
      </c>
      <c r="G13" s="19" t="s">
        <v>1163</v>
      </c>
      <c r="H13" s="20">
        <v>1.2009539999999999</v>
      </c>
      <c r="I13" s="21">
        <v>1.0695089999999998</v>
      </c>
      <c r="J13" s="21">
        <f t="shared" si="1"/>
        <v>0.13999606012438609</v>
      </c>
      <c r="K13" s="21">
        <v>2.2168060124386102E-2</v>
      </c>
      <c r="L13" s="21">
        <v>4.0127999999999997E-2</v>
      </c>
      <c r="M13" s="21">
        <v>7.7700000000000005E-2</v>
      </c>
      <c r="N13" s="22">
        <f t="shared" si="2"/>
        <v>2.072732452404431E-2</v>
      </c>
      <c r="O13" s="22">
        <f t="shared" si="3"/>
        <v>5.8247345393433909E-2</v>
      </c>
      <c r="P13" s="23">
        <f t="shared" si="4"/>
        <v>0.13089750542013776</v>
      </c>
      <c r="Q13" s="70">
        <v>10</v>
      </c>
      <c r="R13" s="21">
        <v>3</v>
      </c>
      <c r="S13" s="23">
        <f t="shared" si="5"/>
        <v>0.3</v>
      </c>
    </row>
    <row r="14" spans="1:19" ht="51">
      <c r="A14" s="17"/>
      <c r="B14" s="19">
        <v>5003170</v>
      </c>
      <c r="C14" s="19" t="s">
        <v>1653</v>
      </c>
      <c r="D14" s="68">
        <v>3000575</v>
      </c>
      <c r="E14" s="19" t="s">
        <v>1647</v>
      </c>
      <c r="F14" s="69">
        <v>86</v>
      </c>
      <c r="G14" s="19" t="s">
        <v>500</v>
      </c>
      <c r="H14" s="20">
        <v>1.9535859999999998</v>
      </c>
      <c r="I14" s="21">
        <v>1.7247109999999997</v>
      </c>
      <c r="J14" s="21">
        <f t="shared" si="1"/>
        <v>0.34983099254690647</v>
      </c>
      <c r="K14" s="21">
        <v>8.9345002546906471E-2</v>
      </c>
      <c r="L14" s="21">
        <v>0.19082000000000002</v>
      </c>
      <c r="M14" s="21">
        <v>6.9665989999999997E-2</v>
      </c>
      <c r="N14" s="22">
        <f t="shared" si="2"/>
        <v>5.1802883234876154E-2</v>
      </c>
      <c r="O14" s="22">
        <f t="shared" si="3"/>
        <v>0.16244170910193448</v>
      </c>
      <c r="P14" s="23">
        <f t="shared" si="4"/>
        <v>0.20283455752697499</v>
      </c>
      <c r="Q14" s="70">
        <v>0</v>
      </c>
      <c r="R14" s="21">
        <v>0</v>
      </c>
      <c r="S14" s="23">
        <f t="shared" si="5"/>
        <v>0</v>
      </c>
    </row>
    <row r="15" spans="1:19" ht="51">
      <c r="A15" s="17"/>
      <c r="B15" s="19">
        <v>5003171</v>
      </c>
      <c r="C15" s="19" t="s">
        <v>1654</v>
      </c>
      <c r="D15" s="68">
        <v>3000575</v>
      </c>
      <c r="E15" s="19" t="s">
        <v>1647</v>
      </c>
      <c r="F15" s="69">
        <v>56</v>
      </c>
      <c r="G15" s="19" t="s">
        <v>419</v>
      </c>
      <c r="H15" s="20">
        <v>0.24512200000000001</v>
      </c>
      <c r="I15" s="21">
        <v>0.162519</v>
      </c>
      <c r="J15" s="21">
        <f t="shared" si="1"/>
        <v>9.0285820646090517E-2</v>
      </c>
      <c r="K15" s="21">
        <v>8.0701900646090508E-2</v>
      </c>
      <c r="L15" s="21">
        <v>4.0000000000000001E-3</v>
      </c>
      <c r="M15" s="21">
        <v>5.5839200000000009E-3</v>
      </c>
      <c r="N15" s="22">
        <f t="shared" si="2"/>
        <v>0.49656902052123447</v>
      </c>
      <c r="O15" s="22">
        <f t="shared" si="3"/>
        <v>0.52118152736658796</v>
      </c>
      <c r="P15" s="23">
        <f t="shared" si="4"/>
        <v>0.5555400946725646</v>
      </c>
      <c r="Q15" s="70">
        <v>306</v>
      </c>
      <c r="R15" s="21">
        <v>66</v>
      </c>
      <c r="S15" s="23">
        <f t="shared" si="5"/>
        <v>0.21568627450980393</v>
      </c>
    </row>
    <row r="16" spans="1:19" ht="51">
      <c r="A16" s="17"/>
      <c r="B16" s="19">
        <v>5003173</v>
      </c>
      <c r="C16" s="19" t="s">
        <v>1655</v>
      </c>
      <c r="D16" s="68">
        <v>3000574</v>
      </c>
      <c r="E16" s="19" t="s">
        <v>1646</v>
      </c>
      <c r="F16" s="69">
        <v>86</v>
      </c>
      <c r="G16" s="19" t="s">
        <v>500</v>
      </c>
      <c r="H16" s="20">
        <v>2.1509939999999999</v>
      </c>
      <c r="I16" s="21">
        <v>1.8665350000000001</v>
      </c>
      <c r="J16" s="21">
        <f t="shared" si="1"/>
        <v>0.56906319710912112</v>
      </c>
      <c r="K16" s="21">
        <v>0.15094739710912108</v>
      </c>
      <c r="L16" s="21">
        <v>0.29276790000000003</v>
      </c>
      <c r="M16" s="21">
        <v>0.12534790000000001</v>
      </c>
      <c r="N16" s="22">
        <f t="shared" si="2"/>
        <v>8.087038127285108E-2</v>
      </c>
      <c r="O16" s="22">
        <f t="shared" si="3"/>
        <v>0.23772139129945116</v>
      </c>
      <c r="P16" s="23">
        <f t="shared" si="4"/>
        <v>0.3048767888676725</v>
      </c>
      <c r="Q16" s="70">
        <v>0</v>
      </c>
      <c r="R16" s="21">
        <v>0</v>
      </c>
      <c r="S16" s="23">
        <f t="shared" si="5"/>
        <v>0</v>
      </c>
    </row>
    <row r="17" spans="1:19" ht="51">
      <c r="A17" s="17"/>
      <c r="B17" s="19">
        <v>5004302</v>
      </c>
      <c r="C17" s="19" t="s">
        <v>1656</v>
      </c>
      <c r="D17" s="68">
        <v>3000573</v>
      </c>
      <c r="E17" s="19" t="s">
        <v>1645</v>
      </c>
      <c r="F17" s="69">
        <v>86</v>
      </c>
      <c r="G17" s="19" t="s">
        <v>500</v>
      </c>
      <c r="H17" s="20">
        <v>1.5387089999999999</v>
      </c>
      <c r="I17" s="21">
        <v>1.7201449999999998</v>
      </c>
      <c r="J17" s="21">
        <f t="shared" si="1"/>
        <v>1.2119762006070838</v>
      </c>
      <c r="K17" s="21">
        <v>0.93649194060708396</v>
      </c>
      <c r="L17" s="21">
        <v>0.15665505000000002</v>
      </c>
      <c r="M17" s="21">
        <v>0.11882920999999999</v>
      </c>
      <c r="N17" s="22">
        <f t="shared" si="2"/>
        <v>0.54442616210091832</v>
      </c>
      <c r="O17" s="22">
        <f t="shared" si="3"/>
        <v>0.63549700205917758</v>
      </c>
      <c r="P17" s="23">
        <f t="shared" si="4"/>
        <v>0.70457792837643562</v>
      </c>
      <c r="Q17" s="70">
        <v>46</v>
      </c>
      <c r="R17" s="21">
        <v>39</v>
      </c>
      <c r="S17" s="23">
        <f t="shared" si="5"/>
        <v>0.84782608695652173</v>
      </c>
    </row>
    <row r="18" spans="1:19" ht="51">
      <c r="A18" s="17"/>
      <c r="B18" s="19">
        <v>5004303</v>
      </c>
      <c r="C18" s="19" t="s">
        <v>1657</v>
      </c>
      <c r="D18" s="68">
        <v>3000573</v>
      </c>
      <c r="E18" s="19" t="s">
        <v>1645</v>
      </c>
      <c r="F18" s="69">
        <v>182</v>
      </c>
      <c r="G18" s="19" t="s">
        <v>578</v>
      </c>
      <c r="H18" s="20">
        <v>2.2298590000000003</v>
      </c>
      <c r="I18" s="21">
        <v>2.229457</v>
      </c>
      <c r="J18" s="21">
        <f t="shared" si="1"/>
        <v>0.25442501351263047</v>
      </c>
      <c r="K18" s="21">
        <v>0.12458374351263046</v>
      </c>
      <c r="L18" s="21">
        <v>4.6969580000000004E-2</v>
      </c>
      <c r="M18" s="21">
        <v>8.2871689999999998E-2</v>
      </c>
      <c r="N18" s="22">
        <f t="shared" si="2"/>
        <v>5.5880756396122673E-2</v>
      </c>
      <c r="O18" s="22">
        <f t="shared" si="3"/>
        <v>7.6948478267412412E-2</v>
      </c>
      <c r="P18" s="23">
        <f t="shared" si="4"/>
        <v>0.11411972220708023</v>
      </c>
      <c r="Q18" s="70">
        <v>214</v>
      </c>
      <c r="R18" s="21">
        <v>30</v>
      </c>
      <c r="S18" s="23">
        <f t="shared" si="5"/>
        <v>0.14018691588785046</v>
      </c>
    </row>
    <row r="19" spans="1:19" ht="51">
      <c r="A19" s="17"/>
      <c r="B19" s="19">
        <v>5004305</v>
      </c>
      <c r="C19" s="19" t="s">
        <v>1658</v>
      </c>
      <c r="D19" s="68">
        <v>3000573</v>
      </c>
      <c r="E19" s="19" t="s">
        <v>1645</v>
      </c>
      <c r="F19" s="69">
        <v>56</v>
      </c>
      <c r="G19" s="19" t="s">
        <v>419</v>
      </c>
      <c r="H19" s="20">
        <v>0.29480000000000001</v>
      </c>
      <c r="I19" s="21">
        <v>0.20803400000000002</v>
      </c>
      <c r="J19" s="21">
        <f t="shared" si="1"/>
        <v>0.13806104670269012</v>
      </c>
      <c r="K19" s="21">
        <v>0.14497272670269012</v>
      </c>
      <c r="L19" s="21">
        <v>0</v>
      </c>
      <c r="M19" s="21">
        <v>-6.9116799999999999E-3</v>
      </c>
      <c r="N19" s="22">
        <f t="shared" si="2"/>
        <v>0.69687035149393906</v>
      </c>
      <c r="O19" s="22">
        <f t="shared" si="3"/>
        <v>0.69687035149393906</v>
      </c>
      <c r="P19" s="23">
        <f t="shared" si="4"/>
        <v>0.66364655153816254</v>
      </c>
      <c r="Q19" s="70">
        <v>0</v>
      </c>
      <c r="R19" s="21">
        <v>0</v>
      </c>
      <c r="S19" s="23">
        <f t="shared" si="5"/>
        <v>0</v>
      </c>
    </row>
    <row r="20" spans="1:19" ht="51">
      <c r="A20" s="17"/>
      <c r="B20" s="19">
        <v>5004306</v>
      </c>
      <c r="C20" s="19" t="s">
        <v>1659</v>
      </c>
      <c r="D20" s="68">
        <v>3000574</v>
      </c>
      <c r="E20" s="19" t="s">
        <v>1646</v>
      </c>
      <c r="F20" s="69">
        <v>86</v>
      </c>
      <c r="G20" s="19" t="s">
        <v>500</v>
      </c>
      <c r="H20" s="20">
        <v>94.053116000000074</v>
      </c>
      <c r="I20" s="21">
        <v>99.253788</v>
      </c>
      <c r="J20" s="21">
        <f t="shared" si="1"/>
        <v>63.965834903171462</v>
      </c>
      <c r="K20" s="21">
        <v>47.347378933171463</v>
      </c>
      <c r="L20" s="21">
        <v>8.6790511400000003</v>
      </c>
      <c r="M20" s="21">
        <v>7.93940483</v>
      </c>
      <c r="N20" s="22">
        <f t="shared" si="2"/>
        <v>0.47703347033134358</v>
      </c>
      <c r="O20" s="22">
        <f t="shared" si="3"/>
        <v>0.5644764920525901</v>
      </c>
      <c r="P20" s="23">
        <f t="shared" si="4"/>
        <v>0.64446744242316945</v>
      </c>
      <c r="Q20" s="70">
        <v>7053.5889999999999</v>
      </c>
      <c r="R20" s="21">
        <v>6719.6830000000009</v>
      </c>
      <c r="S20" s="23">
        <f t="shared" si="5"/>
        <v>0.95266154577478235</v>
      </c>
    </row>
    <row r="21" spans="1:19" ht="51">
      <c r="A21" s="17"/>
      <c r="B21" s="19">
        <v>5004307</v>
      </c>
      <c r="C21" s="19" t="s">
        <v>1660</v>
      </c>
      <c r="D21" s="68">
        <v>3000574</v>
      </c>
      <c r="E21" s="19" t="s">
        <v>1646</v>
      </c>
      <c r="F21" s="69">
        <v>56</v>
      </c>
      <c r="G21" s="19" t="s">
        <v>419</v>
      </c>
      <c r="H21" s="20">
        <v>0.79807100000000009</v>
      </c>
      <c r="I21" s="21">
        <v>0.65481600000000006</v>
      </c>
      <c r="J21" s="21">
        <f t="shared" si="1"/>
        <v>0.16075977794020682</v>
      </c>
      <c r="K21" s="21">
        <v>7.7599167940206826E-2</v>
      </c>
      <c r="L21" s="21">
        <v>4.4679279999999995E-2</v>
      </c>
      <c r="M21" s="21">
        <v>3.8481330000000001E-2</v>
      </c>
      <c r="N21" s="22">
        <f t="shared" si="2"/>
        <v>0.11850530216153365</v>
      </c>
      <c r="O21" s="22">
        <f t="shared" si="3"/>
        <v>0.18673711079174424</v>
      </c>
      <c r="P21" s="23">
        <f t="shared" si="4"/>
        <v>0.24550374141775216</v>
      </c>
      <c r="Q21" s="70">
        <v>4507.9920000000002</v>
      </c>
      <c r="R21" s="21">
        <v>960.99199999999996</v>
      </c>
      <c r="S21" s="23">
        <f t="shared" si="5"/>
        <v>0.21317517866047675</v>
      </c>
    </row>
    <row r="22" spans="1:19" ht="51">
      <c r="A22" s="17"/>
      <c r="B22" s="19">
        <v>5004308</v>
      </c>
      <c r="C22" s="19" t="s">
        <v>1661</v>
      </c>
      <c r="D22" s="68">
        <v>3000575</v>
      </c>
      <c r="E22" s="19" t="s">
        <v>1647</v>
      </c>
      <c r="F22" s="69">
        <v>86</v>
      </c>
      <c r="G22" s="19" t="s">
        <v>500</v>
      </c>
      <c r="H22" s="20">
        <v>2.8460810000000003</v>
      </c>
      <c r="I22" s="21">
        <v>2.9232149999999999</v>
      </c>
      <c r="J22" s="21">
        <f t="shared" si="1"/>
        <v>1.28022650966791</v>
      </c>
      <c r="K22" s="21">
        <v>0.98350751966790995</v>
      </c>
      <c r="L22" s="21">
        <v>0.15766207999999995</v>
      </c>
      <c r="M22" s="21">
        <v>0.13905690999999998</v>
      </c>
      <c r="N22" s="22">
        <f t="shared" si="2"/>
        <v>0.33644720613020596</v>
      </c>
      <c r="O22" s="22">
        <f t="shared" si="3"/>
        <v>0.39038168580412658</v>
      </c>
      <c r="P22" s="23">
        <f t="shared" si="4"/>
        <v>0.43795153954393023</v>
      </c>
      <c r="Q22" s="70">
        <v>171</v>
      </c>
      <c r="R22" s="21">
        <v>148</v>
      </c>
      <c r="S22" s="23">
        <f t="shared" si="5"/>
        <v>0.86549707602339176</v>
      </c>
    </row>
    <row r="23" spans="1:19" ht="15.75" thickBot="1">
      <c r="A23" s="41" t="s">
        <v>293</v>
      </c>
      <c r="B23" s="43"/>
      <c r="C23" s="43"/>
      <c r="D23" s="65"/>
      <c r="E23" s="43"/>
      <c r="F23" s="66"/>
      <c r="G23" s="43"/>
      <c r="H23" s="44">
        <f>H6-H7</f>
        <v>0</v>
      </c>
      <c r="I23" s="44">
        <f t="shared" ref="I23:M23" si="6">I6-I7</f>
        <v>0</v>
      </c>
      <c r="J23" s="44">
        <f t="shared" si="6"/>
        <v>0</v>
      </c>
      <c r="K23" s="44">
        <f t="shared" si="6"/>
        <v>0</v>
      </c>
      <c r="L23" s="44">
        <f t="shared" si="6"/>
        <v>0</v>
      </c>
      <c r="M23" s="44">
        <f t="shared" si="6"/>
        <v>0</v>
      </c>
      <c r="N23" s="46">
        <f t="shared" si="2"/>
        <v>0</v>
      </c>
      <c r="O23" s="46">
        <f t="shared" si="3"/>
        <v>0</v>
      </c>
      <c r="P23" s="47">
        <f t="shared" si="4"/>
        <v>0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dimension ref="A1:M36"/>
  <sheetViews>
    <sheetView topLeftCell="A12" workbookViewId="0">
      <selection activeCell="A34" sqref="A34:L34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107</v>
      </c>
      <c r="B1" s="50" t="s">
        <v>1664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1665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109.099256</v>
      </c>
      <c r="E6" s="14">
        <v>121.83528799999999</v>
      </c>
      <c r="F6" s="14">
        <v>74.697953835887247</v>
      </c>
      <c r="G6" s="14">
        <v>50.042358535887239</v>
      </c>
      <c r="H6" s="14">
        <v>11.148814009999999</v>
      </c>
      <c r="I6" s="14">
        <v>13.506781290000001</v>
      </c>
      <c r="J6" s="15">
        <v>0.41073780312225505</v>
      </c>
      <c r="K6" s="15">
        <v>0.50224506832443527</v>
      </c>
      <c r="L6" s="16">
        <v>0.61310606362162701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12.117322</v>
      </c>
      <c r="E7" s="38">
        <f ca="1">SUM(E8:OFFSET(E6,MATCH("GOBIERNOS REGIONALES",$A$8:$A$50,0),0))</f>
        <v>15.022238</v>
      </c>
      <c r="F7" s="38">
        <f ca="1">SUM(F8:OFFSET(F6,MATCH("GOBIERNOS REGIONALES",$A$8:$A$50,0),0))</f>
        <v>7.996789948573567</v>
      </c>
      <c r="G7" s="38">
        <f ca="1">SUM(G8:OFFSET(G6,MATCH("GOBIERNOS REGIONALES",$A$8:$A$50,0),0))</f>
        <v>3.0045538685735664</v>
      </c>
      <c r="H7" s="38">
        <f ca="1">SUM(H8:OFFSET(H6,MATCH("GOBIERNOS REGIONALES",$A$8:$A$50,0),0))</f>
        <v>0.65711278000000006</v>
      </c>
      <c r="I7" s="38">
        <f ca="1">SUM(I8:OFFSET(I6,MATCH("GOBIERNOS REGIONALES",$A$8:$A$50,0),0))</f>
        <v>4.3351233000000002</v>
      </c>
      <c r="J7" s="39">
        <f ca="1">IFERROR(G7/E7,0)</f>
        <v>0.20000707408400575</v>
      </c>
      <c r="K7" s="39">
        <f ca="1">IFERROR(SUM(G7,H7)/E7,0)</f>
        <v>0.24374974278623243</v>
      </c>
      <c r="L7" s="40">
        <f ca="1">IFERROR(SUM(G7,H7,I7)/E7,0)</f>
        <v>0.53233013273878149</v>
      </c>
      <c r="M7" s="4"/>
    </row>
    <row r="8" spans="1:13">
      <c r="A8" s="17"/>
      <c r="B8" s="18">
        <v>10</v>
      </c>
      <c r="C8" s="19" t="s">
        <v>110</v>
      </c>
      <c r="D8" s="20">
        <v>12.117322</v>
      </c>
      <c r="E8" s="21">
        <v>15.022238</v>
      </c>
      <c r="F8" s="21">
        <f t="shared" ref="F8:F35" si="0">SUM(G8,H8,I8)</f>
        <v>7.996789948573567</v>
      </c>
      <c r="G8" s="21">
        <v>3.0045538685735664</v>
      </c>
      <c r="H8" s="21">
        <v>0.65711278000000006</v>
      </c>
      <c r="I8" s="21">
        <v>4.3351233000000002</v>
      </c>
      <c r="J8" s="22">
        <f t="shared" ref="J8:J35" si="1">IFERROR(G8/E8,0)</f>
        <v>0.20000707408400575</v>
      </c>
      <c r="K8" s="22">
        <f t="shared" ref="K8:K35" si="2">IFERROR(SUM(G8,H8)/E8,0)</f>
        <v>0.24374974278623243</v>
      </c>
      <c r="L8" s="23">
        <f t="shared" ref="L8:L35" si="3">IFERROR(SUM(G8,H8,I8)/E8,0)</f>
        <v>0.53233013273878149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96.981933999999981</v>
      </c>
      <c r="E9" s="38">
        <f ca="1">SUM(E10:OFFSET(E8,(MATCH("GOBIERNOS LOCALES",$A$8:$A$50,0)-MATCH("GOBIERNOS REGIONALES",$A$8:$A$50,0)),0))</f>
        <v>106.81304999999998</v>
      </c>
      <c r="F9" s="38">
        <f ca="1">SUM(F10:OFFSET(F8,(MATCH("GOBIERNOS LOCALES",$A$8:$A$50,0)-MATCH("GOBIERNOS REGIONALES",$A$8:$A$50,0)),0))</f>
        <v>66.701163887313655</v>
      </c>
      <c r="G9" s="38">
        <f ca="1">SUM(G10:OFFSET(G8,(MATCH("GOBIERNOS LOCALES",$A$8:$A$50,0)-MATCH("GOBIERNOS REGIONALES",$A$8:$A$50,0)),0))</f>
        <v>47.037804667313672</v>
      </c>
      <c r="H9" s="38">
        <f ca="1">SUM(H10:OFFSET(H8,(MATCH("GOBIERNOS LOCALES",$A$8:$A$50,0)-MATCH("GOBIERNOS REGIONALES",$A$8:$A$50,0)),0))</f>
        <v>10.491701229999999</v>
      </c>
      <c r="I9" s="38">
        <f ca="1">SUM(I10:OFFSET(I8,(MATCH("GOBIERNOS LOCALES",$A$8:$A$50,0)-MATCH("GOBIERNOS REGIONALES",$A$8:$A$50,0)),0))</f>
        <v>9.1716579900000017</v>
      </c>
      <c r="J9" s="39">
        <f t="shared" ca="1" si="1"/>
        <v>0.4403750727772841</v>
      </c>
      <c r="K9" s="39">
        <f t="shared" ca="1" si="2"/>
        <v>0.53859997347996036</v>
      </c>
      <c r="L9" s="40">
        <f t="shared" ca="1" si="3"/>
        <v>0.62446642884285852</v>
      </c>
      <c r="M9" s="4"/>
    </row>
    <row r="10" spans="1:13">
      <c r="A10" s="17"/>
      <c r="B10" s="18">
        <v>440</v>
      </c>
      <c r="C10" s="19" t="s">
        <v>206</v>
      </c>
      <c r="D10" s="20">
        <v>5.6929879999999997</v>
      </c>
      <c r="E10" s="21">
        <v>7.9968760000000003</v>
      </c>
      <c r="F10" s="21">
        <f t="shared" si="0"/>
        <v>5.3468481701183661</v>
      </c>
      <c r="G10" s="21">
        <v>2.8718431501183659</v>
      </c>
      <c r="H10" s="21">
        <v>1.071847</v>
      </c>
      <c r="I10" s="21">
        <v>1.40315802</v>
      </c>
      <c r="J10" s="22">
        <f t="shared" si="1"/>
        <v>0.3591206303709556</v>
      </c>
      <c r="K10" s="22">
        <f t="shared" si="2"/>
        <v>0.49315384534140155</v>
      </c>
      <c r="L10" s="23">
        <f t="shared" si="3"/>
        <v>0.6686171162486908</v>
      </c>
      <c r="M10" s="4"/>
    </row>
    <row r="11" spans="1:13">
      <c r="A11" s="17"/>
      <c r="B11" s="18">
        <v>441</v>
      </c>
      <c r="C11" s="19" t="s">
        <v>207</v>
      </c>
      <c r="D11" s="20">
        <v>6.6691420000000008</v>
      </c>
      <c r="E11" s="21">
        <v>6.6691419999999999</v>
      </c>
      <c r="F11" s="21">
        <f t="shared" si="0"/>
        <v>4.0445006007815554</v>
      </c>
      <c r="G11" s="21">
        <v>2.6862832307815552</v>
      </c>
      <c r="H11" s="21">
        <v>0.83199600000000007</v>
      </c>
      <c r="I11" s="21">
        <v>0.52622137000000002</v>
      </c>
      <c r="J11" s="22">
        <f t="shared" si="1"/>
        <v>0.40279292760321422</v>
      </c>
      <c r="K11" s="22">
        <f t="shared" si="2"/>
        <v>0.52754600678491403</v>
      </c>
      <c r="L11" s="23">
        <f t="shared" si="3"/>
        <v>0.60644991526369596</v>
      </c>
      <c r="M11" s="4"/>
    </row>
    <row r="12" spans="1:13">
      <c r="A12" s="17"/>
      <c r="B12" s="18">
        <v>442</v>
      </c>
      <c r="C12" s="19" t="s">
        <v>208</v>
      </c>
      <c r="D12" s="20">
        <v>4.1026439999999997</v>
      </c>
      <c r="E12" s="21">
        <v>4.1026439999999997</v>
      </c>
      <c r="F12" s="21">
        <f t="shared" si="0"/>
        <v>2.4777644448663159</v>
      </c>
      <c r="G12" s="21">
        <v>1.837101564866316</v>
      </c>
      <c r="H12" s="21">
        <v>0.35585728999999999</v>
      </c>
      <c r="I12" s="21">
        <v>0.28480558999999994</v>
      </c>
      <c r="J12" s="22">
        <f t="shared" si="1"/>
        <v>0.44778478582746056</v>
      </c>
      <c r="K12" s="22">
        <f t="shared" si="2"/>
        <v>0.5345233110321822</v>
      </c>
      <c r="L12" s="23">
        <f t="shared" si="3"/>
        <v>0.60394332163997555</v>
      </c>
      <c r="M12" s="4"/>
    </row>
    <row r="13" spans="1:13">
      <c r="A13" s="17"/>
      <c r="B13" s="18">
        <v>443</v>
      </c>
      <c r="C13" s="19" t="s">
        <v>209</v>
      </c>
      <c r="D13" s="20">
        <v>9.7080640000000002</v>
      </c>
      <c r="E13" s="21">
        <v>9.7137740000000008</v>
      </c>
      <c r="F13" s="21">
        <f t="shared" si="0"/>
        <v>4.9808977606103344</v>
      </c>
      <c r="G13" s="21">
        <v>3.6921005806103349</v>
      </c>
      <c r="H13" s="21">
        <v>0.69214741999999985</v>
      </c>
      <c r="I13" s="21">
        <v>0.59664976000000003</v>
      </c>
      <c r="J13" s="22">
        <f t="shared" si="1"/>
        <v>0.38008919917329087</v>
      </c>
      <c r="K13" s="22">
        <f t="shared" si="2"/>
        <v>0.451343422300162</v>
      </c>
      <c r="L13" s="23">
        <f t="shared" si="3"/>
        <v>0.5127664860856691</v>
      </c>
      <c r="M13" s="4"/>
    </row>
    <row r="14" spans="1:13">
      <c r="A14" s="17"/>
      <c r="B14" s="18">
        <v>444</v>
      </c>
      <c r="C14" s="19" t="s">
        <v>210</v>
      </c>
      <c r="D14" s="20">
        <v>3.829186</v>
      </c>
      <c r="E14" s="21">
        <v>3.829186</v>
      </c>
      <c r="F14" s="21">
        <f t="shared" si="0"/>
        <v>2.5428407041365779</v>
      </c>
      <c r="G14" s="21">
        <v>1.9206814641365781</v>
      </c>
      <c r="H14" s="21">
        <v>0.37892804000000002</v>
      </c>
      <c r="I14" s="21">
        <v>0.24323119999999998</v>
      </c>
      <c r="J14" s="22">
        <f t="shared" si="1"/>
        <v>0.5015900152503896</v>
      </c>
      <c r="K14" s="22">
        <f t="shared" si="2"/>
        <v>0.6005478720899371</v>
      </c>
      <c r="L14" s="23">
        <f t="shared" si="3"/>
        <v>0.66406821296656204</v>
      </c>
      <c r="M14" s="4"/>
    </row>
    <row r="15" spans="1:13">
      <c r="A15" s="17"/>
      <c r="B15" s="18">
        <v>445</v>
      </c>
      <c r="C15" s="19" t="s">
        <v>211</v>
      </c>
      <c r="D15" s="20">
        <v>11.055571</v>
      </c>
      <c r="E15" s="21">
        <v>10.871454999999999</v>
      </c>
      <c r="F15" s="21">
        <f t="shared" si="0"/>
        <v>6.8125567587570899</v>
      </c>
      <c r="G15" s="21">
        <v>4.9205406587570906</v>
      </c>
      <c r="H15" s="21">
        <v>1.02560674</v>
      </c>
      <c r="I15" s="21">
        <v>0.86640935999999991</v>
      </c>
      <c r="J15" s="22">
        <f t="shared" si="1"/>
        <v>0.45261104964856047</v>
      </c>
      <c r="K15" s="22">
        <f t="shared" si="2"/>
        <v>0.54695046787730717</v>
      </c>
      <c r="L15" s="23">
        <f t="shared" si="3"/>
        <v>0.62664627308461385</v>
      </c>
      <c r="M15" s="4"/>
    </row>
    <row r="16" spans="1:13">
      <c r="A16" s="17"/>
      <c r="B16" s="18">
        <v>446</v>
      </c>
      <c r="C16" s="19" t="s">
        <v>212</v>
      </c>
      <c r="D16" s="20">
        <v>5.3865489999999987</v>
      </c>
      <c r="E16" s="21">
        <v>5.3865489999999987</v>
      </c>
      <c r="F16" s="21">
        <f t="shared" si="0"/>
        <v>3.3954284462754099</v>
      </c>
      <c r="G16" s="21">
        <v>2.5087176762754098</v>
      </c>
      <c r="H16" s="21">
        <v>0.49806556000000002</v>
      </c>
      <c r="I16" s="21">
        <v>0.38864521000000002</v>
      </c>
      <c r="J16" s="22">
        <f t="shared" si="1"/>
        <v>0.46573746498461455</v>
      </c>
      <c r="K16" s="22">
        <f t="shared" si="2"/>
        <v>0.55820215063028489</v>
      </c>
      <c r="L16" s="23">
        <f t="shared" si="3"/>
        <v>0.63035320875674028</v>
      </c>
      <c r="M16" s="4"/>
    </row>
    <row r="17" spans="1:13">
      <c r="A17" s="17"/>
      <c r="B17" s="18">
        <v>447</v>
      </c>
      <c r="C17" s="19" t="s">
        <v>213</v>
      </c>
      <c r="D17" s="20">
        <v>1.204434</v>
      </c>
      <c r="E17" s="21">
        <v>1.2093250000000002</v>
      </c>
      <c r="F17" s="21">
        <f t="shared" si="0"/>
        <v>0.79723782647071173</v>
      </c>
      <c r="G17" s="21">
        <v>0.60134667647071183</v>
      </c>
      <c r="H17" s="21">
        <v>0.10874283</v>
      </c>
      <c r="I17" s="21">
        <v>8.7148319999999987E-2</v>
      </c>
      <c r="J17" s="22">
        <f t="shared" si="1"/>
        <v>0.49725812041486922</v>
      </c>
      <c r="K17" s="22">
        <f t="shared" si="2"/>
        <v>0.58717838998673777</v>
      </c>
      <c r="L17" s="23">
        <f t="shared" si="3"/>
        <v>0.65924199571720721</v>
      </c>
      <c r="M17" s="4"/>
    </row>
    <row r="18" spans="1:13">
      <c r="A18" s="17"/>
      <c r="B18" s="18">
        <v>448</v>
      </c>
      <c r="C18" s="19" t="s">
        <v>214</v>
      </c>
      <c r="D18" s="20">
        <v>2.7895700000000003</v>
      </c>
      <c r="E18" s="21">
        <v>3.3317049999999999</v>
      </c>
      <c r="F18" s="21">
        <f t="shared" si="0"/>
        <v>1.8385907099601857</v>
      </c>
      <c r="G18" s="21">
        <v>1.3248617599601857</v>
      </c>
      <c r="H18" s="21">
        <v>0.27065392999999993</v>
      </c>
      <c r="I18" s="21">
        <v>0.24307502</v>
      </c>
      <c r="J18" s="22">
        <f t="shared" si="1"/>
        <v>0.39765278137175586</v>
      </c>
      <c r="K18" s="22">
        <f t="shared" si="2"/>
        <v>0.47888864409069404</v>
      </c>
      <c r="L18" s="23">
        <f t="shared" si="3"/>
        <v>0.55184679014504157</v>
      </c>
      <c r="M18" s="4"/>
    </row>
    <row r="19" spans="1:13">
      <c r="A19" s="17"/>
      <c r="B19" s="18">
        <v>449</v>
      </c>
      <c r="C19" s="19" t="s">
        <v>215</v>
      </c>
      <c r="D19" s="20">
        <v>4.0580429999999996</v>
      </c>
      <c r="E19" s="21">
        <v>4.0580429999999996</v>
      </c>
      <c r="F19" s="21">
        <f t="shared" si="0"/>
        <v>2.6048446419683988</v>
      </c>
      <c r="G19" s="21">
        <v>2.2254832519683987</v>
      </c>
      <c r="H19" s="21">
        <v>0.10259900000000001</v>
      </c>
      <c r="I19" s="21">
        <v>0.27676239000000002</v>
      </c>
      <c r="J19" s="22">
        <f t="shared" si="1"/>
        <v>0.5484129300671281</v>
      </c>
      <c r="K19" s="22">
        <f t="shared" si="2"/>
        <v>0.57369580656695829</v>
      </c>
      <c r="L19" s="23">
        <f t="shared" si="3"/>
        <v>0.64189675712366756</v>
      </c>
      <c r="M19" s="4"/>
    </row>
    <row r="20" spans="1:13">
      <c r="A20" s="17"/>
      <c r="B20" s="18">
        <v>450</v>
      </c>
      <c r="C20" s="19" t="s">
        <v>216</v>
      </c>
      <c r="D20" s="20">
        <v>4.2691439999999998</v>
      </c>
      <c r="E20" s="21">
        <v>4.2691439999999998</v>
      </c>
      <c r="F20" s="21">
        <f t="shared" si="0"/>
        <v>2.4299594216277818</v>
      </c>
      <c r="G20" s="21">
        <v>1.7254752116277814</v>
      </c>
      <c r="H20" s="21">
        <v>0.35858433000000001</v>
      </c>
      <c r="I20" s="21">
        <v>0.34589987999999999</v>
      </c>
      <c r="J20" s="22">
        <f t="shared" si="1"/>
        <v>0.40417357944069854</v>
      </c>
      <c r="K20" s="22">
        <f t="shared" si="2"/>
        <v>0.4881680125167438</v>
      </c>
      <c r="L20" s="23">
        <f t="shared" si="3"/>
        <v>0.56919125277287008</v>
      </c>
      <c r="M20" s="4"/>
    </row>
    <row r="21" spans="1:13">
      <c r="A21" s="17"/>
      <c r="B21" s="18">
        <v>451</v>
      </c>
      <c r="C21" s="19" t="s">
        <v>217</v>
      </c>
      <c r="D21" s="20">
        <v>3.2805800000000001</v>
      </c>
      <c r="E21" s="21">
        <v>4.6303549999999998</v>
      </c>
      <c r="F21" s="21">
        <f t="shared" si="0"/>
        <v>3.0331179199529132</v>
      </c>
      <c r="G21" s="21">
        <v>2.2751772799529135</v>
      </c>
      <c r="H21" s="21">
        <v>0.33344737999999996</v>
      </c>
      <c r="I21" s="21">
        <v>0.42449325999999993</v>
      </c>
      <c r="J21" s="22">
        <f t="shared" si="1"/>
        <v>0.49136130598040834</v>
      </c>
      <c r="K21" s="22">
        <f t="shared" si="2"/>
        <v>0.56337465700856926</v>
      </c>
      <c r="L21" s="23">
        <f t="shared" si="3"/>
        <v>0.6550508373446341</v>
      </c>
      <c r="M21" s="4"/>
    </row>
    <row r="22" spans="1:13">
      <c r="A22" s="17"/>
      <c r="B22" s="18">
        <v>452</v>
      </c>
      <c r="C22" s="19" t="s">
        <v>218</v>
      </c>
      <c r="D22" s="20">
        <v>2.7240489999999995</v>
      </c>
      <c r="E22" s="21">
        <v>2.725398999999999</v>
      </c>
      <c r="F22" s="21">
        <f t="shared" si="0"/>
        <v>1.5102833771959419</v>
      </c>
      <c r="G22" s="21">
        <v>1.1500237071959418</v>
      </c>
      <c r="H22" s="21">
        <v>0.13878910000000003</v>
      </c>
      <c r="I22" s="21">
        <v>0.22147057000000001</v>
      </c>
      <c r="J22" s="22">
        <f t="shared" si="1"/>
        <v>0.4219652635067167</v>
      </c>
      <c r="K22" s="22">
        <f t="shared" si="2"/>
        <v>0.47288958688101901</v>
      </c>
      <c r="L22" s="23">
        <f t="shared" si="3"/>
        <v>0.55415129204785885</v>
      </c>
      <c r="M22" s="4"/>
    </row>
    <row r="23" spans="1:13">
      <c r="A23" s="17"/>
      <c r="B23" s="18">
        <v>453</v>
      </c>
      <c r="C23" s="19" t="s">
        <v>219</v>
      </c>
      <c r="D23" s="20">
        <v>4.0604849999999999</v>
      </c>
      <c r="E23" s="21">
        <v>4.0604849999999999</v>
      </c>
      <c r="F23" s="21">
        <f t="shared" si="0"/>
        <v>2.8163668053995501</v>
      </c>
      <c r="G23" s="21">
        <v>2.0133772953995503</v>
      </c>
      <c r="H23" s="21">
        <v>0.37880916000000003</v>
      </c>
      <c r="I23" s="21">
        <v>0.42418034999999998</v>
      </c>
      <c r="J23" s="22">
        <f t="shared" si="1"/>
        <v>0.49584650488785215</v>
      </c>
      <c r="K23" s="22">
        <f t="shared" si="2"/>
        <v>0.58913810921590659</v>
      </c>
      <c r="L23" s="23">
        <f t="shared" si="3"/>
        <v>0.69360354868926988</v>
      </c>
      <c r="M23" s="4"/>
    </row>
    <row r="24" spans="1:13">
      <c r="A24" s="17"/>
      <c r="B24" s="18">
        <v>454</v>
      </c>
      <c r="C24" s="19" t="s">
        <v>220</v>
      </c>
      <c r="D24" s="20">
        <v>4.2571060000000003</v>
      </c>
      <c r="E24" s="21">
        <v>4.4919859999999998</v>
      </c>
      <c r="F24" s="21">
        <f t="shared" si="0"/>
        <v>2.4078301331831682</v>
      </c>
      <c r="G24" s="21">
        <v>1.295987393183168</v>
      </c>
      <c r="H24" s="21">
        <v>0.54215225</v>
      </c>
      <c r="I24" s="21">
        <v>0.56969048999999994</v>
      </c>
      <c r="J24" s="22">
        <f t="shared" si="1"/>
        <v>0.28851100452743356</v>
      </c>
      <c r="K24" s="22">
        <f t="shared" si="2"/>
        <v>0.40920422351787561</v>
      </c>
      <c r="L24" s="23">
        <f t="shared" si="3"/>
        <v>0.53602796918404649</v>
      </c>
      <c r="M24" s="4"/>
    </row>
    <row r="25" spans="1:13">
      <c r="A25" s="17"/>
      <c r="B25" s="18">
        <v>455</v>
      </c>
      <c r="C25" s="19" t="s">
        <v>221</v>
      </c>
      <c r="D25" s="20">
        <v>1.7112700000000001</v>
      </c>
      <c r="E25" s="21">
        <v>1.6955210000000003</v>
      </c>
      <c r="F25" s="21">
        <f t="shared" si="0"/>
        <v>0.99428266526789999</v>
      </c>
      <c r="G25" s="21">
        <v>0.74485825526789995</v>
      </c>
      <c r="H25" s="21">
        <v>0.13509473</v>
      </c>
      <c r="I25" s="21">
        <v>0.11432967999999999</v>
      </c>
      <c r="J25" s="22">
        <f t="shared" si="1"/>
        <v>0.43930936583380553</v>
      </c>
      <c r="K25" s="22">
        <f t="shared" si="2"/>
        <v>0.51898678062253423</v>
      </c>
      <c r="L25" s="23">
        <f t="shared" si="3"/>
        <v>0.58641719286750194</v>
      </c>
      <c r="M25" s="4"/>
    </row>
    <row r="26" spans="1:13">
      <c r="A26" s="17"/>
      <c r="B26" s="18">
        <v>456</v>
      </c>
      <c r="C26" s="19" t="s">
        <v>222</v>
      </c>
      <c r="D26" s="20">
        <v>1.342492</v>
      </c>
      <c r="E26" s="21">
        <v>1.342492</v>
      </c>
      <c r="F26" s="21">
        <f t="shared" si="0"/>
        <v>0.94459975653473438</v>
      </c>
      <c r="G26" s="21">
        <v>0.70626885653473437</v>
      </c>
      <c r="H26" s="21">
        <v>0.14773649999999999</v>
      </c>
      <c r="I26" s="21">
        <v>9.0594400000000019E-2</v>
      </c>
      <c r="J26" s="22">
        <f t="shared" si="1"/>
        <v>0.52608794431157457</v>
      </c>
      <c r="K26" s="22">
        <f t="shared" si="2"/>
        <v>0.63613441013781402</v>
      </c>
      <c r="L26" s="23">
        <f t="shared" si="3"/>
        <v>0.70361667446415643</v>
      </c>
      <c r="M26" s="4"/>
    </row>
    <row r="27" spans="1:13">
      <c r="A27" s="17"/>
      <c r="B27" s="18">
        <v>457</v>
      </c>
      <c r="C27" s="19" t="s">
        <v>223</v>
      </c>
      <c r="D27" s="20">
        <v>2.6676820000000006</v>
      </c>
      <c r="E27" s="21">
        <v>2.8137340000000006</v>
      </c>
      <c r="F27" s="21">
        <f t="shared" si="0"/>
        <v>1.8652441120818537</v>
      </c>
      <c r="G27" s="21">
        <v>1.3654053020818537</v>
      </c>
      <c r="H27" s="21">
        <v>0.25738352999999997</v>
      </c>
      <c r="I27" s="21">
        <v>0.24245528</v>
      </c>
      <c r="J27" s="22">
        <f t="shared" si="1"/>
        <v>0.48526452823253846</v>
      </c>
      <c r="K27" s="22">
        <f t="shared" si="2"/>
        <v>0.57673853750278226</v>
      </c>
      <c r="L27" s="23">
        <f t="shared" si="3"/>
        <v>0.66290705236594971</v>
      </c>
      <c r="M27" s="4"/>
    </row>
    <row r="28" spans="1:13">
      <c r="A28" s="17"/>
      <c r="B28" s="18">
        <v>458</v>
      </c>
      <c r="C28" s="19" t="s">
        <v>224</v>
      </c>
      <c r="D28" s="20">
        <v>5.513128</v>
      </c>
      <c r="E28" s="21">
        <v>5.6156269999999999</v>
      </c>
      <c r="F28" s="21">
        <f t="shared" si="0"/>
        <v>3.6039368411245372</v>
      </c>
      <c r="G28" s="21">
        <v>2.6155892211245373</v>
      </c>
      <c r="H28" s="21">
        <v>0.50306824000000006</v>
      </c>
      <c r="I28" s="21">
        <v>0.48527937999999993</v>
      </c>
      <c r="J28" s="22">
        <f t="shared" si="1"/>
        <v>0.46576975663172382</v>
      </c>
      <c r="K28" s="22">
        <f t="shared" si="2"/>
        <v>0.55535338460416572</v>
      </c>
      <c r="L28" s="23">
        <f t="shared" si="3"/>
        <v>0.64176927013217533</v>
      </c>
      <c r="M28" s="4"/>
    </row>
    <row r="29" spans="1:13">
      <c r="A29" s="17"/>
      <c r="B29" s="18">
        <v>459</v>
      </c>
      <c r="C29" s="19" t="s">
        <v>225</v>
      </c>
      <c r="D29" s="20">
        <v>3.5085920000000002</v>
      </c>
      <c r="E29" s="21">
        <v>6.6749660000000004</v>
      </c>
      <c r="F29" s="21">
        <f t="shared" si="0"/>
        <v>5.3975761053941742</v>
      </c>
      <c r="G29" s="21">
        <v>3.6252084753941745</v>
      </c>
      <c r="H29" s="21">
        <v>1.3937463299999999</v>
      </c>
      <c r="I29" s="21">
        <v>0.37862129999999999</v>
      </c>
      <c r="J29" s="22">
        <f t="shared" si="1"/>
        <v>0.54310515969582085</v>
      </c>
      <c r="K29" s="22">
        <f t="shared" si="2"/>
        <v>0.7519071715712371</v>
      </c>
      <c r="L29" s="23">
        <f t="shared" si="3"/>
        <v>0.80862975263007686</v>
      </c>
      <c r="M29" s="4"/>
    </row>
    <row r="30" spans="1:13">
      <c r="A30" s="17"/>
      <c r="B30" s="18">
        <v>460</v>
      </c>
      <c r="C30" s="19" t="s">
        <v>226</v>
      </c>
      <c r="D30" s="20">
        <v>1.0307979999999999</v>
      </c>
      <c r="E30" s="21">
        <v>1.0307979999999999</v>
      </c>
      <c r="F30" s="21">
        <f t="shared" si="0"/>
        <v>0.73578931925545454</v>
      </c>
      <c r="G30" s="21">
        <v>0.46140539925545454</v>
      </c>
      <c r="H30" s="21">
        <v>0.10700908000000001</v>
      </c>
      <c r="I30" s="21">
        <v>0.16737484000000002</v>
      </c>
      <c r="J30" s="22">
        <f t="shared" si="1"/>
        <v>0.44761961049153626</v>
      </c>
      <c r="K30" s="22">
        <f t="shared" si="2"/>
        <v>0.55143149215991361</v>
      </c>
      <c r="L30" s="23">
        <f t="shared" si="3"/>
        <v>0.71380553634703858</v>
      </c>
      <c r="M30" s="4"/>
    </row>
    <row r="31" spans="1:13">
      <c r="A31" s="17"/>
      <c r="B31" s="18">
        <v>461</v>
      </c>
      <c r="C31" s="19" t="s">
        <v>227</v>
      </c>
      <c r="D31" s="20">
        <v>5.2508859999999986</v>
      </c>
      <c r="E31" s="21">
        <v>5.2508859999999995</v>
      </c>
      <c r="F31" s="21">
        <f t="shared" si="0"/>
        <v>2.996204810507431</v>
      </c>
      <c r="G31" s="21">
        <v>2.031397670507431</v>
      </c>
      <c r="H31" s="21">
        <v>0.46975818000000003</v>
      </c>
      <c r="I31" s="21">
        <v>0.49504896000000004</v>
      </c>
      <c r="J31" s="22">
        <f t="shared" si="1"/>
        <v>0.38686760110720958</v>
      </c>
      <c r="K31" s="22">
        <f t="shared" si="2"/>
        <v>0.47633025179130362</v>
      </c>
      <c r="L31" s="23">
        <f t="shared" si="3"/>
        <v>0.570609381065868</v>
      </c>
      <c r="M31" s="4"/>
    </row>
    <row r="32" spans="1:13">
      <c r="A32" s="17"/>
      <c r="B32" s="18">
        <v>462</v>
      </c>
      <c r="C32" s="19" t="s">
        <v>228</v>
      </c>
      <c r="D32" s="20">
        <v>1.208364</v>
      </c>
      <c r="E32" s="21">
        <v>2.227163</v>
      </c>
      <c r="F32" s="21">
        <f t="shared" si="0"/>
        <v>1.6188863723445441</v>
      </c>
      <c r="G32" s="21">
        <v>1.4314103723445442</v>
      </c>
      <c r="H32" s="21">
        <v>9.6564999999999984E-2</v>
      </c>
      <c r="I32" s="21">
        <v>9.0910999999999992E-2</v>
      </c>
      <c r="J32" s="22">
        <f t="shared" si="1"/>
        <v>0.64270570781956426</v>
      </c>
      <c r="K32" s="22">
        <f t="shared" si="2"/>
        <v>0.68606355814304754</v>
      </c>
      <c r="L32" s="23">
        <f t="shared" si="3"/>
        <v>0.72688275278663672</v>
      </c>
      <c r="M32" s="4"/>
    </row>
    <row r="33" spans="1:13">
      <c r="A33" s="17"/>
      <c r="B33" s="18">
        <v>463</v>
      </c>
      <c r="C33" s="19" t="s">
        <v>229</v>
      </c>
      <c r="D33" s="20">
        <v>0.72445300000000001</v>
      </c>
      <c r="E33" s="21">
        <v>1.8790810000000002</v>
      </c>
      <c r="F33" s="21">
        <f t="shared" si="0"/>
        <v>1.0908365832354496</v>
      </c>
      <c r="G33" s="21">
        <v>0.71143885323544964</v>
      </c>
      <c r="H33" s="21">
        <v>0.22642097999999999</v>
      </c>
      <c r="I33" s="21">
        <v>0.15297674999999999</v>
      </c>
      <c r="J33" s="22">
        <f t="shared" si="1"/>
        <v>0.37860999777840848</v>
      </c>
      <c r="K33" s="22">
        <f t="shared" si="2"/>
        <v>0.49910559110301767</v>
      </c>
      <c r="L33" s="23">
        <f t="shared" si="3"/>
        <v>0.58051599863733894</v>
      </c>
      <c r="M33" s="4"/>
    </row>
    <row r="34" spans="1:13" ht="15.75" thickBot="1">
      <c r="A34" s="24"/>
      <c r="B34" s="25">
        <v>464</v>
      </c>
      <c r="C34" s="26" t="s">
        <v>230</v>
      </c>
      <c r="D34" s="27">
        <v>0.93671400000000005</v>
      </c>
      <c r="E34" s="28">
        <v>0.93671400000000005</v>
      </c>
      <c r="F34" s="28">
        <f t="shared" si="0"/>
        <v>0.4147396002632896</v>
      </c>
      <c r="G34" s="28">
        <v>0.29582136026328953</v>
      </c>
      <c r="H34" s="28">
        <v>6.6692630000000003E-2</v>
      </c>
      <c r="I34" s="28">
        <v>5.2225610000000006E-2</v>
      </c>
      <c r="J34" s="29">
        <f t="shared" si="1"/>
        <v>0.3158075573369134</v>
      </c>
      <c r="K34" s="29">
        <f t="shared" si="2"/>
        <v>0.38700605549109923</v>
      </c>
      <c r="L34" s="30">
        <f t="shared" si="3"/>
        <v>0.44276011702962653</v>
      </c>
      <c r="M34" s="4"/>
    </row>
    <row r="35" spans="1:13">
      <c r="A35" t="s">
        <v>232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107</v>
      </c>
      <c r="B1" s="51" t="s">
        <v>1664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1666</v>
      </c>
      <c r="N2" s="72" t="s">
        <v>1686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109.099256</v>
      </c>
      <c r="E6" s="14">
        <f ca="1">SUM(E7:OFFSET(E7,50,0))</f>
        <v>121.83528799999999</v>
      </c>
      <c r="F6" s="14">
        <f ca="1">SUM(F7:OFFSET(F7,50,0))</f>
        <v>74.697953835887247</v>
      </c>
      <c r="G6" s="14">
        <f ca="1">SUM(G7:OFFSET(G7,50,0))</f>
        <v>50.042358535887239</v>
      </c>
      <c r="H6" s="14">
        <f ca="1">SUM(H7:OFFSET(H7,50,0))</f>
        <v>11.148814009999999</v>
      </c>
      <c r="I6" s="14">
        <f ca="1">SUM(I7:OFFSET(I7,50,0))</f>
        <v>13.506781290000001</v>
      </c>
      <c r="J6" s="15">
        <f ca="1">IFERROR(G6/E6,0)</f>
        <v>0.41073780312225505</v>
      </c>
      <c r="K6" s="15">
        <f ca="1">IFERROR(SUM(G6,H6)/E6,0)</f>
        <v>0.50224506832443527</v>
      </c>
      <c r="L6" s="16">
        <f ca="1">IFERROR(SUM(G6,H6,I6)/E6,0)</f>
        <v>0.61310606362162701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5.6929880000000006</v>
      </c>
      <c r="E7" s="21">
        <v>7.9968760000000003</v>
      </c>
      <c r="F7" s="21">
        <f t="shared" ref="F7:F31" si="0">SUM(G7,H7,I7)</f>
        <v>5.3468481701183661</v>
      </c>
      <c r="G7" s="21">
        <v>2.8718431501183659</v>
      </c>
      <c r="H7" s="21">
        <v>1.0718469999999998</v>
      </c>
      <c r="I7" s="21">
        <v>1.40315802</v>
      </c>
      <c r="J7" s="22">
        <f t="shared" ref="J7:J31" si="1">IFERROR(G7/E7,0)</f>
        <v>0.3591206303709556</v>
      </c>
      <c r="K7" s="22">
        <f t="shared" ref="K7:K31" si="2">IFERROR(SUM(G7,H7)/E7,0)</f>
        <v>0.49315384534140155</v>
      </c>
      <c r="L7" s="23">
        <f t="shared" ref="L7:L31" si="3">IFERROR(SUM(G7,H7,I7)/E7,0)</f>
        <v>0.6686171162486908</v>
      </c>
      <c r="M7" s="4"/>
      <c r="N7" t="s">
        <v>270</v>
      </c>
      <c r="O7" s="5">
        <v>5.3975761053941742</v>
      </c>
      <c r="P7" s="71">
        <v>0.80862975263007697</v>
      </c>
    </row>
    <row r="8" spans="1:16">
      <c r="A8" s="17"/>
      <c r="B8" s="55">
        <v>2</v>
      </c>
      <c r="C8" s="19" t="s">
        <v>250</v>
      </c>
      <c r="D8" s="20">
        <v>6.6691420000000008</v>
      </c>
      <c r="E8" s="21">
        <v>6.6691419999999999</v>
      </c>
      <c r="F8" s="21">
        <f t="shared" si="0"/>
        <v>4.0445006007815554</v>
      </c>
      <c r="G8" s="21">
        <v>2.6862832307815552</v>
      </c>
      <c r="H8" s="21">
        <v>0.83199600000000007</v>
      </c>
      <c r="I8" s="21">
        <v>0.52622137000000002</v>
      </c>
      <c r="J8" s="22">
        <f t="shared" si="1"/>
        <v>0.40279292760321422</v>
      </c>
      <c r="K8" s="22">
        <f t="shared" si="2"/>
        <v>0.52754600678491403</v>
      </c>
      <c r="L8" s="23">
        <f t="shared" si="3"/>
        <v>0.60644991526369596</v>
      </c>
      <c r="M8" s="4"/>
      <c r="N8" t="s">
        <v>273</v>
      </c>
      <c r="O8" s="5">
        <v>1.6188863723445441</v>
      </c>
      <c r="P8" s="71">
        <v>0.7268827527866365</v>
      </c>
    </row>
    <row r="9" spans="1:16">
      <c r="A9" s="17"/>
      <c r="B9" s="55">
        <v>3</v>
      </c>
      <c r="C9" s="19" t="s">
        <v>251</v>
      </c>
      <c r="D9" s="20">
        <v>4.1026439999999997</v>
      </c>
      <c r="E9" s="21">
        <v>4.1026439999999997</v>
      </c>
      <c r="F9" s="21">
        <f t="shared" si="0"/>
        <v>2.4777644448663159</v>
      </c>
      <c r="G9" s="21">
        <v>1.837101564866316</v>
      </c>
      <c r="H9" s="21">
        <v>0.35585728999999999</v>
      </c>
      <c r="I9" s="21">
        <v>0.28480558999999994</v>
      </c>
      <c r="J9" s="22">
        <f t="shared" si="1"/>
        <v>0.44778478582746056</v>
      </c>
      <c r="K9" s="22">
        <f t="shared" si="2"/>
        <v>0.5345233110321822</v>
      </c>
      <c r="L9" s="23">
        <f t="shared" si="3"/>
        <v>0.60394332163997555</v>
      </c>
      <c r="M9" s="4"/>
      <c r="N9" t="s">
        <v>271</v>
      </c>
      <c r="O9" s="5">
        <v>0.73578931925545454</v>
      </c>
      <c r="P9" s="71">
        <v>0.71380553634703858</v>
      </c>
    </row>
    <row r="10" spans="1:16">
      <c r="A10" s="17"/>
      <c r="B10" s="55">
        <v>4</v>
      </c>
      <c r="C10" s="19" t="s">
        <v>252</v>
      </c>
      <c r="D10" s="20">
        <v>9.7080640000000002</v>
      </c>
      <c r="E10" s="21">
        <v>9.7137740000000008</v>
      </c>
      <c r="F10" s="21">
        <f t="shared" si="0"/>
        <v>4.9808977606103344</v>
      </c>
      <c r="G10" s="21">
        <v>3.6921005806103349</v>
      </c>
      <c r="H10" s="21">
        <v>0.69214741999999985</v>
      </c>
      <c r="I10" s="21">
        <v>0.59664976000000003</v>
      </c>
      <c r="J10" s="22">
        <f t="shared" si="1"/>
        <v>0.38008919917329087</v>
      </c>
      <c r="K10" s="22">
        <f t="shared" si="2"/>
        <v>0.451343422300162</v>
      </c>
      <c r="L10" s="23">
        <f t="shared" si="3"/>
        <v>0.5127664860856691</v>
      </c>
      <c r="M10" s="4"/>
      <c r="N10" t="s">
        <v>267</v>
      </c>
      <c r="O10" s="5">
        <v>0.94459975653473438</v>
      </c>
      <c r="P10" s="71">
        <v>0.70361667446415632</v>
      </c>
    </row>
    <row r="11" spans="1:16">
      <c r="A11" s="17"/>
      <c r="B11" s="55">
        <v>5</v>
      </c>
      <c r="C11" s="19" t="s">
        <v>253</v>
      </c>
      <c r="D11" s="20">
        <v>3.829186</v>
      </c>
      <c r="E11" s="21">
        <v>3.829186</v>
      </c>
      <c r="F11" s="21">
        <f t="shared" si="0"/>
        <v>2.5428407041365779</v>
      </c>
      <c r="G11" s="21">
        <v>1.9206814641365781</v>
      </c>
      <c r="H11" s="21">
        <v>0.37892804000000002</v>
      </c>
      <c r="I11" s="21">
        <v>0.24323119999999998</v>
      </c>
      <c r="J11" s="22">
        <f t="shared" si="1"/>
        <v>0.5015900152503896</v>
      </c>
      <c r="K11" s="22">
        <f t="shared" si="2"/>
        <v>0.6005478720899371</v>
      </c>
      <c r="L11" s="23">
        <f t="shared" si="3"/>
        <v>0.66406821296656204</v>
      </c>
      <c r="M11" s="4"/>
      <c r="N11" t="s">
        <v>264</v>
      </c>
      <c r="O11" s="5">
        <v>2.8163668053995501</v>
      </c>
      <c r="P11" s="71">
        <v>0.69360354868926988</v>
      </c>
    </row>
    <row r="12" spans="1:16">
      <c r="A12" s="17"/>
      <c r="B12" s="55">
        <v>6</v>
      </c>
      <c r="C12" s="19" t="s">
        <v>254</v>
      </c>
      <c r="D12" s="20">
        <v>11.055571</v>
      </c>
      <c r="E12" s="21">
        <v>10.871454999999999</v>
      </c>
      <c r="F12" s="21">
        <f t="shared" si="0"/>
        <v>6.8125567587570899</v>
      </c>
      <c r="G12" s="21">
        <v>4.9205406587570906</v>
      </c>
      <c r="H12" s="21">
        <v>1.02560674</v>
      </c>
      <c r="I12" s="21">
        <v>0.86640935999999991</v>
      </c>
      <c r="J12" s="22">
        <f t="shared" si="1"/>
        <v>0.45261104964856047</v>
      </c>
      <c r="K12" s="22">
        <f t="shared" si="2"/>
        <v>0.54695046787730717</v>
      </c>
      <c r="L12" s="23">
        <f t="shared" si="3"/>
        <v>0.62664627308461385</v>
      </c>
      <c r="M12" s="4"/>
      <c r="N12" t="s">
        <v>249</v>
      </c>
      <c r="O12" s="5">
        <v>5.3468481701183661</v>
      </c>
      <c r="P12" s="71">
        <v>0.6686171162486908</v>
      </c>
    </row>
    <row r="13" spans="1:16">
      <c r="A13" s="17"/>
      <c r="B13" s="55">
        <v>7</v>
      </c>
      <c r="C13" s="19" t="s">
        <v>255</v>
      </c>
      <c r="D13" s="20">
        <v>0.93671400000000005</v>
      </c>
      <c r="E13" s="21">
        <v>0.93671400000000005</v>
      </c>
      <c r="F13" s="21">
        <f t="shared" si="0"/>
        <v>0.4147396002632896</v>
      </c>
      <c r="G13" s="21">
        <v>0.29582136026328953</v>
      </c>
      <c r="H13" s="21">
        <v>6.6692630000000003E-2</v>
      </c>
      <c r="I13" s="21">
        <v>5.2225610000000006E-2</v>
      </c>
      <c r="J13" s="22">
        <f t="shared" si="1"/>
        <v>0.3158075573369134</v>
      </c>
      <c r="K13" s="22">
        <f t="shared" si="2"/>
        <v>0.38700605549109923</v>
      </c>
      <c r="L13" s="23">
        <f t="shared" si="3"/>
        <v>0.44276011702962653</v>
      </c>
      <c r="M13" s="4"/>
      <c r="N13" t="s">
        <v>253</v>
      </c>
      <c r="O13" s="5">
        <v>2.5428407041365779</v>
      </c>
      <c r="P13" s="71">
        <v>0.66406821296656204</v>
      </c>
    </row>
    <row r="14" spans="1:16">
      <c r="A14" s="17"/>
      <c r="B14" s="55">
        <v>8</v>
      </c>
      <c r="C14" s="19" t="s">
        <v>256</v>
      </c>
      <c r="D14" s="20">
        <v>5.3865490000000014</v>
      </c>
      <c r="E14" s="21">
        <v>5.3865489999999987</v>
      </c>
      <c r="F14" s="21">
        <f t="shared" si="0"/>
        <v>3.3954284462754099</v>
      </c>
      <c r="G14" s="21">
        <v>2.5087176762754098</v>
      </c>
      <c r="H14" s="21">
        <v>0.49806556000000002</v>
      </c>
      <c r="I14" s="21">
        <v>0.38864521000000007</v>
      </c>
      <c r="J14" s="22">
        <f t="shared" si="1"/>
        <v>0.46573746498461455</v>
      </c>
      <c r="K14" s="22">
        <f t="shared" si="2"/>
        <v>0.55820215063028489</v>
      </c>
      <c r="L14" s="23">
        <f t="shared" si="3"/>
        <v>0.63035320875674028</v>
      </c>
      <c r="M14" s="4"/>
      <c r="N14" t="s">
        <v>268</v>
      </c>
      <c r="O14" s="5">
        <v>1.8652441120818537</v>
      </c>
      <c r="P14" s="71">
        <v>0.66290705236594971</v>
      </c>
    </row>
    <row r="15" spans="1:16">
      <c r="A15" s="17"/>
      <c r="B15" s="55">
        <v>9</v>
      </c>
      <c r="C15" s="19" t="s">
        <v>257</v>
      </c>
      <c r="D15" s="20">
        <v>1.204434</v>
      </c>
      <c r="E15" s="21">
        <v>1.2093250000000002</v>
      </c>
      <c r="F15" s="21">
        <f t="shared" si="0"/>
        <v>0.79723782647071173</v>
      </c>
      <c r="G15" s="21">
        <v>0.60134667647071183</v>
      </c>
      <c r="H15" s="21">
        <v>0.10874283</v>
      </c>
      <c r="I15" s="21">
        <v>8.7148319999999987E-2</v>
      </c>
      <c r="J15" s="22">
        <f t="shared" si="1"/>
        <v>0.49725812041486922</v>
      </c>
      <c r="K15" s="22">
        <f t="shared" si="2"/>
        <v>0.58717838998673777</v>
      </c>
      <c r="L15" s="23">
        <f t="shared" si="3"/>
        <v>0.65924199571720721</v>
      </c>
      <c r="M15" s="4"/>
      <c r="N15" t="s">
        <v>257</v>
      </c>
      <c r="O15" s="5">
        <v>0.79723782647071173</v>
      </c>
      <c r="P15" s="71">
        <v>0.65924199571720721</v>
      </c>
    </row>
    <row r="16" spans="1:16">
      <c r="A16" s="17"/>
      <c r="B16" s="55">
        <v>10</v>
      </c>
      <c r="C16" s="19" t="s">
        <v>258</v>
      </c>
      <c r="D16" s="20">
        <v>2.7895700000000003</v>
      </c>
      <c r="E16" s="21">
        <v>3.3317049999999999</v>
      </c>
      <c r="F16" s="21">
        <f t="shared" si="0"/>
        <v>1.8385907099601857</v>
      </c>
      <c r="G16" s="21">
        <v>1.3248617599601857</v>
      </c>
      <c r="H16" s="21">
        <v>0.27065392999999993</v>
      </c>
      <c r="I16" s="21">
        <v>0.24307502</v>
      </c>
      <c r="J16" s="22">
        <f t="shared" si="1"/>
        <v>0.39765278137175586</v>
      </c>
      <c r="K16" s="22">
        <f t="shared" si="2"/>
        <v>0.47888864409069404</v>
      </c>
      <c r="L16" s="23">
        <f t="shared" si="3"/>
        <v>0.55184679014504157</v>
      </c>
      <c r="M16" s="4"/>
      <c r="N16" t="s">
        <v>261</v>
      </c>
      <c r="O16" s="5">
        <v>3.0331179199529132</v>
      </c>
      <c r="P16" s="71">
        <v>0.6550508373446341</v>
      </c>
    </row>
    <row r="17" spans="1:16">
      <c r="A17" s="17"/>
      <c r="B17" s="55">
        <v>11</v>
      </c>
      <c r="C17" s="19" t="s">
        <v>259</v>
      </c>
      <c r="D17" s="20">
        <v>4.0580429999999996</v>
      </c>
      <c r="E17" s="21">
        <v>4.0580429999999996</v>
      </c>
      <c r="F17" s="21">
        <f t="shared" si="0"/>
        <v>2.6048446419683988</v>
      </c>
      <c r="G17" s="21">
        <v>2.2254832519683987</v>
      </c>
      <c r="H17" s="21">
        <v>0.102599</v>
      </c>
      <c r="I17" s="21">
        <v>0.27676239000000002</v>
      </c>
      <c r="J17" s="22">
        <f t="shared" si="1"/>
        <v>0.5484129300671281</v>
      </c>
      <c r="K17" s="22">
        <f t="shared" si="2"/>
        <v>0.57369580656695829</v>
      </c>
      <c r="L17" s="23">
        <f t="shared" si="3"/>
        <v>0.64189675712366756</v>
      </c>
      <c r="M17" s="4"/>
      <c r="N17" t="s">
        <v>259</v>
      </c>
      <c r="O17" s="5">
        <v>2.6048446419683988</v>
      </c>
      <c r="P17" s="71">
        <v>0.64189675712366756</v>
      </c>
    </row>
    <row r="18" spans="1:16">
      <c r="A18" s="17"/>
      <c r="B18" s="55">
        <v>12</v>
      </c>
      <c r="C18" s="19" t="s">
        <v>260</v>
      </c>
      <c r="D18" s="20">
        <v>4.2691439999999998</v>
      </c>
      <c r="E18" s="21">
        <v>4.2691439999999998</v>
      </c>
      <c r="F18" s="21">
        <f t="shared" si="0"/>
        <v>2.4299594216277818</v>
      </c>
      <c r="G18" s="21">
        <v>1.7254752116277814</v>
      </c>
      <c r="H18" s="21">
        <v>0.35858433000000001</v>
      </c>
      <c r="I18" s="21">
        <v>0.34589987999999999</v>
      </c>
      <c r="J18" s="22">
        <f t="shared" si="1"/>
        <v>0.40417357944069854</v>
      </c>
      <c r="K18" s="22">
        <f t="shared" si="2"/>
        <v>0.4881680125167438</v>
      </c>
      <c r="L18" s="23">
        <f t="shared" si="3"/>
        <v>0.56919125277287008</v>
      </c>
      <c r="M18" s="4"/>
      <c r="N18" t="s">
        <v>269</v>
      </c>
      <c r="O18" s="5">
        <v>3.6039368411245372</v>
      </c>
      <c r="P18" s="71">
        <v>0.64176927013217533</v>
      </c>
    </row>
    <row r="19" spans="1:16">
      <c r="A19" s="17"/>
      <c r="B19" s="55">
        <v>13</v>
      </c>
      <c r="C19" s="19" t="s">
        <v>261</v>
      </c>
      <c r="D19" s="20">
        <v>3.2805800000000001</v>
      </c>
      <c r="E19" s="21">
        <v>4.6303549999999998</v>
      </c>
      <c r="F19" s="21">
        <f t="shared" si="0"/>
        <v>3.0331179199529132</v>
      </c>
      <c r="G19" s="21">
        <v>2.2751772799529135</v>
      </c>
      <c r="H19" s="21">
        <v>0.33344737999999996</v>
      </c>
      <c r="I19" s="21">
        <v>0.42449325999999993</v>
      </c>
      <c r="J19" s="22">
        <f t="shared" si="1"/>
        <v>0.49136130598040834</v>
      </c>
      <c r="K19" s="22">
        <f t="shared" si="2"/>
        <v>0.56337465700856926</v>
      </c>
      <c r="L19" s="23">
        <f t="shared" si="3"/>
        <v>0.6550508373446341</v>
      </c>
      <c r="M19" s="4"/>
      <c r="N19" t="s">
        <v>256</v>
      </c>
      <c r="O19" s="5">
        <v>3.3954284462754099</v>
      </c>
      <c r="P19" s="71">
        <v>0.63035320875674028</v>
      </c>
    </row>
    <row r="20" spans="1:16">
      <c r="A20" s="17"/>
      <c r="B20" s="55">
        <v>14</v>
      </c>
      <c r="C20" s="19" t="s">
        <v>262</v>
      </c>
      <c r="D20" s="20">
        <v>2.7240489999999999</v>
      </c>
      <c r="E20" s="21">
        <v>2.7253989999999995</v>
      </c>
      <c r="F20" s="21">
        <f t="shared" si="0"/>
        <v>1.5102833771959416</v>
      </c>
      <c r="G20" s="21">
        <v>1.1500237071959418</v>
      </c>
      <c r="H20" s="21">
        <v>0.1387891</v>
      </c>
      <c r="I20" s="21">
        <v>0.22147057000000001</v>
      </c>
      <c r="J20" s="22">
        <f t="shared" si="1"/>
        <v>0.42196526350671665</v>
      </c>
      <c r="K20" s="22">
        <f t="shared" si="2"/>
        <v>0.4728895868810189</v>
      </c>
      <c r="L20" s="23">
        <f t="shared" si="3"/>
        <v>0.55415129204785862</v>
      </c>
      <c r="M20" s="4"/>
      <c r="N20" t="s">
        <v>254</v>
      </c>
      <c r="O20" s="5">
        <v>6.8125567587570899</v>
      </c>
      <c r="P20" s="71">
        <v>0.62664627308461385</v>
      </c>
    </row>
    <row r="21" spans="1:16">
      <c r="A21" s="17"/>
      <c r="B21" s="55">
        <v>15</v>
      </c>
      <c r="C21" s="19" t="s">
        <v>263</v>
      </c>
      <c r="D21" s="20">
        <v>12.841775</v>
      </c>
      <c r="E21" s="21">
        <v>16.901319000000001</v>
      </c>
      <c r="F21" s="21">
        <f t="shared" si="0"/>
        <v>9.0876265318090184</v>
      </c>
      <c r="G21" s="21">
        <v>3.7159927218090161</v>
      </c>
      <c r="H21" s="21">
        <v>0.88353376000000017</v>
      </c>
      <c r="I21" s="21">
        <v>4.4881000500000008</v>
      </c>
      <c r="J21" s="22">
        <f t="shared" si="1"/>
        <v>0.21986406633760452</v>
      </c>
      <c r="K21" s="22">
        <f t="shared" si="2"/>
        <v>0.27214009047512899</v>
      </c>
      <c r="L21" s="23">
        <f t="shared" si="3"/>
        <v>0.53768741550934684</v>
      </c>
      <c r="M21" s="4"/>
      <c r="N21" t="s">
        <v>250</v>
      </c>
      <c r="O21" s="5">
        <v>4.0445006007815554</v>
      </c>
      <c r="P21" s="71">
        <v>0.60644991526369596</v>
      </c>
    </row>
    <row r="22" spans="1:16">
      <c r="A22" s="17"/>
      <c r="B22" s="55">
        <v>16</v>
      </c>
      <c r="C22" s="19" t="s">
        <v>264</v>
      </c>
      <c r="D22" s="20">
        <v>4.0604849999999999</v>
      </c>
      <c r="E22" s="21">
        <v>4.0604849999999999</v>
      </c>
      <c r="F22" s="21">
        <f t="shared" si="0"/>
        <v>2.8163668053995501</v>
      </c>
      <c r="G22" s="21">
        <v>2.0133772953995503</v>
      </c>
      <c r="H22" s="21">
        <v>0.37880916000000003</v>
      </c>
      <c r="I22" s="21">
        <v>0.42418034999999998</v>
      </c>
      <c r="J22" s="22">
        <f t="shared" si="1"/>
        <v>0.49584650488785215</v>
      </c>
      <c r="K22" s="22">
        <f t="shared" si="2"/>
        <v>0.58913810921590659</v>
      </c>
      <c r="L22" s="23">
        <f t="shared" si="3"/>
        <v>0.69360354868926988</v>
      </c>
      <c r="M22" s="4"/>
      <c r="N22" t="s">
        <v>251</v>
      </c>
      <c r="O22" s="5">
        <v>2.4777644448663159</v>
      </c>
      <c r="P22" s="71">
        <v>0.60394332163997555</v>
      </c>
    </row>
    <row r="23" spans="1:16">
      <c r="A23" s="17"/>
      <c r="B23" s="55">
        <v>17</v>
      </c>
      <c r="C23" s="19" t="s">
        <v>265</v>
      </c>
      <c r="D23" s="20">
        <v>4.2571060000000003</v>
      </c>
      <c r="E23" s="21">
        <v>4.4919859999999998</v>
      </c>
      <c r="F23" s="21">
        <f t="shared" si="0"/>
        <v>2.4078301331831682</v>
      </c>
      <c r="G23" s="21">
        <v>1.295987393183168</v>
      </c>
      <c r="H23" s="21">
        <v>0.54215224999999989</v>
      </c>
      <c r="I23" s="21">
        <v>0.56969048999999994</v>
      </c>
      <c r="J23" s="22">
        <f t="shared" si="1"/>
        <v>0.28851100452743356</v>
      </c>
      <c r="K23" s="22">
        <f t="shared" si="2"/>
        <v>0.40920422351787561</v>
      </c>
      <c r="L23" s="23">
        <f t="shared" si="3"/>
        <v>0.53602796918404649</v>
      </c>
      <c r="M23" s="4"/>
      <c r="N23" t="s">
        <v>266</v>
      </c>
      <c r="O23" s="5">
        <v>0.99428266526789999</v>
      </c>
      <c r="P23" s="71">
        <v>0.58641719286750194</v>
      </c>
    </row>
    <row r="24" spans="1:16">
      <c r="A24" s="17"/>
      <c r="B24" s="55">
        <v>18</v>
      </c>
      <c r="C24" s="19" t="s">
        <v>266</v>
      </c>
      <c r="D24" s="20">
        <v>1.7112700000000001</v>
      </c>
      <c r="E24" s="21">
        <v>1.6955210000000003</v>
      </c>
      <c r="F24" s="21">
        <f t="shared" si="0"/>
        <v>0.99428266526789999</v>
      </c>
      <c r="G24" s="21">
        <v>0.74485825526789995</v>
      </c>
      <c r="H24" s="21">
        <v>0.13509473</v>
      </c>
      <c r="I24" s="21">
        <v>0.11432967999999999</v>
      </c>
      <c r="J24" s="22">
        <f t="shared" si="1"/>
        <v>0.43930936583380553</v>
      </c>
      <c r="K24" s="22">
        <f t="shared" si="2"/>
        <v>0.51898678062253423</v>
      </c>
      <c r="L24" s="23">
        <f t="shared" si="3"/>
        <v>0.58641719286750194</v>
      </c>
      <c r="M24" s="4"/>
      <c r="N24" t="s">
        <v>272</v>
      </c>
      <c r="O24" s="5">
        <v>2.996204810507431</v>
      </c>
      <c r="P24" s="71">
        <v>0.570609381065868</v>
      </c>
    </row>
    <row r="25" spans="1:16">
      <c r="A25" s="17"/>
      <c r="B25" s="55">
        <v>19</v>
      </c>
      <c r="C25" s="19" t="s">
        <v>267</v>
      </c>
      <c r="D25" s="20">
        <v>1.3424920000000002</v>
      </c>
      <c r="E25" s="21">
        <v>1.3424920000000002</v>
      </c>
      <c r="F25" s="21">
        <f t="shared" si="0"/>
        <v>0.94459975653473438</v>
      </c>
      <c r="G25" s="21">
        <v>0.70626885653473437</v>
      </c>
      <c r="H25" s="21">
        <v>0.14773649999999999</v>
      </c>
      <c r="I25" s="21">
        <v>9.0594400000000019E-2</v>
      </c>
      <c r="J25" s="22">
        <f t="shared" si="1"/>
        <v>0.52608794431157446</v>
      </c>
      <c r="K25" s="22">
        <f t="shared" si="2"/>
        <v>0.63613441013781402</v>
      </c>
      <c r="L25" s="23">
        <f t="shared" si="3"/>
        <v>0.70361667446415632</v>
      </c>
      <c r="M25" s="4"/>
      <c r="N25" t="s">
        <v>260</v>
      </c>
      <c r="O25" s="5">
        <v>2.4299594216277818</v>
      </c>
      <c r="P25" s="71">
        <v>0.56919125277287008</v>
      </c>
    </row>
    <row r="26" spans="1:16">
      <c r="A26" s="17"/>
      <c r="B26" s="55">
        <v>20</v>
      </c>
      <c r="C26" s="19" t="s">
        <v>268</v>
      </c>
      <c r="D26" s="20">
        <v>2.6676820000000006</v>
      </c>
      <c r="E26" s="21">
        <v>2.8137340000000006</v>
      </c>
      <c r="F26" s="21">
        <f t="shared" si="0"/>
        <v>1.8652441120818537</v>
      </c>
      <c r="G26" s="21">
        <v>1.3654053020818537</v>
      </c>
      <c r="H26" s="21">
        <v>0.25738352999999997</v>
      </c>
      <c r="I26" s="21">
        <v>0.24245528</v>
      </c>
      <c r="J26" s="22">
        <f t="shared" si="1"/>
        <v>0.48526452823253846</v>
      </c>
      <c r="K26" s="22">
        <f t="shared" si="2"/>
        <v>0.57673853750278226</v>
      </c>
      <c r="L26" s="23">
        <f t="shared" si="3"/>
        <v>0.66290705236594971</v>
      </c>
      <c r="M26" s="4"/>
      <c r="N26" t="s">
        <v>262</v>
      </c>
      <c r="O26" s="5">
        <v>1.5102833771959416</v>
      </c>
      <c r="P26" s="71">
        <v>0.55415129204785862</v>
      </c>
    </row>
    <row r="27" spans="1:16">
      <c r="A27" s="17"/>
      <c r="B27" s="55">
        <v>21</v>
      </c>
      <c r="C27" s="19" t="s">
        <v>269</v>
      </c>
      <c r="D27" s="20">
        <v>5.513128</v>
      </c>
      <c r="E27" s="21">
        <v>5.6156269999999999</v>
      </c>
      <c r="F27" s="21">
        <f t="shared" si="0"/>
        <v>3.6039368411245372</v>
      </c>
      <c r="G27" s="21">
        <v>2.6155892211245373</v>
      </c>
      <c r="H27" s="21">
        <v>0.50306824000000006</v>
      </c>
      <c r="I27" s="21">
        <v>0.48527937999999993</v>
      </c>
      <c r="J27" s="22">
        <f t="shared" si="1"/>
        <v>0.46576975663172382</v>
      </c>
      <c r="K27" s="22">
        <f t="shared" si="2"/>
        <v>0.55535338460416572</v>
      </c>
      <c r="L27" s="23">
        <f t="shared" si="3"/>
        <v>0.64176927013217533</v>
      </c>
      <c r="M27" s="4"/>
      <c r="N27" t="s">
        <v>258</v>
      </c>
      <c r="O27" s="5">
        <v>1.8385907099601857</v>
      </c>
      <c r="P27" s="71">
        <v>0.55184679014504157</v>
      </c>
    </row>
    <row r="28" spans="1:16">
      <c r="A28" s="17"/>
      <c r="B28" s="55">
        <v>22</v>
      </c>
      <c r="C28" s="19" t="s">
        <v>270</v>
      </c>
      <c r="D28" s="20">
        <v>3.5085920000000002</v>
      </c>
      <c r="E28" s="21">
        <v>6.6749659999999995</v>
      </c>
      <c r="F28" s="21">
        <f t="shared" si="0"/>
        <v>5.3975761053941742</v>
      </c>
      <c r="G28" s="21">
        <v>3.6252084753941745</v>
      </c>
      <c r="H28" s="21">
        <v>1.3937463299999999</v>
      </c>
      <c r="I28" s="21">
        <v>0.37862129999999999</v>
      </c>
      <c r="J28" s="22">
        <f t="shared" si="1"/>
        <v>0.54310515969582085</v>
      </c>
      <c r="K28" s="22">
        <f t="shared" si="2"/>
        <v>0.75190717157123721</v>
      </c>
      <c r="L28" s="23">
        <f t="shared" si="3"/>
        <v>0.80862975263007697</v>
      </c>
      <c r="M28" s="4"/>
      <c r="N28" t="s">
        <v>263</v>
      </c>
      <c r="O28" s="5">
        <v>9.0876265318090184</v>
      </c>
      <c r="P28" s="71">
        <v>0.53768741550934684</v>
      </c>
    </row>
    <row r="29" spans="1:16">
      <c r="A29" s="17"/>
      <c r="B29" s="55">
        <v>23</v>
      </c>
      <c r="C29" s="19" t="s">
        <v>271</v>
      </c>
      <c r="D29" s="20">
        <v>1.0307979999999999</v>
      </c>
      <c r="E29" s="21">
        <v>1.0307979999999999</v>
      </c>
      <c r="F29" s="21">
        <f t="shared" si="0"/>
        <v>0.73578931925545454</v>
      </c>
      <c r="G29" s="21">
        <v>0.46140539925545454</v>
      </c>
      <c r="H29" s="21">
        <v>0.10700908000000001</v>
      </c>
      <c r="I29" s="21">
        <v>0.16737484000000002</v>
      </c>
      <c r="J29" s="22">
        <f t="shared" si="1"/>
        <v>0.44761961049153626</v>
      </c>
      <c r="K29" s="22">
        <f t="shared" si="2"/>
        <v>0.55143149215991361</v>
      </c>
      <c r="L29" s="23">
        <f t="shared" si="3"/>
        <v>0.71380553634703858</v>
      </c>
      <c r="M29" s="4"/>
      <c r="N29" t="s">
        <v>265</v>
      </c>
      <c r="O29" s="5">
        <v>2.4078301331831682</v>
      </c>
      <c r="P29" s="71">
        <v>0.53602796918404649</v>
      </c>
    </row>
    <row r="30" spans="1:16">
      <c r="A30" s="17"/>
      <c r="B30" s="55">
        <v>24</v>
      </c>
      <c r="C30" s="19" t="s">
        <v>272</v>
      </c>
      <c r="D30" s="20">
        <v>5.2508859999999986</v>
      </c>
      <c r="E30" s="21">
        <v>5.2508859999999995</v>
      </c>
      <c r="F30" s="21">
        <f t="shared" si="0"/>
        <v>2.996204810507431</v>
      </c>
      <c r="G30" s="21">
        <v>2.031397670507431</v>
      </c>
      <c r="H30" s="21">
        <v>0.46975818000000003</v>
      </c>
      <c r="I30" s="21">
        <v>0.49504896000000004</v>
      </c>
      <c r="J30" s="22">
        <f t="shared" si="1"/>
        <v>0.38686760110720958</v>
      </c>
      <c r="K30" s="22">
        <f t="shared" si="2"/>
        <v>0.47633025179130362</v>
      </c>
      <c r="L30" s="23">
        <f t="shared" si="3"/>
        <v>0.570609381065868</v>
      </c>
      <c r="M30" s="4"/>
      <c r="N30" t="s">
        <v>252</v>
      </c>
      <c r="O30" s="5">
        <v>4.9808977606103344</v>
      </c>
      <c r="P30" s="71">
        <v>0.5127664860856691</v>
      </c>
    </row>
    <row r="31" spans="1:16" ht="15.75" thickBot="1">
      <c r="A31" s="24"/>
      <c r="B31" s="56">
        <v>25</v>
      </c>
      <c r="C31" s="26" t="s">
        <v>273</v>
      </c>
      <c r="D31" s="27">
        <v>1.208364</v>
      </c>
      <c r="E31" s="28">
        <v>2.2271630000000004</v>
      </c>
      <c r="F31" s="28">
        <f t="shared" si="0"/>
        <v>1.6188863723445441</v>
      </c>
      <c r="G31" s="28">
        <v>1.4314103723445442</v>
      </c>
      <c r="H31" s="28">
        <v>9.6564999999999984E-2</v>
      </c>
      <c r="I31" s="28">
        <v>9.0910999999999992E-2</v>
      </c>
      <c r="J31" s="29">
        <f t="shared" si="1"/>
        <v>0.64270570781956415</v>
      </c>
      <c r="K31" s="29">
        <f t="shared" si="2"/>
        <v>0.68606355814304743</v>
      </c>
      <c r="L31" s="30">
        <f t="shared" si="3"/>
        <v>0.7268827527866365</v>
      </c>
      <c r="M31" s="4"/>
      <c r="N31" t="s">
        <v>255</v>
      </c>
      <c r="O31" s="5">
        <v>0.4147396002632896</v>
      </c>
      <c r="P31" s="71">
        <v>0.44276011702962653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>
  <dimension ref="A1:M21"/>
  <sheetViews>
    <sheetView topLeftCell="A12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3.28515625" customWidth="1"/>
    <col min="6" max="6" width="13.5703125" customWidth="1"/>
    <col min="7" max="9" width="0" hidden="1" customWidth="1"/>
  </cols>
  <sheetData>
    <row r="1" spans="1:13" ht="15.75">
      <c r="A1" s="50">
        <v>107</v>
      </c>
      <c r="B1" s="49" t="s">
        <v>1664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1667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109.099256</v>
      </c>
      <c r="E6" s="14">
        <v>121.83528799999999</v>
      </c>
      <c r="F6" s="14">
        <v>74.697953835887247</v>
      </c>
      <c r="G6" s="14">
        <v>50.042358535887239</v>
      </c>
      <c r="H6" s="14">
        <v>11.148814009999999</v>
      </c>
      <c r="I6" s="14">
        <v>13.506781290000001</v>
      </c>
      <c r="J6" s="15">
        <v>0.41073780312225505</v>
      </c>
      <c r="K6" s="15">
        <v>0.50224506832443527</v>
      </c>
      <c r="L6" s="16">
        <v>0.61310606362162701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105.39458099999996</v>
      </c>
      <c r="E7" s="38">
        <f ca="1">SUM(E8:OFFSET(E6,MATCH("PROYECTOS",$A$8:$A$50,0),0))</f>
        <v>110.72407299999998</v>
      </c>
      <c r="F7" s="38">
        <f ca="1">SUM(F8:OFFSET(F6,MATCH("PROYECTOS",$A$8:$A$50,0),0))</f>
        <v>67.34478929084473</v>
      </c>
      <c r="G7" s="38">
        <f ca="1">SUM(G8:OFFSET(G6,MATCH("PROYECTOS",$A$8:$A$50,0),0))</f>
        <v>45.013161570844737</v>
      </c>
      <c r="H7" s="38">
        <f ca="1">SUM(H8:OFFSET(H6,MATCH("PROYECTOS",$A$8:$A$50,0),0))</f>
        <v>9.6798910199999977</v>
      </c>
      <c r="I7" s="38">
        <f ca="1">SUM(I8:OFFSET(I6,MATCH("PROYECTOS",$A$8:$A$50,0),0))</f>
        <v>12.651736699999999</v>
      </c>
      <c r="J7" s="39">
        <f ca="1">IFERROR(G7/E7,0)</f>
        <v>0.40653455342854616</v>
      </c>
      <c r="K7" s="39">
        <f ca="1">IFERROR(SUM(G7,H7)/E7,0)</f>
        <v>0.49395809880336272</v>
      </c>
      <c r="L7" s="40">
        <f ca="1">IFERROR(SUM(G7,H7,I7)/E7,0)</f>
        <v>0.60822174858799449</v>
      </c>
      <c r="M7" s="4"/>
    </row>
    <row r="8" spans="1:13">
      <c r="A8" s="17"/>
      <c r="B8" s="19">
        <v>3000001</v>
      </c>
      <c r="C8" s="19" t="s">
        <v>275</v>
      </c>
      <c r="D8" s="20">
        <v>1.6180470000000002</v>
      </c>
      <c r="E8" s="21">
        <v>3.0155820000000002</v>
      </c>
      <c r="F8" s="21">
        <f t="shared" ref="F8:F13" si="0">SUM(G8,H8,I8)</f>
        <v>1.3547566297831697</v>
      </c>
      <c r="G8" s="21">
        <v>0.66485769978316966</v>
      </c>
      <c r="H8" s="21">
        <v>0.18655787000000001</v>
      </c>
      <c r="I8" s="21">
        <v>0.50334106000000012</v>
      </c>
      <c r="J8" s="22">
        <f t="shared" ref="J8:J14" si="1">IFERROR(G8/E8,0)</f>
        <v>0.22047409083326855</v>
      </c>
      <c r="K8" s="22">
        <f t="shared" ref="K8:K14" si="2">IFERROR(SUM(G8,H8)/E8,0)</f>
        <v>0.28233872260252568</v>
      </c>
      <c r="L8" s="23">
        <f t="shared" ref="L8:L14" si="3">IFERROR(SUM(G8,H8,I8)/E8,0)</f>
        <v>0.44925212770973216</v>
      </c>
      <c r="M8" s="4"/>
    </row>
    <row r="9" spans="1:13" ht="38.25">
      <c r="A9" s="17"/>
      <c r="B9" s="19">
        <v>3000391</v>
      </c>
      <c r="C9" s="19" t="s">
        <v>1669</v>
      </c>
      <c r="D9" s="20">
        <v>2.8462600000000005</v>
      </c>
      <c r="E9" s="21">
        <v>2.7623389999999999</v>
      </c>
      <c r="F9" s="21">
        <f t="shared" si="0"/>
        <v>1.1333425319335275</v>
      </c>
      <c r="G9" s="21">
        <v>0.74347494193352759</v>
      </c>
      <c r="H9" s="21">
        <v>3.6533010000000005E-2</v>
      </c>
      <c r="I9" s="21">
        <v>0.35333458000000001</v>
      </c>
      <c r="J9" s="22">
        <f t="shared" si="1"/>
        <v>0.26914688672662102</v>
      </c>
      <c r="K9" s="22">
        <f t="shared" si="2"/>
        <v>0.28237227651404395</v>
      </c>
      <c r="L9" s="23">
        <f t="shared" si="3"/>
        <v>0.41028365162043023</v>
      </c>
      <c r="M9" s="4"/>
    </row>
    <row r="10" spans="1:13" ht="51">
      <c r="A10" s="17"/>
      <c r="B10" s="19">
        <v>3000392</v>
      </c>
      <c r="C10" s="19" t="s">
        <v>1670</v>
      </c>
      <c r="D10" s="20">
        <v>1.20346</v>
      </c>
      <c r="E10" s="21">
        <v>1.0997599999999998</v>
      </c>
      <c r="F10" s="21">
        <f t="shared" si="0"/>
        <v>0.55814888045115496</v>
      </c>
      <c r="G10" s="21">
        <v>3.2342380451154895E-2</v>
      </c>
      <c r="H10" s="21">
        <v>0</v>
      </c>
      <c r="I10" s="21">
        <v>0.52580650000000007</v>
      </c>
      <c r="J10" s="22">
        <f t="shared" si="1"/>
        <v>2.9408580464060249E-2</v>
      </c>
      <c r="K10" s="22">
        <f t="shared" si="2"/>
        <v>2.9408580464060249E-2</v>
      </c>
      <c r="L10" s="23">
        <f t="shared" si="3"/>
        <v>0.50751880451294373</v>
      </c>
      <c r="M10" s="4"/>
    </row>
    <row r="11" spans="1:13" ht="25.5">
      <c r="A11" s="17"/>
      <c r="B11" s="19">
        <v>3000545</v>
      </c>
      <c r="C11" s="19" t="s">
        <v>1671</v>
      </c>
      <c r="D11" s="20">
        <v>1.9863899999999999</v>
      </c>
      <c r="E11" s="21">
        <v>2.6798380000000002</v>
      </c>
      <c r="F11" s="21">
        <f t="shared" si="0"/>
        <v>2.0735801041677875</v>
      </c>
      <c r="G11" s="21">
        <v>0.12017530416778754</v>
      </c>
      <c r="H11" s="21">
        <v>8.8079000000000005E-3</v>
      </c>
      <c r="I11" s="21">
        <v>1.9445969000000001</v>
      </c>
      <c r="J11" s="22">
        <f t="shared" si="1"/>
        <v>4.4844242139930671E-2</v>
      </c>
      <c r="K11" s="22">
        <f t="shared" si="2"/>
        <v>4.8130970666058003E-2</v>
      </c>
      <c r="L11" s="23">
        <f t="shared" si="3"/>
        <v>0.77377069217161165</v>
      </c>
      <c r="M11" s="4"/>
    </row>
    <row r="12" spans="1:13" ht="38.25">
      <c r="A12" s="17"/>
      <c r="B12" s="19">
        <v>3000546</v>
      </c>
      <c r="C12" s="19" t="s">
        <v>1672</v>
      </c>
      <c r="D12" s="20">
        <v>97.227312999999967</v>
      </c>
      <c r="E12" s="21">
        <v>100.10578499999998</v>
      </c>
      <c r="F12" s="21">
        <f t="shared" si="0"/>
        <v>61.385676464630329</v>
      </c>
      <c r="G12" s="21">
        <v>43.367075744630334</v>
      </c>
      <c r="H12" s="21">
        <v>9.4180046899999983</v>
      </c>
      <c r="I12" s="21">
        <v>8.6005960299999984</v>
      </c>
      <c r="J12" s="22">
        <f t="shared" si="1"/>
        <v>0.43321248362050546</v>
      </c>
      <c r="K12" s="22">
        <f t="shared" si="2"/>
        <v>0.5272930074383847</v>
      </c>
      <c r="L12" s="23">
        <f t="shared" si="3"/>
        <v>0.61320808247625591</v>
      </c>
      <c r="M12" s="4"/>
    </row>
    <row r="13" spans="1:13" ht="25.5">
      <c r="A13" s="17"/>
      <c r="B13" s="19">
        <v>3000567</v>
      </c>
      <c r="C13" s="19" t="s">
        <v>1673</v>
      </c>
      <c r="D13" s="20">
        <v>0.51311099999999998</v>
      </c>
      <c r="E13" s="21">
        <v>1.0607690000000001</v>
      </c>
      <c r="F13" s="21">
        <f t="shared" si="0"/>
        <v>0.83928467987876321</v>
      </c>
      <c r="G13" s="21">
        <v>8.5235499878763221E-2</v>
      </c>
      <c r="H13" s="21">
        <v>2.9987549999999998E-2</v>
      </c>
      <c r="I13" s="21">
        <v>0.72406163000000001</v>
      </c>
      <c r="J13" s="22">
        <f t="shared" si="1"/>
        <v>8.0352555437388548E-2</v>
      </c>
      <c r="K13" s="22">
        <f t="shared" si="2"/>
        <v>0.10862218812838914</v>
      </c>
      <c r="L13" s="23">
        <f t="shared" si="3"/>
        <v>0.79120400377345412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3.7046750000000372</v>
      </c>
      <c r="E14" s="45">
        <f t="shared" ref="E14:I14" ca="1" si="4">OFFSET(E14,-MATCH("PROYECTOS",$A$8:$A$50,0)-1,0)-(OFFSET(E14,-MATCH("PROYECTOS",$A$8:$A$50,0),0))</f>
        <v>11.111215000000016</v>
      </c>
      <c r="F14" s="45">
        <f t="shared" ca="1" si="4"/>
        <v>7.3531645450425174</v>
      </c>
      <c r="G14" s="45">
        <f t="shared" ca="1" si="4"/>
        <v>5.0291969650425017</v>
      </c>
      <c r="H14" s="45">
        <f t="shared" ca="1" si="4"/>
        <v>1.4689229900000011</v>
      </c>
      <c r="I14" s="45">
        <f t="shared" ca="1" si="4"/>
        <v>0.8550445900000021</v>
      </c>
      <c r="J14" s="46">
        <f t="shared" ca="1" si="1"/>
        <v>0.45262349482414793</v>
      </c>
      <c r="K14" s="46">
        <f t="shared" ca="1" si="2"/>
        <v>0.58482532783700913</v>
      </c>
      <c r="L14" s="47">
        <f t="shared" ca="1" si="3"/>
        <v>0.66177862142371424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1687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>
      <c r="A20" s="17"/>
      <c r="B20" s="19">
        <v>3000001</v>
      </c>
      <c r="C20" s="19" t="s">
        <v>275</v>
      </c>
      <c r="D20" s="23">
        <v>0.44925212770973216</v>
      </c>
    </row>
    <row r="21" spans="1:4" ht="39" thickBot="1">
      <c r="A21" s="24"/>
      <c r="B21" s="26">
        <v>3000391</v>
      </c>
      <c r="C21" s="26" t="s">
        <v>1669</v>
      </c>
      <c r="D21" s="30">
        <v>0.41028365162043023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107</v>
      </c>
      <c r="B1" s="49" t="s">
        <v>1664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1668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109.099256</v>
      </c>
      <c r="I6" s="14">
        <v>121.83528799999999</v>
      </c>
      <c r="J6" s="14">
        <v>74.697953835887247</v>
      </c>
      <c r="K6" s="14">
        <v>50.042358535887239</v>
      </c>
      <c r="L6" s="14">
        <v>11.148814009999999</v>
      </c>
      <c r="M6" s="14">
        <v>13.506781290000001</v>
      </c>
      <c r="N6" s="15">
        <v>0.41073780312225505</v>
      </c>
      <c r="O6" s="15">
        <v>0.50224506832443527</v>
      </c>
      <c r="P6" s="16">
        <v>0.61310606362162701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SUM(H8:H20)</f>
        <v>105.394581</v>
      </c>
      <c r="I7" s="37">
        <f>SUM(I8:I20)</f>
        <v>110.72407299999998</v>
      </c>
      <c r="J7" s="37">
        <f>SUM(J8:J20)</f>
        <v>67.34478929084473</v>
      </c>
      <c r="K7" s="37">
        <f t="shared" ref="K7:M7" si="0">SUM(K8:K20)</f>
        <v>45.013161570844737</v>
      </c>
      <c r="L7" s="37">
        <f t="shared" si="0"/>
        <v>9.6798910199999977</v>
      </c>
      <c r="M7" s="37">
        <f t="shared" si="0"/>
        <v>12.651736700000001</v>
      </c>
      <c r="N7" s="39">
        <f>IFERROR(K7/I7,0)</f>
        <v>0.40653455342854616</v>
      </c>
      <c r="O7" s="39">
        <f>IFERROR(SUM(K7,L7)/I7,0)</f>
        <v>0.49395809880336272</v>
      </c>
      <c r="P7" s="40">
        <f>IFERROR(SUM(K7,L7,M7)/I7,0)</f>
        <v>0.6082217485879946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1.6180470000000002</v>
      </c>
      <c r="I8" s="21">
        <v>3.0155820000000002</v>
      </c>
      <c r="J8" s="21">
        <f t="shared" ref="J8:J20" si="1">SUM(K8,L8,M8)</f>
        <v>1.3547566297831697</v>
      </c>
      <c r="K8" s="21">
        <v>0.66485769978316966</v>
      </c>
      <c r="L8" s="21">
        <v>0.18655787000000001</v>
      </c>
      <c r="M8" s="21">
        <v>0.50334106000000012</v>
      </c>
      <c r="N8" s="22">
        <f t="shared" ref="N8:N21" si="2">IFERROR(K8/I8,0)</f>
        <v>0.22047409083326855</v>
      </c>
      <c r="O8" s="22">
        <f t="shared" ref="O8:O21" si="3">IFERROR(SUM(K8,L8)/I8,0)</f>
        <v>0.28233872260252568</v>
      </c>
      <c r="P8" s="23">
        <f t="shared" ref="P8:P21" si="4">IFERROR(SUM(K8,L8,M8)/I8,0)</f>
        <v>0.44925212770973216</v>
      </c>
      <c r="Q8" s="70">
        <v>20</v>
      </c>
      <c r="R8" s="21">
        <v>18</v>
      </c>
      <c r="S8" s="23">
        <f>IFERROR(R8/Q8,0)</f>
        <v>0.9</v>
      </c>
    </row>
    <row r="9" spans="1:19" ht="25.5">
      <c r="A9" s="17"/>
      <c r="B9" s="19">
        <v>5003152</v>
      </c>
      <c r="C9" s="19" t="s">
        <v>1674</v>
      </c>
      <c r="D9" s="68">
        <v>3000545</v>
      </c>
      <c r="E9" s="19" t="s">
        <v>1671</v>
      </c>
      <c r="F9" s="69">
        <v>408</v>
      </c>
      <c r="G9" s="19" t="s">
        <v>857</v>
      </c>
      <c r="H9" s="20">
        <v>0.83350000000000002</v>
      </c>
      <c r="I9" s="21">
        <v>0.96386799999999995</v>
      </c>
      <c r="J9" s="21">
        <f t="shared" si="1"/>
        <v>0.77381799969692433</v>
      </c>
      <c r="K9" s="21">
        <v>5.5199999696924351E-2</v>
      </c>
      <c r="L9" s="21">
        <v>0</v>
      </c>
      <c r="M9" s="21">
        <v>0.71861799999999998</v>
      </c>
      <c r="N9" s="22">
        <f t="shared" si="2"/>
        <v>5.7269252321816219E-2</v>
      </c>
      <c r="O9" s="22">
        <f t="shared" si="3"/>
        <v>5.7269252321816219E-2</v>
      </c>
      <c r="P9" s="23">
        <f t="shared" si="4"/>
        <v>0.80282569781020263</v>
      </c>
      <c r="Q9" s="70">
        <v>21</v>
      </c>
      <c r="R9" s="21">
        <v>21</v>
      </c>
      <c r="S9" s="23">
        <f t="shared" ref="S9:S20" si="5">IFERROR(R9/Q9,0)</f>
        <v>1</v>
      </c>
    </row>
    <row r="10" spans="1:19" ht="51">
      <c r="A10" s="17"/>
      <c r="B10" s="19">
        <v>5003154</v>
      </c>
      <c r="C10" s="19" t="s">
        <v>1675</v>
      </c>
      <c r="D10" s="68">
        <v>3000391</v>
      </c>
      <c r="E10" s="19" t="s">
        <v>1669</v>
      </c>
      <c r="F10" s="69">
        <v>240</v>
      </c>
      <c r="G10" s="19" t="s">
        <v>1080</v>
      </c>
      <c r="H10" s="20">
        <v>1.38296</v>
      </c>
      <c r="I10" s="21">
        <v>1.442537</v>
      </c>
      <c r="J10" s="21">
        <f t="shared" si="1"/>
        <v>0.45908150033365425</v>
      </c>
      <c r="K10" s="21">
        <v>0.47671181033365428</v>
      </c>
      <c r="L10" s="21">
        <v>5.4039500000000002E-3</v>
      </c>
      <c r="M10" s="21">
        <v>-2.3034260000000001E-2</v>
      </c>
      <c r="N10" s="22">
        <f t="shared" si="2"/>
        <v>0.3304676485481165</v>
      </c>
      <c r="O10" s="22">
        <f t="shared" si="3"/>
        <v>0.33421379162798204</v>
      </c>
      <c r="P10" s="23">
        <f t="shared" si="4"/>
        <v>0.31824591004158248</v>
      </c>
      <c r="Q10" s="70">
        <v>0</v>
      </c>
      <c r="R10" s="21">
        <v>0</v>
      </c>
      <c r="S10" s="23">
        <f t="shared" si="5"/>
        <v>0</v>
      </c>
    </row>
    <row r="11" spans="1:19" ht="38.25">
      <c r="A11" s="17"/>
      <c r="B11" s="19">
        <v>5003155</v>
      </c>
      <c r="C11" s="19" t="s">
        <v>1676</v>
      </c>
      <c r="D11" s="68">
        <v>3000391</v>
      </c>
      <c r="E11" s="19" t="s">
        <v>1669</v>
      </c>
      <c r="F11" s="69">
        <v>240</v>
      </c>
      <c r="G11" s="19" t="s">
        <v>1080</v>
      </c>
      <c r="H11" s="20">
        <v>0.59244000000000008</v>
      </c>
      <c r="I11" s="21">
        <v>0.17036000000000001</v>
      </c>
      <c r="J11" s="21">
        <f t="shared" si="1"/>
        <v>4.6952549797317382E-2</v>
      </c>
      <c r="K11" s="21">
        <v>3.3623699797317386E-2</v>
      </c>
      <c r="L11" s="21">
        <v>5.9039499999999998E-3</v>
      </c>
      <c r="M11" s="21">
        <v>7.4248999999999999E-3</v>
      </c>
      <c r="N11" s="22">
        <f t="shared" si="2"/>
        <v>0.19736851254588744</v>
      </c>
      <c r="O11" s="22">
        <f t="shared" si="3"/>
        <v>0.23202424159026402</v>
      </c>
      <c r="P11" s="23">
        <f t="shared" si="4"/>
        <v>0.27560782928690641</v>
      </c>
      <c r="Q11" s="70">
        <v>0</v>
      </c>
      <c r="R11" s="21">
        <v>0</v>
      </c>
      <c r="S11" s="23">
        <f t="shared" si="5"/>
        <v>0</v>
      </c>
    </row>
    <row r="12" spans="1:19" ht="38.25">
      <c r="A12" s="17"/>
      <c r="B12" s="19">
        <v>5003156</v>
      </c>
      <c r="C12" s="19" t="s">
        <v>1677</v>
      </c>
      <c r="D12" s="68">
        <v>3000391</v>
      </c>
      <c r="E12" s="19" t="s">
        <v>1669</v>
      </c>
      <c r="F12" s="69">
        <v>240</v>
      </c>
      <c r="G12" s="19" t="s">
        <v>1080</v>
      </c>
      <c r="H12" s="20">
        <v>0.52886000000000011</v>
      </c>
      <c r="I12" s="21">
        <v>0.49136000000000002</v>
      </c>
      <c r="J12" s="21">
        <f t="shared" si="1"/>
        <v>5.4131598426410556E-2</v>
      </c>
      <c r="K12" s="21">
        <v>3.6623698426410556E-2</v>
      </c>
      <c r="L12" s="21">
        <v>6.4039500000000003E-3</v>
      </c>
      <c r="M12" s="21">
        <v>1.110395E-2</v>
      </c>
      <c r="N12" s="22">
        <f t="shared" si="2"/>
        <v>7.4535368012069669E-2</v>
      </c>
      <c r="O12" s="22">
        <f t="shared" si="3"/>
        <v>8.7568480190513179E-2</v>
      </c>
      <c r="P12" s="23">
        <f t="shared" si="4"/>
        <v>0.11016688054870269</v>
      </c>
      <c r="Q12" s="70">
        <v>0</v>
      </c>
      <c r="R12" s="21">
        <v>0</v>
      </c>
      <c r="S12" s="23">
        <f t="shared" si="5"/>
        <v>0</v>
      </c>
    </row>
    <row r="13" spans="1:19" ht="63.75">
      <c r="A13" s="17"/>
      <c r="B13" s="19">
        <v>5003158</v>
      </c>
      <c r="C13" s="19" t="s">
        <v>1678</v>
      </c>
      <c r="D13" s="68">
        <v>3000391</v>
      </c>
      <c r="E13" s="19" t="s">
        <v>1669</v>
      </c>
      <c r="F13" s="69">
        <v>86</v>
      </c>
      <c r="G13" s="19" t="s">
        <v>500</v>
      </c>
      <c r="H13" s="20">
        <v>0.34200000000000003</v>
      </c>
      <c r="I13" s="21">
        <v>0.65808200000000006</v>
      </c>
      <c r="J13" s="21">
        <f t="shared" si="1"/>
        <v>0.57317688337614536</v>
      </c>
      <c r="K13" s="21">
        <v>0.19651573337614536</v>
      </c>
      <c r="L13" s="21">
        <v>1.882116E-2</v>
      </c>
      <c r="M13" s="21">
        <v>0.35783999</v>
      </c>
      <c r="N13" s="22">
        <f t="shared" si="2"/>
        <v>0.29861891584353523</v>
      </c>
      <c r="O13" s="22">
        <f t="shared" si="3"/>
        <v>0.32721893833313381</v>
      </c>
      <c r="P13" s="23">
        <f t="shared" si="4"/>
        <v>0.87098094671506787</v>
      </c>
      <c r="Q13" s="70">
        <v>30</v>
      </c>
      <c r="R13" s="21">
        <v>30</v>
      </c>
      <c r="S13" s="23">
        <f t="shared" si="5"/>
        <v>1</v>
      </c>
    </row>
    <row r="14" spans="1:19" ht="51">
      <c r="A14" s="17"/>
      <c r="B14" s="19">
        <v>5003160</v>
      </c>
      <c r="C14" s="19" t="s">
        <v>1679</v>
      </c>
      <c r="D14" s="68">
        <v>3000392</v>
      </c>
      <c r="E14" s="19" t="s">
        <v>1670</v>
      </c>
      <c r="F14" s="69">
        <v>408</v>
      </c>
      <c r="G14" s="19" t="s">
        <v>857</v>
      </c>
      <c r="H14" s="20">
        <v>0.94020999999999999</v>
      </c>
      <c r="I14" s="21">
        <v>0.96810999999999992</v>
      </c>
      <c r="J14" s="21">
        <f t="shared" si="1"/>
        <v>0.55595617052149593</v>
      </c>
      <c r="K14" s="21">
        <v>3.0149670521495864E-2</v>
      </c>
      <c r="L14" s="21">
        <v>0</v>
      </c>
      <c r="M14" s="21">
        <v>0.52580650000000007</v>
      </c>
      <c r="N14" s="22">
        <f t="shared" si="2"/>
        <v>3.1142814888283219E-2</v>
      </c>
      <c r="O14" s="22">
        <f t="shared" si="3"/>
        <v>3.1142814888283219E-2</v>
      </c>
      <c r="P14" s="23">
        <f t="shared" si="4"/>
        <v>0.57426962898998668</v>
      </c>
      <c r="Q14" s="70">
        <v>320</v>
      </c>
      <c r="R14" s="21">
        <v>320</v>
      </c>
      <c r="S14" s="23">
        <f t="shared" si="5"/>
        <v>1</v>
      </c>
    </row>
    <row r="15" spans="1:19" ht="51">
      <c r="A15" s="17"/>
      <c r="B15" s="19">
        <v>5003161</v>
      </c>
      <c r="C15" s="19" t="s">
        <v>1680</v>
      </c>
      <c r="D15" s="68">
        <v>3000392</v>
      </c>
      <c r="E15" s="19" t="s">
        <v>1670</v>
      </c>
      <c r="F15" s="69">
        <v>408</v>
      </c>
      <c r="G15" s="19" t="s">
        <v>857</v>
      </c>
      <c r="H15" s="20">
        <v>0.26324999999999998</v>
      </c>
      <c r="I15" s="21">
        <v>0.13165000000000002</v>
      </c>
      <c r="J15" s="21">
        <f t="shared" si="1"/>
        <v>2.1927099296590313E-3</v>
      </c>
      <c r="K15" s="21">
        <v>2.1927099296590313E-3</v>
      </c>
      <c r="L15" s="21">
        <v>0</v>
      </c>
      <c r="M15" s="21">
        <v>0</v>
      </c>
      <c r="N15" s="22">
        <f t="shared" si="2"/>
        <v>1.6655601440630694E-2</v>
      </c>
      <c r="O15" s="22">
        <f t="shared" si="3"/>
        <v>1.6655601440630694E-2</v>
      </c>
      <c r="P15" s="23">
        <f t="shared" si="4"/>
        <v>1.6655601440630694E-2</v>
      </c>
      <c r="Q15" s="70">
        <v>320</v>
      </c>
      <c r="R15" s="21">
        <v>320</v>
      </c>
      <c r="S15" s="23">
        <f t="shared" si="5"/>
        <v>1</v>
      </c>
    </row>
    <row r="16" spans="1:19" ht="25.5">
      <c r="A16" s="17"/>
      <c r="B16" s="19">
        <v>5004211</v>
      </c>
      <c r="C16" s="19" t="s">
        <v>1681</v>
      </c>
      <c r="D16" s="68">
        <v>3000545</v>
      </c>
      <c r="E16" s="19" t="s">
        <v>1671</v>
      </c>
      <c r="F16" s="69">
        <v>544</v>
      </c>
      <c r="G16" s="19" t="s">
        <v>1085</v>
      </c>
      <c r="H16" s="20">
        <v>0.75517999999999996</v>
      </c>
      <c r="I16" s="21">
        <v>1.41751</v>
      </c>
      <c r="J16" s="21">
        <f t="shared" si="1"/>
        <v>1.2319505020292416</v>
      </c>
      <c r="K16" s="21">
        <v>3.2051602029241621E-2</v>
      </c>
      <c r="L16" s="21">
        <v>4.4039500000000002E-3</v>
      </c>
      <c r="M16" s="21">
        <v>1.1954949500000001</v>
      </c>
      <c r="N16" s="22">
        <f t="shared" si="2"/>
        <v>2.2611199941617074E-2</v>
      </c>
      <c r="O16" s="22">
        <f t="shared" si="3"/>
        <v>2.5718021057517495E-2</v>
      </c>
      <c r="P16" s="23">
        <f t="shared" si="4"/>
        <v>0.86909475208586995</v>
      </c>
      <c r="Q16" s="70">
        <v>0</v>
      </c>
      <c r="R16" s="21">
        <v>0</v>
      </c>
      <c r="S16" s="23">
        <f t="shared" si="5"/>
        <v>0</v>
      </c>
    </row>
    <row r="17" spans="1:19" ht="25.5">
      <c r="A17" s="17"/>
      <c r="B17" s="19">
        <v>5004213</v>
      </c>
      <c r="C17" s="19" t="s">
        <v>1682</v>
      </c>
      <c r="D17" s="68">
        <v>3000545</v>
      </c>
      <c r="E17" s="19" t="s">
        <v>1671</v>
      </c>
      <c r="F17" s="69">
        <v>236</v>
      </c>
      <c r="G17" s="19" t="s">
        <v>1421</v>
      </c>
      <c r="H17" s="20">
        <v>0.39771000000000001</v>
      </c>
      <c r="I17" s="21">
        <v>0.29846</v>
      </c>
      <c r="J17" s="21">
        <f t="shared" si="1"/>
        <v>6.7811602441621571E-2</v>
      </c>
      <c r="K17" s="21">
        <v>3.2923702441621572E-2</v>
      </c>
      <c r="L17" s="21">
        <v>4.4039500000000002E-3</v>
      </c>
      <c r="M17" s="21">
        <v>3.0483949999999999E-2</v>
      </c>
      <c r="N17" s="22">
        <f t="shared" si="2"/>
        <v>0.11031194277833402</v>
      </c>
      <c r="O17" s="22">
        <f t="shared" si="3"/>
        <v>0.12506752141533731</v>
      </c>
      <c r="P17" s="23">
        <f t="shared" si="4"/>
        <v>0.22720499377344225</v>
      </c>
      <c r="Q17" s="70">
        <v>1</v>
      </c>
      <c r="R17" s="21">
        <v>1</v>
      </c>
      <c r="S17" s="23">
        <f t="shared" si="5"/>
        <v>1</v>
      </c>
    </row>
    <row r="18" spans="1:19" ht="51">
      <c r="A18" s="17"/>
      <c r="B18" s="19">
        <v>5004214</v>
      </c>
      <c r="C18" s="19" t="s">
        <v>1683</v>
      </c>
      <c r="D18" s="68">
        <v>3000546</v>
      </c>
      <c r="E18" s="19" t="s">
        <v>1672</v>
      </c>
      <c r="F18" s="69">
        <v>236</v>
      </c>
      <c r="G18" s="19" t="s">
        <v>1421</v>
      </c>
      <c r="H18" s="20">
        <v>92.350144000000014</v>
      </c>
      <c r="I18" s="21">
        <v>95.13986899999999</v>
      </c>
      <c r="J18" s="21">
        <f t="shared" si="1"/>
        <v>60.115744580815011</v>
      </c>
      <c r="K18" s="21">
        <v>42.458969100815011</v>
      </c>
      <c r="L18" s="21">
        <v>9.2385732299999983</v>
      </c>
      <c r="M18" s="21">
        <v>8.4182022500000002</v>
      </c>
      <c r="N18" s="22">
        <f t="shared" si="2"/>
        <v>0.44627945725692575</v>
      </c>
      <c r="O18" s="22">
        <f t="shared" si="3"/>
        <v>0.54338462806602161</v>
      </c>
      <c r="P18" s="23">
        <f t="shared" si="4"/>
        <v>0.63186701025219005</v>
      </c>
      <c r="Q18" s="70">
        <v>774.5</v>
      </c>
      <c r="R18" s="21">
        <v>762</v>
      </c>
      <c r="S18" s="23">
        <f t="shared" si="5"/>
        <v>0.98386055519690119</v>
      </c>
    </row>
    <row r="19" spans="1:19" ht="38.25">
      <c r="A19" s="17"/>
      <c r="B19" s="19">
        <v>5004215</v>
      </c>
      <c r="C19" s="19" t="s">
        <v>1684</v>
      </c>
      <c r="D19" s="68">
        <v>3000546</v>
      </c>
      <c r="E19" s="19" t="s">
        <v>1672</v>
      </c>
      <c r="F19" s="69">
        <v>236</v>
      </c>
      <c r="G19" s="19" t="s">
        <v>1421</v>
      </c>
      <c r="H19" s="20">
        <v>4.8771689999999994</v>
      </c>
      <c r="I19" s="21">
        <v>4.965916</v>
      </c>
      <c r="J19" s="21">
        <f t="shared" si="1"/>
        <v>1.2699318838153211</v>
      </c>
      <c r="K19" s="21">
        <v>0.90810664381532114</v>
      </c>
      <c r="L19" s="21">
        <v>0.17943145999999999</v>
      </c>
      <c r="M19" s="21">
        <v>0.18239377999999998</v>
      </c>
      <c r="N19" s="22">
        <f t="shared" si="2"/>
        <v>0.18286790268206735</v>
      </c>
      <c r="O19" s="22">
        <f t="shared" si="3"/>
        <v>0.21900050339460456</v>
      </c>
      <c r="P19" s="23">
        <f t="shared" si="4"/>
        <v>0.25572963453576764</v>
      </c>
      <c r="Q19" s="70">
        <v>75.5</v>
      </c>
      <c r="R19" s="21">
        <v>64</v>
      </c>
      <c r="S19" s="23">
        <f t="shared" si="5"/>
        <v>0.84768211920529801</v>
      </c>
    </row>
    <row r="20" spans="1:19" ht="25.5">
      <c r="A20" s="17"/>
      <c r="B20" s="19">
        <v>5004282</v>
      </c>
      <c r="C20" s="19" t="s">
        <v>1685</v>
      </c>
      <c r="D20" s="68">
        <v>3000567</v>
      </c>
      <c r="E20" s="19" t="s">
        <v>1673</v>
      </c>
      <c r="F20" s="69">
        <v>236</v>
      </c>
      <c r="G20" s="19" t="s">
        <v>1421</v>
      </c>
      <c r="H20" s="20">
        <v>0.51311099999999998</v>
      </c>
      <c r="I20" s="21">
        <v>1.0607690000000001</v>
      </c>
      <c r="J20" s="21">
        <f t="shared" si="1"/>
        <v>0.83928467987876321</v>
      </c>
      <c r="K20" s="21">
        <v>8.5235499878763221E-2</v>
      </c>
      <c r="L20" s="21">
        <v>2.9987549999999998E-2</v>
      </c>
      <c r="M20" s="21">
        <v>0.72406163000000001</v>
      </c>
      <c r="N20" s="22">
        <f t="shared" si="2"/>
        <v>8.0352555437388548E-2</v>
      </c>
      <c r="O20" s="22">
        <f t="shared" si="3"/>
        <v>0.10862218812838914</v>
      </c>
      <c r="P20" s="23">
        <f t="shared" si="4"/>
        <v>0.79120400377345412</v>
      </c>
      <c r="Q20" s="70">
        <v>20</v>
      </c>
      <c r="R20" s="21">
        <v>13</v>
      </c>
      <c r="S20" s="23">
        <f t="shared" si="5"/>
        <v>0.65</v>
      </c>
    </row>
    <row r="21" spans="1:19" ht="15.75" thickBot="1">
      <c r="A21" s="41" t="s">
        <v>293</v>
      </c>
      <c r="B21" s="43"/>
      <c r="C21" s="43"/>
      <c r="D21" s="65"/>
      <c r="E21" s="43"/>
      <c r="F21" s="66"/>
      <c r="G21" s="43"/>
      <c r="H21" s="44">
        <f>H6-H7</f>
        <v>3.7046749999999946</v>
      </c>
      <c r="I21" s="44">
        <f t="shared" ref="I21:M21" si="6">I6-I7</f>
        <v>11.111215000000016</v>
      </c>
      <c r="J21" s="44">
        <f t="shared" si="6"/>
        <v>7.3531645450425174</v>
      </c>
      <c r="K21" s="44">
        <f t="shared" si="6"/>
        <v>5.0291969650425017</v>
      </c>
      <c r="L21" s="44">
        <f t="shared" si="6"/>
        <v>1.4689229900000011</v>
      </c>
      <c r="M21" s="44">
        <f t="shared" si="6"/>
        <v>0.85504459000000033</v>
      </c>
      <c r="N21" s="46">
        <f t="shared" si="2"/>
        <v>0.45262349482414793</v>
      </c>
      <c r="O21" s="46">
        <f t="shared" si="3"/>
        <v>0.58482532783700913</v>
      </c>
      <c r="P21" s="47">
        <f t="shared" si="4"/>
        <v>0.66177862142371402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7" sqref="A17:L1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108</v>
      </c>
      <c r="B1" s="50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1688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872.67892599999982</v>
      </c>
      <c r="E6" s="14">
        <v>1608.5142829999998</v>
      </c>
      <c r="F6" s="14">
        <v>445.53438840133913</v>
      </c>
      <c r="G6" s="14">
        <v>278.98919048133928</v>
      </c>
      <c r="H6" s="14">
        <v>105.73734909999999</v>
      </c>
      <c r="I6" s="14">
        <v>60.80784881999999</v>
      </c>
      <c r="J6" s="15">
        <v>0.17344526774173463</v>
      </c>
      <c r="K6" s="15">
        <v>0.23918130143289459</v>
      </c>
      <c r="L6" s="16">
        <v>0.27698503713027911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582.77067199999988</v>
      </c>
      <c r="E7" s="38">
        <f ca="1">SUM(E8:OFFSET(E6,MATCH("GOBIERNOS REGIONALES",$A$8:$A$50,0),0))</f>
        <v>14.071121000000002</v>
      </c>
      <c r="F7" s="38">
        <f ca="1">SUM(F8:OFFSET(F6,MATCH("GOBIERNOS REGIONALES",$A$8:$A$50,0),0))</f>
        <v>4.7971895560221842</v>
      </c>
      <c r="G7" s="38">
        <f ca="1">SUM(G8:OFFSET(G6,MATCH("GOBIERNOS REGIONALES",$A$8:$A$50,0),0))</f>
        <v>3.5097408660221845</v>
      </c>
      <c r="H7" s="38">
        <f ca="1">SUM(H8:OFFSET(H6,MATCH("GOBIERNOS REGIONALES",$A$8:$A$50,0),0))</f>
        <v>0.67803305000000003</v>
      </c>
      <c r="I7" s="38">
        <f ca="1">SUM(I8:OFFSET(I6,MATCH("GOBIERNOS REGIONALES",$A$8:$A$50,0),0))</f>
        <v>0.60941563999999993</v>
      </c>
      <c r="J7" s="39">
        <f ca="1">IFERROR(G7/E7,0)</f>
        <v>0.24942866073159231</v>
      </c>
      <c r="K7" s="39">
        <f ca="1">IFERROR(SUM(G7,H7)/E7,0)</f>
        <v>0.29761480382566419</v>
      </c>
      <c r="L7" s="40">
        <f ca="1">IFERROR(SUM(G7,H7,I7)/E7,0)</f>
        <v>0.34092447616804544</v>
      </c>
      <c r="M7" s="4"/>
    </row>
    <row r="8" spans="1:13" ht="25.5">
      <c r="A8" s="17"/>
      <c r="B8" s="18">
        <v>37</v>
      </c>
      <c r="C8" s="19" t="s">
        <v>124</v>
      </c>
      <c r="D8" s="20">
        <v>582.77067199999988</v>
      </c>
      <c r="E8" s="21">
        <v>14.071121000000002</v>
      </c>
      <c r="F8" s="21">
        <f t="shared" ref="F8:F18" si="0">SUM(G8,H8,I8)</f>
        <v>4.7971895560221842</v>
      </c>
      <c r="G8" s="21">
        <v>3.5097408660221845</v>
      </c>
      <c r="H8" s="21">
        <v>0.67803305000000003</v>
      </c>
      <c r="I8" s="21">
        <v>0.60941563999999993</v>
      </c>
      <c r="J8" s="22">
        <f t="shared" ref="J8:J18" si="1">IFERROR(G8/E8,0)</f>
        <v>0.24942866073159231</v>
      </c>
      <c r="K8" s="22">
        <f t="shared" ref="K8:K18" si="2">IFERROR(SUM(G8,H8)/E8,0)</f>
        <v>0.29761480382566419</v>
      </c>
      <c r="L8" s="23">
        <f t="shared" ref="L8:L18" si="3">IFERROR(SUM(G8,H8,I8)/E8,0)</f>
        <v>0.34092447616804544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24.474176999999997</v>
      </c>
      <c r="E9" s="38">
        <f ca="1">SUM(E10:OFFSET(E8,(MATCH("GOBIERNOS LOCALES",$A$8:$A$50,0)-MATCH("GOBIERNOS REGIONALES",$A$8:$A$50,0)),0))</f>
        <v>49.726552999999996</v>
      </c>
      <c r="F9" s="38">
        <f ca="1">SUM(F10:OFFSET(F8,(MATCH("GOBIERNOS LOCALES",$A$8:$A$50,0)-MATCH("GOBIERNOS REGIONALES",$A$8:$A$50,0)),0))</f>
        <v>29.276179114481934</v>
      </c>
      <c r="G9" s="38">
        <f ca="1">SUM(G10:OFFSET(G8,(MATCH("GOBIERNOS LOCALES",$A$8:$A$50,0)-MATCH("GOBIERNOS REGIONALES",$A$8:$A$50,0)),0))</f>
        <v>20.694137564481935</v>
      </c>
      <c r="H9" s="38">
        <f ca="1">SUM(H10:OFFSET(H8,(MATCH("GOBIERNOS LOCALES",$A$8:$A$50,0)-MATCH("GOBIERNOS REGIONALES",$A$8:$A$50,0)),0))</f>
        <v>3.8969904899999999</v>
      </c>
      <c r="I9" s="38">
        <f ca="1">SUM(I10:OFFSET(I8,(MATCH("GOBIERNOS LOCALES",$A$8:$A$50,0)-MATCH("GOBIERNOS REGIONALES",$A$8:$A$50,0)),0))</f>
        <v>4.6850510600000002</v>
      </c>
      <c r="J9" s="39">
        <f t="shared" ca="1" si="1"/>
        <v>0.41615869824079577</v>
      </c>
      <c r="K9" s="39">
        <f t="shared" ca="1" si="2"/>
        <v>0.49452710012861611</v>
      </c>
      <c r="L9" s="40">
        <f t="shared" ca="1" si="3"/>
        <v>0.58874338453505792</v>
      </c>
      <c r="M9" s="4"/>
    </row>
    <row r="10" spans="1:13">
      <c r="A10" s="17"/>
      <c r="B10" s="18">
        <v>440</v>
      </c>
      <c r="C10" s="19" t="s">
        <v>206</v>
      </c>
      <c r="D10" s="20">
        <v>0</v>
      </c>
      <c r="E10" s="21">
        <v>1.282578</v>
      </c>
      <c r="F10" s="21">
        <f t="shared" si="0"/>
        <v>0.18948219999999999</v>
      </c>
      <c r="G10" s="21">
        <v>0</v>
      </c>
      <c r="H10" s="21">
        <v>0.18948219999999999</v>
      </c>
      <c r="I10" s="21">
        <v>0</v>
      </c>
      <c r="J10" s="22">
        <f t="shared" si="1"/>
        <v>0</v>
      </c>
      <c r="K10" s="22">
        <f t="shared" si="2"/>
        <v>0.14773542037989112</v>
      </c>
      <c r="L10" s="23">
        <f t="shared" si="3"/>
        <v>0.14773542037989112</v>
      </c>
      <c r="M10" s="4"/>
    </row>
    <row r="11" spans="1:13">
      <c r="A11" s="17"/>
      <c r="B11" s="18">
        <v>444</v>
      </c>
      <c r="C11" s="19" t="s">
        <v>210</v>
      </c>
      <c r="D11" s="20">
        <v>5.8884419999999995</v>
      </c>
      <c r="E11" s="21">
        <v>6.4515970000000014</v>
      </c>
      <c r="F11" s="21">
        <f t="shared" si="0"/>
        <v>4.4512764603171151</v>
      </c>
      <c r="G11" s="21">
        <v>2.4199046603171155</v>
      </c>
      <c r="H11" s="21">
        <v>1.14799779</v>
      </c>
      <c r="I11" s="21">
        <v>0.88337400999999993</v>
      </c>
      <c r="J11" s="22">
        <f t="shared" si="1"/>
        <v>0.37508614693650499</v>
      </c>
      <c r="K11" s="22">
        <f t="shared" si="2"/>
        <v>0.55302624300884173</v>
      </c>
      <c r="L11" s="23">
        <f t="shared" si="3"/>
        <v>0.68994955207479858</v>
      </c>
      <c r="M11" s="4"/>
    </row>
    <row r="12" spans="1:13">
      <c r="A12" s="17"/>
      <c r="B12" s="18">
        <v>452</v>
      </c>
      <c r="C12" s="19" t="s">
        <v>218</v>
      </c>
      <c r="D12" s="20">
        <v>0</v>
      </c>
      <c r="E12" s="21">
        <v>11.2052</v>
      </c>
      <c r="F12" s="21">
        <f t="shared" si="0"/>
        <v>7.4879107093005475</v>
      </c>
      <c r="G12" s="21">
        <v>5.1030897093005478</v>
      </c>
      <c r="H12" s="21">
        <v>1.5683969200000001</v>
      </c>
      <c r="I12" s="21">
        <v>0.81642408</v>
      </c>
      <c r="J12" s="22">
        <f t="shared" si="1"/>
        <v>0.45542156403281941</v>
      </c>
      <c r="K12" s="22">
        <f t="shared" si="2"/>
        <v>0.5953920170367818</v>
      </c>
      <c r="L12" s="23">
        <f t="shared" si="3"/>
        <v>0.66825319577522468</v>
      </c>
      <c r="M12" s="4"/>
    </row>
    <row r="13" spans="1:13">
      <c r="A13" s="17"/>
      <c r="B13" s="18">
        <v>453</v>
      </c>
      <c r="C13" s="19" t="s">
        <v>219</v>
      </c>
      <c r="D13" s="20">
        <v>2.1770110000000003</v>
      </c>
      <c r="E13" s="21">
        <v>0.249807</v>
      </c>
      <c r="F13" s="21">
        <f t="shared" si="0"/>
        <v>3.2386049628257751E-2</v>
      </c>
      <c r="G13" s="21">
        <v>3.2386049628257751E-2</v>
      </c>
      <c r="H13" s="21">
        <v>0</v>
      </c>
      <c r="I13" s="21">
        <v>0</v>
      </c>
      <c r="J13" s="22">
        <f t="shared" si="1"/>
        <v>0.12964428390020197</v>
      </c>
      <c r="K13" s="22">
        <f t="shared" si="2"/>
        <v>0.12964428390020197</v>
      </c>
      <c r="L13" s="23">
        <f t="shared" si="3"/>
        <v>0.12964428390020197</v>
      </c>
      <c r="M13" s="4"/>
    </row>
    <row r="14" spans="1:13">
      <c r="A14" s="17"/>
      <c r="B14" s="18">
        <v>454</v>
      </c>
      <c r="C14" s="19" t="s">
        <v>220</v>
      </c>
      <c r="D14" s="20">
        <v>2.4087239999999999</v>
      </c>
      <c r="E14" s="21">
        <v>11.953783999999999</v>
      </c>
      <c r="F14" s="21">
        <f t="shared" si="0"/>
        <v>2.052406154742207</v>
      </c>
      <c r="G14" s="21">
        <v>0.63579509474220686</v>
      </c>
      <c r="H14" s="21">
        <v>0.57722028000000003</v>
      </c>
      <c r="I14" s="21">
        <v>0.83939078</v>
      </c>
      <c r="J14" s="22">
        <f t="shared" si="1"/>
        <v>5.3187768387165678E-2</v>
      </c>
      <c r="K14" s="22">
        <f t="shared" si="2"/>
        <v>0.10147543026895978</v>
      </c>
      <c r="L14" s="23">
        <f t="shared" si="3"/>
        <v>0.17169510129530591</v>
      </c>
      <c r="M14" s="4"/>
    </row>
    <row r="15" spans="1:13">
      <c r="A15" s="17"/>
      <c r="B15" s="18">
        <v>457</v>
      </c>
      <c r="C15" s="19" t="s">
        <v>223</v>
      </c>
      <c r="D15" s="20">
        <v>0</v>
      </c>
      <c r="E15" s="21">
        <v>0.21441199999999999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>
      <c r="A16" s="17"/>
      <c r="B16" s="18">
        <v>461</v>
      </c>
      <c r="C16" s="19" t="s">
        <v>227</v>
      </c>
      <c r="D16" s="20">
        <v>0</v>
      </c>
      <c r="E16" s="21">
        <v>0.19740099999999999</v>
      </c>
      <c r="F16" s="21">
        <f t="shared" si="0"/>
        <v>0.174516</v>
      </c>
      <c r="G16" s="21">
        <v>0</v>
      </c>
      <c r="H16" s="21">
        <v>0.16797300000000001</v>
      </c>
      <c r="I16" s="21">
        <v>6.5430000000000002E-3</v>
      </c>
      <c r="J16" s="22">
        <f t="shared" si="1"/>
        <v>0</v>
      </c>
      <c r="K16" s="22">
        <f t="shared" si="2"/>
        <v>0.85092274101954912</v>
      </c>
      <c r="L16" s="23">
        <f t="shared" si="3"/>
        <v>0.88406846976459086</v>
      </c>
      <c r="M16" s="4"/>
    </row>
    <row r="17" spans="1:13">
      <c r="A17" s="17"/>
      <c r="B17" s="18">
        <v>462</v>
      </c>
      <c r="C17" s="19" t="s">
        <v>228</v>
      </c>
      <c r="D17" s="20">
        <v>14</v>
      </c>
      <c r="E17" s="21">
        <v>18.171773999999996</v>
      </c>
      <c r="F17" s="21">
        <f t="shared" si="0"/>
        <v>14.888201540493807</v>
      </c>
      <c r="G17" s="21">
        <v>12.502962050493807</v>
      </c>
      <c r="H17" s="21">
        <v>0.24592030000000001</v>
      </c>
      <c r="I17" s="21">
        <v>2.1393191900000001</v>
      </c>
      <c r="J17" s="22">
        <f t="shared" si="1"/>
        <v>0.68804300837627685</v>
      </c>
      <c r="K17" s="22">
        <f t="shared" si="2"/>
        <v>0.70157610096261425</v>
      </c>
      <c r="L17" s="23">
        <f t="shared" si="3"/>
        <v>0.81930369266609915</v>
      </c>
      <c r="M17" s="4"/>
    </row>
    <row r="18" spans="1:13" ht="15.75" thickBot="1">
      <c r="A18" s="41" t="s">
        <v>232</v>
      </c>
      <c r="B18" s="58"/>
      <c r="C18" s="43"/>
      <c r="D18" s="44">
        <v>265.43407700000034</v>
      </c>
      <c r="E18" s="45">
        <v>1544.7166090000021</v>
      </c>
      <c r="F18" s="45">
        <f t="shared" si="0"/>
        <v>411.46101973083512</v>
      </c>
      <c r="G18" s="45">
        <v>254.78531205083513</v>
      </c>
      <c r="H18" s="45">
        <v>101.16232555999999</v>
      </c>
      <c r="I18" s="45">
        <v>55.513382119999989</v>
      </c>
      <c r="J18" s="46">
        <f t="shared" si="1"/>
        <v>0.1649398411115516</v>
      </c>
      <c r="K18" s="46">
        <f t="shared" si="2"/>
        <v>0.23042908682212182</v>
      </c>
      <c r="L18" s="47">
        <f t="shared" si="3"/>
        <v>0.26636667032226785</v>
      </c>
      <c r="M18" s="4"/>
    </row>
    <row r="19" spans="1:13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108</v>
      </c>
      <c r="B1" s="51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1689</v>
      </c>
      <c r="N2" s="72" t="s">
        <v>1695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872.67892599999982</v>
      </c>
      <c r="E6" s="14">
        <f ca="1">SUM(E7:OFFSET(E7,50,0))</f>
        <v>1608.5142829999998</v>
      </c>
      <c r="F6" s="14">
        <f ca="1">SUM(F7:OFFSET(F7,50,0))</f>
        <v>445.53438840133913</v>
      </c>
      <c r="G6" s="14">
        <f ca="1">SUM(G7:OFFSET(G7,50,0))</f>
        <v>278.98919048133928</v>
      </c>
      <c r="H6" s="14">
        <f ca="1">SUM(H7:OFFSET(H7,50,0))</f>
        <v>105.73734909999999</v>
      </c>
      <c r="I6" s="14">
        <f ca="1">SUM(I7:OFFSET(I7,50,0))</f>
        <v>60.80784881999999</v>
      </c>
      <c r="J6" s="15">
        <f ca="1">IFERROR(G6/E6,0)</f>
        <v>0.17344526774173463</v>
      </c>
      <c r="K6" s="15">
        <f ca="1">IFERROR(SUM(G6,H6)/E6,0)</f>
        <v>0.23918130143289459</v>
      </c>
      <c r="L6" s="16">
        <f ca="1">IFERROR(SUM(G6,H6,I6)/E6,0)</f>
        <v>0.27698503713027911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9.2209389999999996</v>
      </c>
      <c r="E7" s="21">
        <v>35.566135000000003</v>
      </c>
      <c r="F7" s="21">
        <f t="shared" ref="F7:F31" si="0">SUM(G7,H7,I7)</f>
        <v>5.4611781890815809</v>
      </c>
      <c r="G7" s="21">
        <v>3.2240920190815814</v>
      </c>
      <c r="H7" s="21">
        <v>1.20884287</v>
      </c>
      <c r="I7" s="21">
        <v>1.0282433</v>
      </c>
      <c r="J7" s="22">
        <f t="shared" ref="J7:J31" si="1">IFERROR(G7/E7,0)</f>
        <v>9.0650615229391135E-2</v>
      </c>
      <c r="K7" s="22">
        <f t="shared" ref="K7:K31" si="2">IFERROR(SUM(G7,H7)/E7,0)</f>
        <v>0.12463920774865138</v>
      </c>
      <c r="L7" s="23">
        <f t="shared" ref="L7:L31" si="3">IFERROR(SUM(G7,H7,I7)/E7,0)</f>
        <v>0.15354994826065807</v>
      </c>
      <c r="M7" s="4"/>
      <c r="N7" t="s">
        <v>273</v>
      </c>
      <c r="O7" s="5">
        <v>33.855505351358723</v>
      </c>
      <c r="P7" s="71">
        <v>0.51898011484838902</v>
      </c>
    </row>
    <row r="8" spans="1:16">
      <c r="A8" s="17"/>
      <c r="B8" s="55">
        <v>2</v>
      </c>
      <c r="C8" s="19" t="s">
        <v>250</v>
      </c>
      <c r="D8" s="20">
        <v>9.2585510000000006</v>
      </c>
      <c r="E8" s="21">
        <v>61.383222000000011</v>
      </c>
      <c r="F8" s="21">
        <f t="shared" si="0"/>
        <v>13.32045455623507</v>
      </c>
      <c r="G8" s="21">
        <v>7.1203669162350707</v>
      </c>
      <c r="H8" s="21">
        <v>3.4629440999999992</v>
      </c>
      <c r="I8" s="21">
        <v>2.7371435400000004</v>
      </c>
      <c r="J8" s="22">
        <f t="shared" si="1"/>
        <v>0.11599858535016408</v>
      </c>
      <c r="K8" s="22">
        <f t="shared" si="2"/>
        <v>0.1724137422475977</v>
      </c>
      <c r="L8" s="23">
        <f t="shared" si="3"/>
        <v>0.21700481210052916</v>
      </c>
      <c r="M8" s="4"/>
      <c r="N8" t="s">
        <v>252</v>
      </c>
      <c r="O8" s="5">
        <v>36.788597858059582</v>
      </c>
      <c r="P8" s="71">
        <v>0.39087053818124201</v>
      </c>
    </row>
    <row r="9" spans="1:16">
      <c r="A9" s="17"/>
      <c r="B9" s="55">
        <v>3</v>
      </c>
      <c r="C9" s="19" t="s">
        <v>251</v>
      </c>
      <c r="D9" s="20">
        <v>9.0364529999999998</v>
      </c>
      <c r="E9" s="21">
        <v>65.155528000000018</v>
      </c>
      <c r="F9" s="21">
        <f t="shared" si="0"/>
        <v>11.181187870686751</v>
      </c>
      <c r="G9" s="21">
        <v>6.7757231406867504</v>
      </c>
      <c r="H9" s="21">
        <v>2.6633080600000003</v>
      </c>
      <c r="I9" s="21">
        <v>1.74215667</v>
      </c>
      <c r="J9" s="22">
        <f t="shared" si="1"/>
        <v>0.10399306626272369</v>
      </c>
      <c r="K9" s="22">
        <f t="shared" si="2"/>
        <v>0.14486923044636746</v>
      </c>
      <c r="L9" s="23">
        <f t="shared" si="3"/>
        <v>0.17160766267885585</v>
      </c>
      <c r="M9" s="4"/>
      <c r="N9" t="s">
        <v>256</v>
      </c>
      <c r="O9" s="5">
        <v>45.784756404780467</v>
      </c>
      <c r="P9" s="71">
        <v>0.38571345160920373</v>
      </c>
    </row>
    <row r="10" spans="1:16">
      <c r="A10" s="17"/>
      <c r="B10" s="55">
        <v>4</v>
      </c>
      <c r="C10" s="19" t="s">
        <v>252</v>
      </c>
      <c r="D10" s="20">
        <v>31.679084999999997</v>
      </c>
      <c r="E10" s="21">
        <v>94.119648999999967</v>
      </c>
      <c r="F10" s="21">
        <f t="shared" si="0"/>
        <v>36.788597858059582</v>
      </c>
      <c r="G10" s="21">
        <v>29.032813798059578</v>
      </c>
      <c r="H10" s="21">
        <v>4.0751884000000009</v>
      </c>
      <c r="I10" s="21">
        <v>3.6805956600000003</v>
      </c>
      <c r="J10" s="22">
        <f t="shared" si="1"/>
        <v>0.30846708531668654</v>
      </c>
      <c r="K10" s="22">
        <f t="shared" si="2"/>
        <v>0.35176504109210599</v>
      </c>
      <c r="L10" s="23">
        <f t="shared" si="3"/>
        <v>0.39087053818124201</v>
      </c>
      <c r="M10" s="4"/>
      <c r="N10" t="s">
        <v>262</v>
      </c>
      <c r="O10" s="5">
        <v>31.521558895685679</v>
      </c>
      <c r="P10" s="71">
        <v>0.35775365801692083</v>
      </c>
    </row>
    <row r="11" spans="1:16">
      <c r="A11" s="17"/>
      <c r="B11" s="55">
        <v>5</v>
      </c>
      <c r="C11" s="19" t="s">
        <v>253</v>
      </c>
      <c r="D11" s="20">
        <v>28.333386000000004</v>
      </c>
      <c r="E11" s="21">
        <v>79.590898999999965</v>
      </c>
      <c r="F11" s="21">
        <f t="shared" si="0"/>
        <v>19.313457219445951</v>
      </c>
      <c r="G11" s="21">
        <v>10.067677359445952</v>
      </c>
      <c r="H11" s="21">
        <v>4.9300818200000007</v>
      </c>
      <c r="I11" s="21">
        <v>4.3156980399999991</v>
      </c>
      <c r="J11" s="22">
        <f t="shared" si="1"/>
        <v>0.12649282123884487</v>
      </c>
      <c r="K11" s="22">
        <f t="shared" si="2"/>
        <v>0.18843560467191053</v>
      </c>
      <c r="L11" s="23">
        <f t="shared" si="3"/>
        <v>0.24265911633245857</v>
      </c>
      <c r="M11" s="4"/>
      <c r="N11" t="s">
        <v>255</v>
      </c>
      <c r="O11" s="5">
        <v>11.026258870507414</v>
      </c>
      <c r="P11" s="71">
        <v>0.31641361452564992</v>
      </c>
    </row>
    <row r="12" spans="1:16">
      <c r="A12" s="17"/>
      <c r="B12" s="55">
        <v>6</v>
      </c>
      <c r="C12" s="19" t="s">
        <v>254</v>
      </c>
      <c r="D12" s="20">
        <v>8.9058890000000019</v>
      </c>
      <c r="E12" s="21">
        <v>81.362528000000012</v>
      </c>
      <c r="F12" s="21">
        <f t="shared" si="0"/>
        <v>14.388325984157781</v>
      </c>
      <c r="G12" s="21">
        <v>10.507089624157782</v>
      </c>
      <c r="H12" s="21">
        <v>2.5972848599999998</v>
      </c>
      <c r="I12" s="21">
        <v>1.2839514999999997</v>
      </c>
      <c r="J12" s="22">
        <f t="shared" si="1"/>
        <v>0.12913917355367549</v>
      </c>
      <c r="K12" s="22">
        <f t="shared" si="2"/>
        <v>0.16106154523809513</v>
      </c>
      <c r="L12" s="23">
        <f t="shared" si="3"/>
        <v>0.1768421697044342</v>
      </c>
      <c r="M12" s="4"/>
      <c r="N12" t="s">
        <v>260</v>
      </c>
      <c r="O12" s="5">
        <v>17.069670957889048</v>
      </c>
      <c r="P12" s="71">
        <v>0.30361899037836598</v>
      </c>
    </row>
    <row r="13" spans="1:16">
      <c r="A13" s="17"/>
      <c r="B13" s="55">
        <v>7</v>
      </c>
      <c r="C13" s="19" t="s">
        <v>255</v>
      </c>
      <c r="D13" s="20">
        <v>24.235424000000002</v>
      </c>
      <c r="E13" s="21">
        <v>34.847612000000005</v>
      </c>
      <c r="F13" s="21">
        <f t="shared" si="0"/>
        <v>11.026258870507414</v>
      </c>
      <c r="G13" s="21">
        <v>3.2297510805074126</v>
      </c>
      <c r="H13" s="21">
        <v>7.2479493700000006</v>
      </c>
      <c r="I13" s="21">
        <v>0.5485584200000001</v>
      </c>
      <c r="J13" s="22">
        <f t="shared" si="1"/>
        <v>9.2682135019966708E-2</v>
      </c>
      <c r="K13" s="22">
        <f t="shared" si="2"/>
        <v>0.30067197862818867</v>
      </c>
      <c r="L13" s="23">
        <f t="shared" si="3"/>
        <v>0.31641361452564992</v>
      </c>
      <c r="M13" s="4"/>
      <c r="N13" t="s">
        <v>268</v>
      </c>
      <c r="O13" s="5">
        <v>36.715999207321687</v>
      </c>
      <c r="P13" s="71">
        <v>0.30163174188729586</v>
      </c>
    </row>
    <row r="14" spans="1:16">
      <c r="A14" s="17"/>
      <c r="B14" s="55">
        <v>8</v>
      </c>
      <c r="C14" s="19" t="s">
        <v>256</v>
      </c>
      <c r="D14" s="20">
        <v>70.080635999999956</v>
      </c>
      <c r="E14" s="21">
        <v>118.7014769999999</v>
      </c>
      <c r="F14" s="21">
        <f t="shared" si="0"/>
        <v>45.784756404780467</v>
      </c>
      <c r="G14" s="21">
        <v>24.568803344780463</v>
      </c>
      <c r="H14" s="21">
        <v>16.723927680000003</v>
      </c>
      <c r="I14" s="21">
        <v>4.4920253800000003</v>
      </c>
      <c r="J14" s="22">
        <f t="shared" si="1"/>
        <v>0.20697976104189911</v>
      </c>
      <c r="K14" s="22">
        <f t="shared" si="2"/>
        <v>0.34787040623580867</v>
      </c>
      <c r="L14" s="23">
        <f t="shared" si="3"/>
        <v>0.38571345160920373</v>
      </c>
      <c r="M14" s="4"/>
      <c r="N14" t="s">
        <v>263</v>
      </c>
      <c r="O14" s="5">
        <v>65.098432944513078</v>
      </c>
      <c r="P14" s="71">
        <v>0.29519389304730437</v>
      </c>
    </row>
    <row r="15" spans="1:16">
      <c r="A15" s="17"/>
      <c r="B15" s="55">
        <v>9</v>
      </c>
      <c r="C15" s="19" t="s">
        <v>257</v>
      </c>
      <c r="D15" s="20">
        <v>4.0370809999999997</v>
      </c>
      <c r="E15" s="21">
        <v>25.743969999999997</v>
      </c>
      <c r="F15" s="21">
        <f t="shared" si="0"/>
        <v>7.393942965411564</v>
      </c>
      <c r="G15" s="21">
        <v>4.2015897954115644</v>
      </c>
      <c r="H15" s="21">
        <v>2.2306996799999999</v>
      </c>
      <c r="I15" s="21">
        <v>0.96165348999999989</v>
      </c>
      <c r="J15" s="22">
        <f t="shared" si="1"/>
        <v>0.16320675464629444</v>
      </c>
      <c r="K15" s="22">
        <f t="shared" si="2"/>
        <v>0.24985615953606086</v>
      </c>
      <c r="L15" s="23">
        <f t="shared" si="3"/>
        <v>0.28721067362227209</v>
      </c>
      <c r="M15" s="4"/>
      <c r="N15" t="s">
        <v>257</v>
      </c>
      <c r="O15" s="5">
        <v>7.393942965411564</v>
      </c>
      <c r="P15" s="71">
        <v>0.28721067362227209</v>
      </c>
    </row>
    <row r="16" spans="1:16">
      <c r="A16" s="17"/>
      <c r="B16" s="55">
        <v>10</v>
      </c>
      <c r="C16" s="19" t="s">
        <v>258</v>
      </c>
      <c r="D16" s="20">
        <v>0.28129599999999999</v>
      </c>
      <c r="E16" s="21">
        <v>35.566260999999997</v>
      </c>
      <c r="F16" s="21">
        <f t="shared" si="0"/>
        <v>4.9401215289484135</v>
      </c>
      <c r="G16" s="21">
        <v>1.5180599489484132</v>
      </c>
      <c r="H16" s="21">
        <v>2.0775799100000003</v>
      </c>
      <c r="I16" s="21">
        <v>1.3444816700000002</v>
      </c>
      <c r="J16" s="22">
        <f t="shared" si="1"/>
        <v>4.2682584738058728E-2</v>
      </c>
      <c r="K16" s="22">
        <f t="shared" si="2"/>
        <v>0.10109693169457463</v>
      </c>
      <c r="L16" s="23">
        <f t="shared" si="3"/>
        <v>0.13889909678581097</v>
      </c>
      <c r="M16" s="4"/>
      <c r="N16" t="s">
        <v>261</v>
      </c>
      <c r="O16" s="5">
        <v>22.20665960924865</v>
      </c>
      <c r="P16" s="71">
        <v>0.28500698230000365</v>
      </c>
    </row>
    <row r="17" spans="1:16">
      <c r="A17" s="17"/>
      <c r="B17" s="55">
        <v>11</v>
      </c>
      <c r="C17" s="19" t="s">
        <v>259</v>
      </c>
      <c r="D17" s="20">
        <v>17.226386999999999</v>
      </c>
      <c r="E17" s="21">
        <v>67.80833800000002</v>
      </c>
      <c r="F17" s="21">
        <f t="shared" si="0"/>
        <v>12.647494290286946</v>
      </c>
      <c r="G17" s="21">
        <v>8.0981105502869468</v>
      </c>
      <c r="H17" s="21">
        <v>3.2865852199999992</v>
      </c>
      <c r="I17" s="21">
        <v>1.2627985199999998</v>
      </c>
      <c r="J17" s="22">
        <f t="shared" si="1"/>
        <v>0.11942647156883486</v>
      </c>
      <c r="K17" s="22">
        <f t="shared" si="2"/>
        <v>0.16789521917329611</v>
      </c>
      <c r="L17" s="23">
        <f t="shared" si="3"/>
        <v>0.18651827582452976</v>
      </c>
      <c r="M17" s="4"/>
      <c r="N17" t="s">
        <v>265</v>
      </c>
      <c r="O17" s="5">
        <v>4.3765996935531604</v>
      </c>
      <c r="P17" s="71">
        <v>0.28370074072003448</v>
      </c>
    </row>
    <row r="18" spans="1:16">
      <c r="A18" s="17"/>
      <c r="B18" s="55">
        <v>12</v>
      </c>
      <c r="C18" s="19" t="s">
        <v>260</v>
      </c>
      <c r="D18" s="20">
        <v>4.6998069999999998</v>
      </c>
      <c r="E18" s="21">
        <v>56.220696000000032</v>
      </c>
      <c r="F18" s="21">
        <f t="shared" si="0"/>
        <v>17.069670957889048</v>
      </c>
      <c r="G18" s="21">
        <v>10.662703597889049</v>
      </c>
      <c r="H18" s="21">
        <v>4.4880273799999983</v>
      </c>
      <c r="I18" s="21">
        <v>1.9189399799999995</v>
      </c>
      <c r="J18" s="22">
        <f t="shared" si="1"/>
        <v>0.18965797929447623</v>
      </c>
      <c r="K18" s="22">
        <f t="shared" si="2"/>
        <v>0.26948672029761139</v>
      </c>
      <c r="L18" s="23">
        <f t="shared" si="3"/>
        <v>0.30361899037836598</v>
      </c>
      <c r="M18" s="4"/>
      <c r="N18" t="s">
        <v>264</v>
      </c>
      <c r="O18" s="5">
        <v>14.30888215917294</v>
      </c>
      <c r="P18" s="71">
        <v>0.27382386065109593</v>
      </c>
    </row>
    <row r="19" spans="1:16">
      <c r="A19" s="17"/>
      <c r="B19" s="55">
        <v>13</v>
      </c>
      <c r="C19" s="19" t="s">
        <v>261</v>
      </c>
      <c r="D19" s="20">
        <v>23.370011000000002</v>
      </c>
      <c r="E19" s="21">
        <v>77.916195000000059</v>
      </c>
      <c r="F19" s="21">
        <f t="shared" si="0"/>
        <v>22.20665960924865</v>
      </c>
      <c r="G19" s="21">
        <v>13.83894547924865</v>
      </c>
      <c r="H19" s="21">
        <v>4.7451044799999993</v>
      </c>
      <c r="I19" s="21">
        <v>3.6226096500000002</v>
      </c>
      <c r="J19" s="22">
        <f t="shared" si="1"/>
        <v>0.17761320967032129</v>
      </c>
      <c r="K19" s="22">
        <f t="shared" si="2"/>
        <v>0.23851331496935438</v>
      </c>
      <c r="L19" s="23">
        <f t="shared" si="3"/>
        <v>0.28500698230000365</v>
      </c>
      <c r="M19" s="4"/>
      <c r="N19" t="s">
        <v>253</v>
      </c>
      <c r="O19" s="5">
        <v>19.313457219445951</v>
      </c>
      <c r="P19" s="71">
        <v>0.24265911633245857</v>
      </c>
    </row>
    <row r="20" spans="1:16">
      <c r="A20" s="17"/>
      <c r="B20" s="55">
        <v>14</v>
      </c>
      <c r="C20" s="19" t="s">
        <v>262</v>
      </c>
      <c r="D20" s="20">
        <v>31.709848000000004</v>
      </c>
      <c r="E20" s="21">
        <v>88.109675999999951</v>
      </c>
      <c r="F20" s="21">
        <f t="shared" si="0"/>
        <v>31.521558895685679</v>
      </c>
      <c r="G20" s="21">
        <v>20.009788595685677</v>
      </c>
      <c r="H20" s="21">
        <v>6.7951346500000005</v>
      </c>
      <c r="I20" s="21">
        <v>4.7166356499999988</v>
      </c>
      <c r="J20" s="22">
        <f t="shared" si="1"/>
        <v>0.22710092130727719</v>
      </c>
      <c r="K20" s="22">
        <f t="shared" si="2"/>
        <v>0.30422224280663218</v>
      </c>
      <c r="L20" s="23">
        <f t="shared" si="3"/>
        <v>0.35775365801692083</v>
      </c>
      <c r="M20" s="4"/>
      <c r="N20" t="s">
        <v>270</v>
      </c>
      <c r="O20" s="5">
        <v>12.552686895045351</v>
      </c>
      <c r="P20" s="71">
        <v>0.22560013225866443</v>
      </c>
    </row>
    <row r="21" spans="1:16">
      <c r="A21" s="17"/>
      <c r="B21" s="55">
        <v>15</v>
      </c>
      <c r="C21" s="19" t="s">
        <v>263</v>
      </c>
      <c r="D21" s="20">
        <v>316.67010099999999</v>
      </c>
      <c r="E21" s="21">
        <v>220.52770900000007</v>
      </c>
      <c r="F21" s="21">
        <f t="shared" si="0"/>
        <v>65.098432944513078</v>
      </c>
      <c r="G21" s="21">
        <v>41.126100284513086</v>
      </c>
      <c r="H21" s="21">
        <v>13.535553749999996</v>
      </c>
      <c r="I21" s="21">
        <v>10.436778909999997</v>
      </c>
      <c r="J21" s="22">
        <f t="shared" si="1"/>
        <v>0.18648949137050652</v>
      </c>
      <c r="K21" s="22">
        <f t="shared" si="2"/>
        <v>0.24786750963124124</v>
      </c>
      <c r="L21" s="23">
        <f t="shared" si="3"/>
        <v>0.29519389304730437</v>
      </c>
      <c r="M21" s="4"/>
      <c r="N21" t="s">
        <v>250</v>
      </c>
      <c r="O21" s="5">
        <v>13.32045455623507</v>
      </c>
      <c r="P21" s="71">
        <v>0.21700481210052916</v>
      </c>
    </row>
    <row r="22" spans="1:16">
      <c r="A22" s="17"/>
      <c r="B22" s="55">
        <v>16</v>
      </c>
      <c r="C22" s="19" t="s">
        <v>264</v>
      </c>
      <c r="D22" s="20">
        <v>148.92519700000003</v>
      </c>
      <c r="E22" s="21">
        <v>52.255790000000033</v>
      </c>
      <c r="F22" s="21">
        <f t="shared" si="0"/>
        <v>14.30888215917294</v>
      </c>
      <c r="G22" s="21">
        <v>8.6422852791729383</v>
      </c>
      <c r="H22" s="21">
        <v>3.7661580600000013</v>
      </c>
      <c r="I22" s="21">
        <v>1.9004388200000002</v>
      </c>
      <c r="J22" s="22">
        <f t="shared" si="1"/>
        <v>0.16538426228314476</v>
      </c>
      <c r="K22" s="22">
        <f t="shared" si="2"/>
        <v>0.23745585588071547</v>
      </c>
      <c r="L22" s="23">
        <f t="shared" si="3"/>
        <v>0.27382386065109593</v>
      </c>
      <c r="M22" s="4"/>
      <c r="N22" t="s">
        <v>269</v>
      </c>
      <c r="O22" s="5">
        <v>18.804465243412512</v>
      </c>
      <c r="P22" s="71">
        <v>0.19432469208955636</v>
      </c>
    </row>
    <row r="23" spans="1:16">
      <c r="A23" s="17"/>
      <c r="B23" s="55">
        <v>17</v>
      </c>
      <c r="C23" s="19" t="s">
        <v>265</v>
      </c>
      <c r="D23" s="20">
        <v>2.6461599999999996</v>
      </c>
      <c r="E23" s="21">
        <v>15.426817999999999</v>
      </c>
      <c r="F23" s="21">
        <f t="shared" si="0"/>
        <v>4.3765996935531604</v>
      </c>
      <c r="G23" s="21">
        <v>2.323845273553161</v>
      </c>
      <c r="H23" s="21">
        <v>0.91014595999999992</v>
      </c>
      <c r="I23" s="21">
        <v>1.1426084599999999</v>
      </c>
      <c r="J23" s="22">
        <f t="shared" si="1"/>
        <v>0.15063672064797556</v>
      </c>
      <c r="K23" s="22">
        <f t="shared" si="2"/>
        <v>0.20963436747313419</v>
      </c>
      <c r="L23" s="23">
        <f t="shared" si="3"/>
        <v>0.28370074072003448</v>
      </c>
      <c r="M23" s="4"/>
      <c r="N23" t="s">
        <v>259</v>
      </c>
      <c r="O23" s="5">
        <v>12.647494290286946</v>
      </c>
      <c r="P23" s="71">
        <v>0.18651827582452976</v>
      </c>
    </row>
    <row r="24" spans="1:16">
      <c r="A24" s="17"/>
      <c r="B24" s="55">
        <v>18</v>
      </c>
      <c r="C24" s="19" t="s">
        <v>266</v>
      </c>
      <c r="D24" s="20">
        <v>1.6358979999999999</v>
      </c>
      <c r="E24" s="21">
        <v>4.9853040000000002</v>
      </c>
      <c r="F24" s="21">
        <f t="shared" si="0"/>
        <v>0.10273682107597887</v>
      </c>
      <c r="G24" s="21">
        <v>4.2472521075978875E-2</v>
      </c>
      <c r="H24" s="21">
        <v>4.0642299999999999E-2</v>
      </c>
      <c r="I24" s="21">
        <v>1.9622000000000001E-2</v>
      </c>
      <c r="J24" s="22">
        <f t="shared" si="1"/>
        <v>8.5195448614525555E-3</v>
      </c>
      <c r="K24" s="22">
        <f t="shared" si="2"/>
        <v>1.6671966459012103E-2</v>
      </c>
      <c r="L24" s="23">
        <f t="shared" si="3"/>
        <v>2.0607935057918005E-2</v>
      </c>
      <c r="M24" s="4"/>
      <c r="N24" t="s">
        <v>254</v>
      </c>
      <c r="O24" s="5">
        <v>14.388325984157781</v>
      </c>
      <c r="P24" s="71">
        <v>0.1768421697044342</v>
      </c>
    </row>
    <row r="25" spans="1:16">
      <c r="A25" s="17"/>
      <c r="B25" s="55">
        <v>19</v>
      </c>
      <c r="C25" s="19" t="s">
        <v>267</v>
      </c>
      <c r="D25" s="20">
        <v>1.982593</v>
      </c>
      <c r="E25" s="21">
        <v>25.256841000000001</v>
      </c>
      <c r="F25" s="21">
        <f t="shared" si="0"/>
        <v>3.1733677796693271</v>
      </c>
      <c r="G25" s="21">
        <v>2.2759442196693271</v>
      </c>
      <c r="H25" s="21">
        <v>0.72797330999999998</v>
      </c>
      <c r="I25" s="21">
        <v>0.16945024999999997</v>
      </c>
      <c r="J25" s="22">
        <f t="shared" si="1"/>
        <v>9.0111990635302605E-2</v>
      </c>
      <c r="K25" s="22">
        <f t="shared" si="2"/>
        <v>0.11893480778808906</v>
      </c>
      <c r="L25" s="23">
        <f t="shared" si="3"/>
        <v>0.12564389108160148</v>
      </c>
      <c r="M25" s="4"/>
      <c r="N25" t="s">
        <v>251</v>
      </c>
      <c r="O25" s="5">
        <v>11.181187870686751</v>
      </c>
      <c r="P25" s="71">
        <v>0.17160766267885585</v>
      </c>
    </row>
    <row r="26" spans="1:16">
      <c r="A26" s="17"/>
      <c r="B26" s="55">
        <v>20</v>
      </c>
      <c r="C26" s="19" t="s">
        <v>268</v>
      </c>
      <c r="D26" s="20">
        <v>31.608638000000003</v>
      </c>
      <c r="E26" s="21">
        <v>121.724587</v>
      </c>
      <c r="F26" s="21">
        <f t="shared" si="0"/>
        <v>36.715999207321687</v>
      </c>
      <c r="G26" s="21">
        <v>27.651626227321685</v>
      </c>
      <c r="H26" s="21">
        <v>3.5316908300000001</v>
      </c>
      <c r="I26" s="21">
        <v>5.5326821500000003</v>
      </c>
      <c r="J26" s="22">
        <f t="shared" si="1"/>
        <v>0.22716549637848996</v>
      </c>
      <c r="K26" s="22">
        <f t="shared" si="2"/>
        <v>0.25617928001120827</v>
      </c>
      <c r="L26" s="23">
        <f t="shared" si="3"/>
        <v>0.30163174188729586</v>
      </c>
      <c r="M26" s="4"/>
      <c r="N26" t="s">
        <v>272</v>
      </c>
      <c r="O26" s="5">
        <v>3.2010913511976424</v>
      </c>
      <c r="P26" s="71">
        <v>0.16567295152859574</v>
      </c>
    </row>
    <row r="27" spans="1:16">
      <c r="A27" s="17"/>
      <c r="B27" s="55">
        <v>21</v>
      </c>
      <c r="C27" s="19" t="s">
        <v>269</v>
      </c>
      <c r="D27" s="20">
        <v>28.255515999999997</v>
      </c>
      <c r="E27" s="21">
        <v>96.768274999999988</v>
      </c>
      <c r="F27" s="21">
        <f t="shared" si="0"/>
        <v>18.804465243412512</v>
      </c>
      <c r="G27" s="21">
        <v>8.9929322634125128</v>
      </c>
      <c r="H27" s="21">
        <v>7.1811788200000004</v>
      </c>
      <c r="I27" s="21">
        <v>2.63035416</v>
      </c>
      <c r="J27" s="22">
        <f t="shared" si="1"/>
        <v>9.2932650327935615E-2</v>
      </c>
      <c r="K27" s="22">
        <f t="shared" si="2"/>
        <v>0.16714270336442924</v>
      </c>
      <c r="L27" s="23">
        <f t="shared" si="3"/>
        <v>0.19432469208955636</v>
      </c>
      <c r="M27" s="4"/>
      <c r="N27" t="s">
        <v>249</v>
      </c>
      <c r="O27" s="5">
        <v>5.4611781890815809</v>
      </c>
      <c r="P27" s="71">
        <v>0.15354994826065807</v>
      </c>
    </row>
    <row r="28" spans="1:16">
      <c r="A28" s="17"/>
      <c r="B28" s="55">
        <v>22</v>
      </c>
      <c r="C28" s="19" t="s">
        <v>270</v>
      </c>
      <c r="D28" s="20">
        <v>9.1635500000000008</v>
      </c>
      <c r="E28" s="21">
        <v>55.641310000000011</v>
      </c>
      <c r="F28" s="21">
        <f t="shared" si="0"/>
        <v>12.552686895045351</v>
      </c>
      <c r="G28" s="21">
        <v>7.9228051550453529</v>
      </c>
      <c r="H28" s="21">
        <v>2.8513624399999995</v>
      </c>
      <c r="I28" s="21">
        <v>1.7785192999999995</v>
      </c>
      <c r="J28" s="22">
        <f t="shared" si="1"/>
        <v>0.14239070135202336</v>
      </c>
      <c r="K28" s="22">
        <f t="shared" si="2"/>
        <v>0.19363612386274423</v>
      </c>
      <c r="L28" s="23">
        <f t="shared" si="3"/>
        <v>0.22560013225866443</v>
      </c>
      <c r="M28" s="4"/>
      <c r="N28" t="s">
        <v>258</v>
      </c>
      <c r="O28" s="5">
        <v>4.9401215289484135</v>
      </c>
      <c r="P28" s="71">
        <v>0.13889909678581097</v>
      </c>
    </row>
    <row r="29" spans="1:16">
      <c r="A29" s="17"/>
      <c r="B29" s="55">
        <v>23</v>
      </c>
      <c r="C29" s="19" t="s">
        <v>271</v>
      </c>
      <c r="D29" s="20">
        <v>0</v>
      </c>
      <c r="E29" s="21">
        <v>9.279026</v>
      </c>
      <c r="F29" s="21">
        <f t="shared" si="0"/>
        <v>0.30095575459396762</v>
      </c>
      <c r="G29" s="21">
        <v>0.23156895459396765</v>
      </c>
      <c r="H29" s="21">
        <v>4.2029940000000002E-2</v>
      </c>
      <c r="I29" s="21">
        <v>2.735686E-2</v>
      </c>
      <c r="J29" s="22">
        <f t="shared" si="1"/>
        <v>2.4956170463793038E-2</v>
      </c>
      <c r="K29" s="22">
        <f t="shared" si="2"/>
        <v>2.948573423481814E-2</v>
      </c>
      <c r="L29" s="23">
        <f t="shared" si="3"/>
        <v>3.2433981173667109E-2</v>
      </c>
      <c r="M29" s="4"/>
      <c r="N29" t="s">
        <v>267</v>
      </c>
      <c r="O29" s="5">
        <v>3.1733677796693271</v>
      </c>
      <c r="P29" s="71">
        <v>0.12564389108160148</v>
      </c>
    </row>
    <row r="30" spans="1:16">
      <c r="A30" s="17"/>
      <c r="B30" s="55">
        <v>24</v>
      </c>
      <c r="C30" s="19" t="s">
        <v>272</v>
      </c>
      <c r="D30" s="20">
        <v>7.9557890000000002</v>
      </c>
      <c r="E30" s="21">
        <v>19.321749999999987</v>
      </c>
      <c r="F30" s="21">
        <f t="shared" si="0"/>
        <v>3.2010913511976424</v>
      </c>
      <c r="G30" s="21">
        <v>2.0243821511976421</v>
      </c>
      <c r="H30" s="21">
        <v>0.90432466000000011</v>
      </c>
      <c r="I30" s="21">
        <v>0.27238454000000001</v>
      </c>
      <c r="J30" s="22">
        <f t="shared" si="1"/>
        <v>0.10477219460957954</v>
      </c>
      <c r="K30" s="22">
        <f t="shared" si="2"/>
        <v>0.15157564978315341</v>
      </c>
      <c r="L30" s="23">
        <f t="shared" si="3"/>
        <v>0.16567295152859574</v>
      </c>
      <c r="M30" s="4"/>
      <c r="N30" t="s">
        <v>271</v>
      </c>
      <c r="O30" s="5">
        <v>0.30095575459396762</v>
      </c>
      <c r="P30" s="71">
        <v>3.2433981173667109E-2</v>
      </c>
    </row>
    <row r="31" spans="1:16" ht="15.75" thickBot="1">
      <c r="A31" s="24"/>
      <c r="B31" s="56">
        <v>25</v>
      </c>
      <c r="C31" s="26" t="s">
        <v>273</v>
      </c>
      <c r="D31" s="27">
        <v>51.760691000000001</v>
      </c>
      <c r="E31" s="28">
        <v>65.234687000000022</v>
      </c>
      <c r="F31" s="28">
        <f t="shared" si="0"/>
        <v>33.855505351358723</v>
      </c>
      <c r="G31" s="28">
        <v>24.899712901358726</v>
      </c>
      <c r="H31" s="28">
        <v>5.7136305499999995</v>
      </c>
      <c r="I31" s="28">
        <v>3.2421618999999997</v>
      </c>
      <c r="J31" s="29">
        <f t="shared" si="1"/>
        <v>0.38169437221885832</v>
      </c>
      <c r="K31" s="29">
        <f t="shared" si="2"/>
        <v>0.46928014617987995</v>
      </c>
      <c r="L31" s="30">
        <f t="shared" si="3"/>
        <v>0.51898011484838902</v>
      </c>
      <c r="M31" s="4"/>
      <c r="N31" t="s">
        <v>266</v>
      </c>
      <c r="O31" s="5">
        <v>0.10273682107597887</v>
      </c>
      <c r="P31" s="71">
        <v>2.0607935057918005E-2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A16" sqref="A16:D1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>
      <c r="A1" s="50">
        <v>108</v>
      </c>
      <c r="B1" s="49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1690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872.67892599999982</v>
      </c>
      <c r="E6" s="14">
        <v>1608.5142829999998</v>
      </c>
      <c r="F6" s="14">
        <v>445.53438840133913</v>
      </c>
      <c r="G6" s="14">
        <v>278.98919048133928</v>
      </c>
      <c r="H6" s="14">
        <v>105.73734909999999</v>
      </c>
      <c r="I6" s="14">
        <v>60.80784881999999</v>
      </c>
      <c r="J6" s="15">
        <v>0.17344526774173463</v>
      </c>
      <c r="K6" s="15">
        <v>0.23918130143289459</v>
      </c>
      <c r="L6" s="16">
        <v>0.27698503713027911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307.86311700000005</v>
      </c>
      <c r="E7" s="38">
        <f ca="1">SUM(E8:OFFSET(E6,MATCH("PROYECTOS",$A$8:$A$50,0),0))</f>
        <v>9.1700340000000011</v>
      </c>
      <c r="F7" s="38">
        <f ca="1">SUM(F8:OFFSET(F6,MATCH("PROYECTOS",$A$8:$A$50,0),0))</f>
        <v>5.0657967236854384</v>
      </c>
      <c r="G7" s="38">
        <f ca="1">SUM(G8:OFFSET(G6,MATCH("PROYECTOS",$A$8:$A$50,0),0))</f>
        <v>3.4239796036854386</v>
      </c>
      <c r="H7" s="38">
        <f ca="1">SUM(H8:OFFSET(H6,MATCH("PROYECTOS",$A$8:$A$50,0),0))</f>
        <v>0.64958904999999989</v>
      </c>
      <c r="I7" s="38">
        <f ca="1">SUM(I8:OFFSET(I6,MATCH("PROYECTOS",$A$8:$A$50,0),0))</f>
        <v>0.99222807000000013</v>
      </c>
      <c r="J7" s="39">
        <f ca="1">IFERROR(G7/E7,0)</f>
        <v>0.37338788533231593</v>
      </c>
      <c r="K7" s="39">
        <f ca="1">IFERROR(SUM(G7,H7)/E7,0)</f>
        <v>0.44422612322761701</v>
      </c>
      <c r="L7" s="40">
        <f ca="1">IFERROR(SUM(G7,H7,I7)/E7,0)</f>
        <v>0.55242943741380213</v>
      </c>
      <c r="M7" s="4"/>
    </row>
    <row r="8" spans="1:13">
      <c r="A8" s="17"/>
      <c r="B8" s="19">
        <v>3000001</v>
      </c>
      <c r="C8" s="19" t="s">
        <v>275</v>
      </c>
      <c r="D8" s="20">
        <v>306.19663200000002</v>
      </c>
      <c r="E8" s="21">
        <v>7.3335880000000015</v>
      </c>
      <c r="F8" s="21">
        <f t="shared" ref="F8:F9" si="0">SUM(G8,H8,I8)</f>
        <v>4.5448202827254791</v>
      </c>
      <c r="G8" s="21">
        <v>3.037983302725479</v>
      </c>
      <c r="H8" s="21">
        <v>0.57848415999999991</v>
      </c>
      <c r="I8" s="21">
        <v>0.92835282000000008</v>
      </c>
      <c r="J8" s="22">
        <f t="shared" ref="J8:J10" si="1">IFERROR(G8/E8,0)</f>
        <v>0.41425606438832918</v>
      </c>
      <c r="K8" s="22">
        <f t="shared" ref="K8:K10" si="2">IFERROR(SUM(G8,H8)/E8,0)</f>
        <v>0.49313752868656902</v>
      </c>
      <c r="L8" s="23">
        <f t="shared" ref="L8:L10" si="3">IFERROR(SUM(G8,H8,I8)/E8,0)</f>
        <v>0.61972669895356514</v>
      </c>
      <c r="M8" s="4"/>
    </row>
    <row r="9" spans="1:13" ht="38.25">
      <c r="A9" s="17"/>
      <c r="B9" s="19">
        <v>3000410</v>
      </c>
      <c r="C9" s="19" t="s">
        <v>1692</v>
      </c>
      <c r="D9" s="20">
        <v>1.6664850000000002</v>
      </c>
      <c r="E9" s="21">
        <v>1.8364460000000002</v>
      </c>
      <c r="F9" s="21">
        <f t="shared" si="0"/>
        <v>0.52097644095995965</v>
      </c>
      <c r="G9" s="21">
        <v>0.38599630095995963</v>
      </c>
      <c r="H9" s="21">
        <v>7.1104890000000004E-2</v>
      </c>
      <c r="I9" s="21">
        <v>6.3875250000000008E-2</v>
      </c>
      <c r="J9" s="22">
        <f t="shared" si="1"/>
        <v>0.2101865782930506</v>
      </c>
      <c r="K9" s="22">
        <f t="shared" si="2"/>
        <v>0.24890532635316232</v>
      </c>
      <c r="L9" s="23">
        <f t="shared" si="3"/>
        <v>0.28368731830936472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564.81580899999972</v>
      </c>
      <c r="E10" s="45">
        <f t="shared" ref="E10:I10" ca="1" si="4">OFFSET(E10,-MATCH("PROYECTOS",$A$8:$A$50,0)-1,0)-(OFFSET(E10,-MATCH("PROYECTOS",$A$8:$A$50,0),0))</f>
        <v>1599.3442489999998</v>
      </c>
      <c r="F10" s="45">
        <f t="shared" ca="1" si="4"/>
        <v>440.46859167765371</v>
      </c>
      <c r="G10" s="45">
        <f t="shared" ca="1" si="4"/>
        <v>275.56521087765384</v>
      </c>
      <c r="H10" s="45">
        <f t="shared" ca="1" si="4"/>
        <v>105.08776004999999</v>
      </c>
      <c r="I10" s="45">
        <f t="shared" ca="1" si="4"/>
        <v>59.815620749999987</v>
      </c>
      <c r="J10" s="46">
        <f t="shared" ca="1" si="1"/>
        <v>0.17229887252225576</v>
      </c>
      <c r="K10" s="46">
        <f t="shared" ca="1" si="2"/>
        <v>0.23800565210751815</v>
      </c>
      <c r="L10" s="47">
        <f t="shared" ca="1" si="3"/>
        <v>0.27540574329326512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1696</v>
      </c>
    </row>
    <row r="14" spans="1:13" ht="45" customHeight="1">
      <c r="A14" s="84" t="s">
        <v>317</v>
      </c>
      <c r="B14" s="85"/>
      <c r="C14" s="85"/>
      <c r="D14" s="96" t="s">
        <v>318</v>
      </c>
    </row>
    <row r="15" spans="1:13" ht="15.75" thickBot="1">
      <c r="A15" s="87"/>
      <c r="B15" s="88"/>
      <c r="C15" s="88"/>
      <c r="D15" s="107"/>
    </row>
    <row r="16" spans="1:13" ht="39" thickBot="1">
      <c r="A16" s="73"/>
      <c r="B16" s="74">
        <v>3000410</v>
      </c>
      <c r="C16" s="74" t="s">
        <v>1692</v>
      </c>
      <c r="D16" s="75">
        <v>0.28368731830936472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40"/>
  <sheetViews>
    <sheetView topLeftCell="A12" workbookViewId="0">
      <selection activeCell="A38" sqref="A38:L3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24</v>
      </c>
      <c r="B1" s="50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457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519.42586399999982</v>
      </c>
      <c r="E6" s="14">
        <v>621.54289499999982</v>
      </c>
      <c r="F6" s="14">
        <v>353.99052828267213</v>
      </c>
      <c r="G6" s="14">
        <v>242.89892536267212</v>
      </c>
      <c r="H6" s="14">
        <v>66.396246899999952</v>
      </c>
      <c r="I6" s="14">
        <v>44.695356020000006</v>
      </c>
      <c r="J6" s="15">
        <v>0.39079993885646813</v>
      </c>
      <c r="K6" s="15">
        <v>0.49762482163467114</v>
      </c>
      <c r="L6" s="16">
        <v>0.56953515377675124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339.23465800000014</v>
      </c>
      <c r="E7" s="38">
        <f ca="1">SUM(E8:OFFSET(E6,MATCH("GOBIERNOS REGIONALES",$A$8:$A$50,0),0))</f>
        <v>389.0611550000001</v>
      </c>
      <c r="F7" s="38">
        <f ca="1">SUM(F8:OFFSET(F6,MATCH("GOBIERNOS REGIONALES",$A$8:$A$50,0),0))</f>
        <v>235.32018127058706</v>
      </c>
      <c r="G7" s="38">
        <f ca="1">SUM(G8:OFFSET(G6,MATCH("GOBIERNOS REGIONALES",$A$8:$A$50,0),0))</f>
        <v>170.79059121058708</v>
      </c>
      <c r="H7" s="38">
        <f ca="1">SUM(H8:OFFSET(H6,MATCH("GOBIERNOS REGIONALES",$A$8:$A$50,0),0))</f>
        <v>35.533891959999998</v>
      </c>
      <c r="I7" s="38">
        <f ca="1">SUM(I8:OFFSET(I6,MATCH("GOBIERNOS REGIONALES",$A$8:$A$50,0),0))</f>
        <v>28.995698099999998</v>
      </c>
      <c r="J7" s="39">
        <f ca="1">IFERROR(G7/E7,0)</f>
        <v>0.43898135040129371</v>
      </c>
      <c r="K7" s="39">
        <f ca="1">IFERROR(SUM(G7,H7)/E7,0)</f>
        <v>0.53031375792473301</v>
      </c>
      <c r="L7" s="40">
        <f ca="1">IFERROR(SUM(G7,H7,I7)/E7,0)</f>
        <v>0.60484111108596028</v>
      </c>
      <c r="M7" s="4"/>
    </row>
    <row r="8" spans="1:13">
      <c r="A8" s="17"/>
      <c r="B8" s="18">
        <v>11</v>
      </c>
      <c r="C8" s="19" t="s">
        <v>111</v>
      </c>
      <c r="D8" s="20">
        <v>69.082984999999994</v>
      </c>
      <c r="E8" s="21">
        <v>59.725886000000003</v>
      </c>
      <c r="F8" s="21">
        <f t="shared" ref="F8:F39" si="0">SUM(G8,H8,I8)</f>
        <v>47.510652439141346</v>
      </c>
      <c r="G8" s="21">
        <v>33.694926449141349</v>
      </c>
      <c r="H8" s="21">
        <v>13.81294215</v>
      </c>
      <c r="I8" s="21">
        <v>2.7838399999999958E-3</v>
      </c>
      <c r="J8" s="22">
        <f t="shared" ref="J8:J39" si="1">IFERROR(G8/E8,0)</f>
        <v>0.5641595078077426</v>
      </c>
      <c r="K8" s="22">
        <f t="shared" ref="K8:K39" si="2">IFERROR(SUM(G8,H8)/E8,0)</f>
        <v>0.79543179316153378</v>
      </c>
      <c r="L8" s="23">
        <f t="shared" ref="L8:L39" si="3">IFERROR(SUM(G8,H8,I8)/E8,0)</f>
        <v>0.79547840343701792</v>
      </c>
      <c r="M8" s="4"/>
    </row>
    <row r="9" spans="1:13">
      <c r="A9" s="17"/>
      <c r="B9" s="18">
        <v>131</v>
      </c>
      <c r="C9" s="19" t="s">
        <v>143</v>
      </c>
      <c r="D9" s="20">
        <v>0.39128000000000002</v>
      </c>
      <c r="E9" s="21">
        <v>0.39202000000000004</v>
      </c>
      <c r="F9" s="21">
        <f t="shared" si="0"/>
        <v>0.10025175122847016</v>
      </c>
      <c r="G9" s="21">
        <v>5.6967411228470155E-2</v>
      </c>
      <c r="H9" s="21">
        <v>2.4297609999999997E-2</v>
      </c>
      <c r="I9" s="21">
        <v>1.898673E-2</v>
      </c>
      <c r="J9" s="22">
        <f t="shared" si="1"/>
        <v>0.14531761448005243</v>
      </c>
      <c r="K9" s="22">
        <f t="shared" si="2"/>
        <v>0.20729815118736325</v>
      </c>
      <c r="L9" s="23">
        <f t="shared" si="3"/>
        <v>0.25573121582692249</v>
      </c>
      <c r="M9" s="4"/>
    </row>
    <row r="10" spans="1:13">
      <c r="A10" s="17"/>
      <c r="B10" s="18">
        <v>135</v>
      </c>
      <c r="C10" s="19" t="s">
        <v>144</v>
      </c>
      <c r="D10" s="20">
        <v>116.38797100000011</v>
      </c>
      <c r="E10" s="21">
        <v>118.05520400000006</v>
      </c>
      <c r="F10" s="21">
        <f t="shared" si="0"/>
        <v>87.82155655303734</v>
      </c>
      <c r="G10" s="21">
        <v>75.471951983037343</v>
      </c>
      <c r="H10" s="21">
        <v>2.3350402399999997</v>
      </c>
      <c r="I10" s="21">
        <v>10.014564329999999</v>
      </c>
      <c r="J10" s="22">
        <f t="shared" si="1"/>
        <v>0.63929373230372211</v>
      </c>
      <c r="K10" s="22">
        <f t="shared" si="2"/>
        <v>0.65907295558980439</v>
      </c>
      <c r="L10" s="23">
        <f t="shared" si="3"/>
        <v>0.74390245899737972</v>
      </c>
      <c r="M10" s="4"/>
    </row>
    <row r="11" spans="1:13" ht="25.5">
      <c r="A11" s="17"/>
      <c r="B11" s="18">
        <v>136</v>
      </c>
      <c r="C11" s="19" t="s">
        <v>145</v>
      </c>
      <c r="D11" s="20">
        <v>96.020699999999991</v>
      </c>
      <c r="E11" s="21">
        <v>131.62512799999999</v>
      </c>
      <c r="F11" s="21">
        <f t="shared" si="0"/>
        <v>51.363217671471887</v>
      </c>
      <c r="G11" s="21">
        <v>31.930653261471889</v>
      </c>
      <c r="H11" s="21">
        <v>8.6759587899999993</v>
      </c>
      <c r="I11" s="21">
        <v>10.756605619999998</v>
      </c>
      <c r="J11" s="22">
        <f t="shared" si="1"/>
        <v>0.24258782305968121</v>
      </c>
      <c r="K11" s="22">
        <f t="shared" si="2"/>
        <v>0.30850197578893818</v>
      </c>
      <c r="L11" s="23">
        <f t="shared" si="3"/>
        <v>0.39022349647000448</v>
      </c>
      <c r="M11" s="4"/>
    </row>
    <row r="12" spans="1:13" ht="25.5">
      <c r="A12" s="17"/>
      <c r="B12" s="18">
        <v>137</v>
      </c>
      <c r="C12" s="19" t="s">
        <v>146</v>
      </c>
      <c r="D12" s="20">
        <v>57.351722000000073</v>
      </c>
      <c r="E12" s="21">
        <v>79.262917000000044</v>
      </c>
      <c r="F12" s="21">
        <f t="shared" si="0"/>
        <v>48.524502855708036</v>
      </c>
      <c r="G12" s="21">
        <v>29.636092105708034</v>
      </c>
      <c r="H12" s="21">
        <v>10.685653169999997</v>
      </c>
      <c r="I12" s="21">
        <v>8.2027575800000019</v>
      </c>
      <c r="J12" s="22">
        <f t="shared" si="1"/>
        <v>0.3738960566604938</v>
      </c>
      <c r="K12" s="22">
        <f t="shared" si="2"/>
        <v>0.50870882377074278</v>
      </c>
      <c r="L12" s="23">
        <f t="shared" si="3"/>
        <v>0.61219678372053865</v>
      </c>
      <c r="M12" s="4"/>
    </row>
    <row r="13" spans="1:13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180.02160600000002</v>
      </c>
      <c r="E13" s="38">
        <f ca="1">SUM(E14:OFFSET(E12,(MATCH("GOBIERNOS LOCALES",$A$8:$A$50,0)-MATCH("GOBIERNOS REGIONALES",$A$8:$A$50,0)),0))</f>
        <v>231.75198500000005</v>
      </c>
      <c r="F13" s="38">
        <f ca="1">SUM(F14:OFFSET(F12,(MATCH("GOBIERNOS LOCALES",$A$8:$A$50,0)-MATCH("GOBIERNOS REGIONALES",$A$8:$A$50,0)),0))</f>
        <v>118.1556851215845</v>
      </c>
      <c r="G13" s="38">
        <f ca="1">SUM(G14:OFFSET(G12,(MATCH("GOBIERNOS LOCALES",$A$8:$A$50,0)-MATCH("GOBIERNOS REGIONALES",$A$8:$A$50,0)),0))</f>
        <v>72.036035661584506</v>
      </c>
      <c r="H13" s="38">
        <f ca="1">SUM(H14:OFFSET(H12,(MATCH("GOBIERNOS LOCALES",$A$8:$A$50,0)-MATCH("GOBIERNOS REGIONALES",$A$8:$A$50,0)),0))</f>
        <v>30.508328899999992</v>
      </c>
      <c r="I13" s="38">
        <f ca="1">SUM(I14:OFFSET(I12,(MATCH("GOBIERNOS LOCALES",$A$8:$A$50,0)-MATCH("GOBIERNOS REGIONALES",$A$8:$A$50,0)),0))</f>
        <v>15.611320560000001</v>
      </c>
      <c r="J13" s="39">
        <f t="shared" ca="1" si="1"/>
        <v>0.31083244297383039</v>
      </c>
      <c r="K13" s="39">
        <f t="shared" ca="1" si="2"/>
        <v>0.44247459007345497</v>
      </c>
      <c r="L13" s="40">
        <f t="shared" ca="1" si="3"/>
        <v>0.50983677711146458</v>
      </c>
      <c r="M13" s="4"/>
    </row>
    <row r="14" spans="1:13">
      <c r="A14" s="17"/>
      <c r="B14" s="18">
        <v>440</v>
      </c>
      <c r="C14" s="19" t="s">
        <v>206</v>
      </c>
      <c r="D14" s="20">
        <v>0.74464200000000014</v>
      </c>
      <c r="E14" s="21">
        <v>2.3456129999999993</v>
      </c>
      <c r="F14" s="21">
        <f t="shared" si="0"/>
        <v>0.71534370611753362</v>
      </c>
      <c r="G14" s="21">
        <v>0.38119256611753372</v>
      </c>
      <c r="H14" s="21">
        <v>0.19633845999999999</v>
      </c>
      <c r="I14" s="21">
        <v>0.13781267999999997</v>
      </c>
      <c r="J14" s="22">
        <f t="shared" si="1"/>
        <v>0.16251298322337651</v>
      </c>
      <c r="K14" s="22">
        <f t="shared" si="2"/>
        <v>0.24621752442433337</v>
      </c>
      <c r="L14" s="23">
        <f t="shared" si="3"/>
        <v>0.30497089934167904</v>
      </c>
      <c r="M14" s="4"/>
    </row>
    <row r="15" spans="1:13">
      <c r="A15" s="17"/>
      <c r="B15" s="18">
        <v>441</v>
      </c>
      <c r="C15" s="19" t="s">
        <v>207</v>
      </c>
      <c r="D15" s="20">
        <v>2.2378679999999989</v>
      </c>
      <c r="E15" s="21">
        <v>4.7507529999999987</v>
      </c>
      <c r="F15" s="21">
        <f t="shared" si="0"/>
        <v>2.2741857520735369</v>
      </c>
      <c r="G15" s="21">
        <v>1.517890192073537</v>
      </c>
      <c r="H15" s="21">
        <v>0.29882244999999991</v>
      </c>
      <c r="I15" s="21">
        <v>0.45747311000000013</v>
      </c>
      <c r="J15" s="22">
        <f t="shared" si="1"/>
        <v>0.31950517993116828</v>
      </c>
      <c r="K15" s="22">
        <f t="shared" si="2"/>
        <v>0.38240519809670959</v>
      </c>
      <c r="L15" s="23">
        <f t="shared" si="3"/>
        <v>0.47870006124787745</v>
      </c>
      <c r="M15" s="4"/>
    </row>
    <row r="16" spans="1:13">
      <c r="A16" s="17"/>
      <c r="B16" s="18">
        <v>442</v>
      </c>
      <c r="C16" s="19" t="s">
        <v>208</v>
      </c>
      <c r="D16" s="20">
        <v>2.9766139999999996</v>
      </c>
      <c r="E16" s="21">
        <v>5.8211130000000013</v>
      </c>
      <c r="F16" s="21">
        <f t="shared" si="0"/>
        <v>3.8617841596924567</v>
      </c>
      <c r="G16" s="21">
        <v>2.2776175896924569</v>
      </c>
      <c r="H16" s="21">
        <v>0.41477736000000009</v>
      </c>
      <c r="I16" s="21">
        <v>1.1693892099999998</v>
      </c>
      <c r="J16" s="22">
        <f t="shared" si="1"/>
        <v>0.39126840342945696</v>
      </c>
      <c r="K16" s="22">
        <f t="shared" si="2"/>
        <v>0.46252236465645941</v>
      </c>
      <c r="L16" s="23">
        <f t="shared" si="3"/>
        <v>0.66340992859826908</v>
      </c>
      <c r="M16" s="4"/>
    </row>
    <row r="17" spans="1:13">
      <c r="A17" s="17"/>
      <c r="B17" s="18">
        <v>443</v>
      </c>
      <c r="C17" s="19" t="s">
        <v>209</v>
      </c>
      <c r="D17" s="20">
        <v>9.8945959999999982</v>
      </c>
      <c r="E17" s="21">
        <v>14.830446999999996</v>
      </c>
      <c r="F17" s="21">
        <f t="shared" si="0"/>
        <v>9.4044234716556812</v>
      </c>
      <c r="G17" s="21">
        <v>6.3932822216556815</v>
      </c>
      <c r="H17" s="21">
        <v>1.5913837999999998</v>
      </c>
      <c r="I17" s="21">
        <v>1.4197574499999999</v>
      </c>
      <c r="J17" s="22">
        <f t="shared" si="1"/>
        <v>0.43109167388249886</v>
      </c>
      <c r="K17" s="22">
        <f t="shared" si="2"/>
        <v>0.5383968549063749</v>
      </c>
      <c r="L17" s="23">
        <f t="shared" si="3"/>
        <v>0.63412946836030526</v>
      </c>
      <c r="M17" s="4"/>
    </row>
    <row r="18" spans="1:13">
      <c r="A18" s="17"/>
      <c r="B18" s="18">
        <v>444</v>
      </c>
      <c r="C18" s="19" t="s">
        <v>210</v>
      </c>
      <c r="D18" s="20">
        <v>5.3269389999999985</v>
      </c>
      <c r="E18" s="21">
        <v>9.1933690000000059</v>
      </c>
      <c r="F18" s="21">
        <f t="shared" si="0"/>
        <v>4.194161173884563</v>
      </c>
      <c r="G18" s="21">
        <v>2.9858416538845631</v>
      </c>
      <c r="H18" s="21">
        <v>0.60694605999999995</v>
      </c>
      <c r="I18" s="21">
        <v>0.60137345999999992</v>
      </c>
      <c r="J18" s="22">
        <f t="shared" si="1"/>
        <v>0.32478209608300951</v>
      </c>
      <c r="K18" s="22">
        <f t="shared" si="2"/>
        <v>0.39080207852905291</v>
      </c>
      <c r="L18" s="23">
        <f t="shared" si="3"/>
        <v>0.45621590669150341</v>
      </c>
      <c r="M18" s="4"/>
    </row>
    <row r="19" spans="1:13">
      <c r="A19" s="17"/>
      <c r="B19" s="18">
        <v>445</v>
      </c>
      <c r="C19" s="19" t="s">
        <v>211</v>
      </c>
      <c r="D19" s="20">
        <v>8.9767910000000022</v>
      </c>
      <c r="E19" s="21">
        <v>12.807342000000004</v>
      </c>
      <c r="F19" s="21">
        <f t="shared" si="0"/>
        <v>5.8281515893209281</v>
      </c>
      <c r="G19" s="21">
        <v>4.0806402393209282</v>
      </c>
      <c r="H19" s="21">
        <v>0.72110867000000001</v>
      </c>
      <c r="I19" s="21">
        <v>1.0264026800000003</v>
      </c>
      <c r="J19" s="22">
        <f t="shared" si="1"/>
        <v>0.31861726182692141</v>
      </c>
      <c r="K19" s="22">
        <f t="shared" si="2"/>
        <v>0.37492158086517297</v>
      </c>
      <c r="L19" s="23">
        <f t="shared" si="3"/>
        <v>0.4550633214386659</v>
      </c>
      <c r="M19" s="4"/>
    </row>
    <row r="20" spans="1:13">
      <c r="A20" s="17"/>
      <c r="B20" s="18">
        <v>446</v>
      </c>
      <c r="C20" s="19" t="s">
        <v>212</v>
      </c>
      <c r="D20" s="20">
        <v>6.4795350000000012</v>
      </c>
      <c r="E20" s="21">
        <v>8.5678970000000003</v>
      </c>
      <c r="F20" s="21">
        <f t="shared" si="0"/>
        <v>5.4596275196472854</v>
      </c>
      <c r="G20" s="21">
        <v>3.5973040796472855</v>
      </c>
      <c r="H20" s="21">
        <v>0.73449618000000017</v>
      </c>
      <c r="I20" s="21">
        <v>1.1278272600000001</v>
      </c>
      <c r="J20" s="22">
        <f t="shared" si="1"/>
        <v>0.41985846464392435</v>
      </c>
      <c r="K20" s="22">
        <f t="shared" si="2"/>
        <v>0.50558500640790671</v>
      </c>
      <c r="L20" s="23">
        <f t="shared" si="3"/>
        <v>0.63721908884377176</v>
      </c>
      <c r="M20" s="4"/>
    </row>
    <row r="21" spans="1:13">
      <c r="A21" s="17"/>
      <c r="B21" s="18">
        <v>447</v>
      </c>
      <c r="C21" s="19" t="s">
        <v>213</v>
      </c>
      <c r="D21" s="20">
        <v>1.697945</v>
      </c>
      <c r="E21" s="21">
        <v>3.3126300000000009</v>
      </c>
      <c r="F21" s="21">
        <f t="shared" si="0"/>
        <v>1.3713268275521961</v>
      </c>
      <c r="G21" s="21">
        <v>1.020980507552196</v>
      </c>
      <c r="H21" s="21">
        <v>0.31854200999999999</v>
      </c>
      <c r="I21" s="21">
        <v>3.1804309999999995E-2</v>
      </c>
      <c r="J21" s="22">
        <f t="shared" si="1"/>
        <v>0.3082084348545403</v>
      </c>
      <c r="K21" s="22">
        <f t="shared" si="2"/>
        <v>0.40436828669431713</v>
      </c>
      <c r="L21" s="23">
        <f t="shared" si="3"/>
        <v>0.41396921103539963</v>
      </c>
      <c r="M21" s="4"/>
    </row>
    <row r="22" spans="1:13">
      <c r="A22" s="17"/>
      <c r="B22" s="18">
        <v>448</v>
      </c>
      <c r="C22" s="19" t="s">
        <v>214</v>
      </c>
      <c r="D22" s="20">
        <v>3.199799999999998</v>
      </c>
      <c r="E22" s="21">
        <v>5.7957360000000016</v>
      </c>
      <c r="F22" s="21">
        <f t="shared" si="0"/>
        <v>2.1525120050763196</v>
      </c>
      <c r="G22" s="21">
        <v>1.4938397150763194</v>
      </c>
      <c r="H22" s="21">
        <v>0.34507599</v>
      </c>
      <c r="I22" s="21">
        <v>0.31359629999999999</v>
      </c>
      <c r="J22" s="22">
        <f t="shared" si="1"/>
        <v>0.25774806082891266</v>
      </c>
      <c r="K22" s="22">
        <f t="shared" si="2"/>
        <v>0.31728769306889049</v>
      </c>
      <c r="L22" s="23">
        <f t="shared" si="3"/>
        <v>0.37139579944226564</v>
      </c>
      <c r="M22" s="4"/>
    </row>
    <row r="23" spans="1:13">
      <c r="A23" s="17"/>
      <c r="B23" s="18">
        <v>449</v>
      </c>
      <c r="C23" s="19" t="s">
        <v>215</v>
      </c>
      <c r="D23" s="20">
        <v>5.6123760000000011</v>
      </c>
      <c r="E23" s="21">
        <v>6.4579850000000008</v>
      </c>
      <c r="F23" s="21">
        <f t="shared" si="0"/>
        <v>3.6996912328557325</v>
      </c>
      <c r="G23" s="21">
        <v>2.5376760028557328</v>
      </c>
      <c r="H23" s="21">
        <v>0.58479530000000013</v>
      </c>
      <c r="I23" s="21">
        <v>0.57721992999999983</v>
      </c>
      <c r="J23" s="22">
        <f t="shared" si="1"/>
        <v>0.39295167190009461</v>
      </c>
      <c r="K23" s="22">
        <f t="shared" si="2"/>
        <v>0.48350550564235323</v>
      </c>
      <c r="L23" s="23">
        <f t="shared" si="3"/>
        <v>0.57288631560087733</v>
      </c>
      <c r="M23" s="4"/>
    </row>
    <row r="24" spans="1:13">
      <c r="A24" s="17"/>
      <c r="B24" s="18">
        <v>450</v>
      </c>
      <c r="C24" s="19" t="s">
        <v>216</v>
      </c>
      <c r="D24" s="20">
        <v>48.462094000000008</v>
      </c>
      <c r="E24" s="21">
        <v>46.732045000000006</v>
      </c>
      <c r="F24" s="21">
        <f t="shared" si="0"/>
        <v>19.937767223892738</v>
      </c>
      <c r="G24" s="21">
        <v>3.4884522138927423</v>
      </c>
      <c r="H24" s="21">
        <v>15.649143359999997</v>
      </c>
      <c r="I24" s="21">
        <v>0.80017164999999979</v>
      </c>
      <c r="J24" s="22">
        <f t="shared" si="1"/>
        <v>7.4647968302965162E-2</v>
      </c>
      <c r="K24" s="22">
        <f t="shared" si="2"/>
        <v>0.4095176141744436</v>
      </c>
      <c r="L24" s="23">
        <f t="shared" si="3"/>
        <v>0.42664016145436684</v>
      </c>
      <c r="M24" s="4"/>
    </row>
    <row r="25" spans="1:13">
      <c r="A25" s="17"/>
      <c r="B25" s="18">
        <v>451</v>
      </c>
      <c r="C25" s="19" t="s">
        <v>217</v>
      </c>
      <c r="D25" s="20">
        <v>14.661619000000005</v>
      </c>
      <c r="E25" s="21">
        <v>20.816356000000013</v>
      </c>
      <c r="F25" s="21">
        <f t="shared" si="0"/>
        <v>11.254902535443122</v>
      </c>
      <c r="G25" s="21">
        <v>7.6288674454431202</v>
      </c>
      <c r="H25" s="21">
        <v>2.1306071500000012</v>
      </c>
      <c r="I25" s="21">
        <v>1.4954279400000001</v>
      </c>
      <c r="J25" s="22">
        <f t="shared" si="1"/>
        <v>0.36648428982686093</v>
      </c>
      <c r="K25" s="22">
        <f t="shared" si="2"/>
        <v>0.46883684134932718</v>
      </c>
      <c r="L25" s="23">
        <f t="shared" si="3"/>
        <v>0.54067592500066364</v>
      </c>
      <c r="M25" s="4"/>
    </row>
    <row r="26" spans="1:13">
      <c r="A26" s="17"/>
      <c r="B26" s="18">
        <v>452</v>
      </c>
      <c r="C26" s="19" t="s">
        <v>218</v>
      </c>
      <c r="D26" s="20">
        <v>15.746498999999996</v>
      </c>
      <c r="E26" s="21">
        <v>19.060458999999998</v>
      </c>
      <c r="F26" s="21">
        <f t="shared" si="0"/>
        <v>10.349781145638021</v>
      </c>
      <c r="G26" s="21">
        <v>7.7997447656380219</v>
      </c>
      <c r="H26" s="21">
        <v>1.3551991299999999</v>
      </c>
      <c r="I26" s="21">
        <v>1.1948372499999997</v>
      </c>
      <c r="J26" s="22">
        <f t="shared" si="1"/>
        <v>0.40921075225093073</v>
      </c>
      <c r="K26" s="22">
        <f t="shared" si="2"/>
        <v>0.48031077822617085</v>
      </c>
      <c r="L26" s="23">
        <f t="shared" si="3"/>
        <v>0.54299747690430866</v>
      </c>
      <c r="M26" s="4"/>
    </row>
    <row r="27" spans="1:13">
      <c r="A27" s="17"/>
      <c r="B27" s="18">
        <v>453</v>
      </c>
      <c r="C27" s="19" t="s">
        <v>219</v>
      </c>
      <c r="D27" s="20">
        <v>5.8406229999999999</v>
      </c>
      <c r="E27" s="21">
        <v>6.5012249999999971</v>
      </c>
      <c r="F27" s="21">
        <f t="shared" si="0"/>
        <v>3.7843776638628186</v>
      </c>
      <c r="G27" s="21">
        <v>3.0227628938628186</v>
      </c>
      <c r="H27" s="21">
        <v>0.38941347999999992</v>
      </c>
      <c r="I27" s="21">
        <v>0.37220129000000002</v>
      </c>
      <c r="J27" s="22">
        <f t="shared" si="1"/>
        <v>0.46495281948599226</v>
      </c>
      <c r="K27" s="22">
        <f t="shared" si="2"/>
        <v>0.52485129708059941</v>
      </c>
      <c r="L27" s="23">
        <f t="shared" si="3"/>
        <v>0.58210224440206582</v>
      </c>
      <c r="M27" s="4"/>
    </row>
    <row r="28" spans="1:13">
      <c r="A28" s="17"/>
      <c r="B28" s="18">
        <v>454</v>
      </c>
      <c r="C28" s="19" t="s">
        <v>220</v>
      </c>
      <c r="D28" s="20">
        <v>1.1117009999999998</v>
      </c>
      <c r="E28" s="21">
        <v>1.6810559999999994</v>
      </c>
      <c r="F28" s="21">
        <f t="shared" si="0"/>
        <v>0.66730296898743946</v>
      </c>
      <c r="G28" s="21">
        <v>0.49026058898743941</v>
      </c>
      <c r="H28" s="21">
        <v>7.5816960000000017E-2</v>
      </c>
      <c r="I28" s="21">
        <v>0.10122542</v>
      </c>
      <c r="J28" s="22">
        <f t="shared" si="1"/>
        <v>0.29163846355352802</v>
      </c>
      <c r="K28" s="22">
        <f t="shared" si="2"/>
        <v>0.33673925734029064</v>
      </c>
      <c r="L28" s="23">
        <f t="shared" si="3"/>
        <v>0.39695463386552243</v>
      </c>
      <c r="M28" s="4"/>
    </row>
    <row r="29" spans="1:13">
      <c r="A29" s="17"/>
      <c r="B29" s="18">
        <v>455</v>
      </c>
      <c r="C29" s="19" t="s">
        <v>221</v>
      </c>
      <c r="D29" s="20">
        <v>0.46595500000000012</v>
      </c>
      <c r="E29" s="21">
        <v>1.411232</v>
      </c>
      <c r="F29" s="21">
        <f t="shared" si="0"/>
        <v>0.40829490000895946</v>
      </c>
      <c r="G29" s="21">
        <v>0.23678820000895939</v>
      </c>
      <c r="H29" s="21">
        <v>7.6260159999999994E-2</v>
      </c>
      <c r="I29" s="21">
        <v>9.5246540000000032E-2</v>
      </c>
      <c r="J29" s="22">
        <f t="shared" si="1"/>
        <v>0.16778828712001953</v>
      </c>
      <c r="K29" s="22">
        <f t="shared" si="2"/>
        <v>0.22182629079340563</v>
      </c>
      <c r="L29" s="23">
        <f t="shared" si="3"/>
        <v>0.28931805685313217</v>
      </c>
      <c r="M29" s="4"/>
    </row>
    <row r="30" spans="1:13">
      <c r="A30" s="17"/>
      <c r="B30" s="18">
        <v>456</v>
      </c>
      <c r="C30" s="19" t="s">
        <v>222</v>
      </c>
      <c r="D30" s="20">
        <v>0.68796400000000002</v>
      </c>
      <c r="E30" s="21">
        <v>1.242076</v>
      </c>
      <c r="F30" s="21">
        <f t="shared" si="0"/>
        <v>0.39228968828566801</v>
      </c>
      <c r="G30" s="21">
        <v>0.28517395828566805</v>
      </c>
      <c r="H30" s="21">
        <v>4.7603119999999992E-2</v>
      </c>
      <c r="I30" s="21">
        <v>5.9512609999999994E-2</v>
      </c>
      <c r="J30" s="22">
        <f t="shared" si="1"/>
        <v>0.22959461279798343</v>
      </c>
      <c r="K30" s="22">
        <f t="shared" si="2"/>
        <v>0.26792006148228292</v>
      </c>
      <c r="L30" s="23">
        <f t="shared" si="3"/>
        <v>0.31583388479100155</v>
      </c>
      <c r="M30" s="4"/>
    </row>
    <row r="31" spans="1:13">
      <c r="A31" s="17"/>
      <c r="B31" s="18">
        <v>457</v>
      </c>
      <c r="C31" s="19" t="s">
        <v>223</v>
      </c>
      <c r="D31" s="20">
        <v>6.7288909999999991</v>
      </c>
      <c r="E31" s="21">
        <v>9.541339000000006</v>
      </c>
      <c r="F31" s="21">
        <f t="shared" si="0"/>
        <v>3.9611284065570151</v>
      </c>
      <c r="G31" s="21">
        <v>2.962555226557015</v>
      </c>
      <c r="H31" s="21">
        <v>0.46532107999999989</v>
      </c>
      <c r="I31" s="21">
        <v>0.53325210000000012</v>
      </c>
      <c r="J31" s="22">
        <f t="shared" si="1"/>
        <v>0.31049679993101736</v>
      </c>
      <c r="K31" s="22">
        <f t="shared" si="2"/>
        <v>0.35926574944638406</v>
      </c>
      <c r="L31" s="23">
        <f t="shared" si="3"/>
        <v>0.41515435166458425</v>
      </c>
      <c r="M31" s="4"/>
    </row>
    <row r="32" spans="1:13">
      <c r="A32" s="17"/>
      <c r="B32" s="18">
        <v>458</v>
      </c>
      <c r="C32" s="19" t="s">
        <v>224</v>
      </c>
      <c r="D32" s="20">
        <v>6.4141889999999995</v>
      </c>
      <c r="E32" s="21">
        <v>8.4563550000000056</v>
      </c>
      <c r="F32" s="21">
        <f t="shared" si="0"/>
        <v>4.3810807033442156</v>
      </c>
      <c r="G32" s="21">
        <v>3.1589474233442161</v>
      </c>
      <c r="H32" s="21">
        <v>0.59879772999999981</v>
      </c>
      <c r="I32" s="21">
        <v>0.62333555000000007</v>
      </c>
      <c r="J32" s="22">
        <f t="shared" si="1"/>
        <v>0.3735589888721812</v>
      </c>
      <c r="K32" s="22">
        <f t="shared" si="2"/>
        <v>0.44436937112316283</v>
      </c>
      <c r="L32" s="23">
        <f t="shared" si="3"/>
        <v>0.51808145511206816</v>
      </c>
      <c r="M32" s="4"/>
    </row>
    <row r="33" spans="1:13">
      <c r="A33" s="17"/>
      <c r="B33" s="18">
        <v>459</v>
      </c>
      <c r="C33" s="19" t="s">
        <v>225</v>
      </c>
      <c r="D33" s="20">
        <v>5.5459069999999997</v>
      </c>
      <c r="E33" s="21">
        <v>7.4292299999999987</v>
      </c>
      <c r="F33" s="21">
        <f t="shared" si="0"/>
        <v>4.1181466161941884</v>
      </c>
      <c r="G33" s="21">
        <v>2.8668364861941882</v>
      </c>
      <c r="H33" s="21">
        <v>0.66685352999999992</v>
      </c>
      <c r="I33" s="21">
        <v>0.5844566000000001</v>
      </c>
      <c r="J33" s="22">
        <f t="shared" si="1"/>
        <v>0.38588608593275331</v>
      </c>
      <c r="K33" s="22">
        <f t="shared" si="2"/>
        <v>0.47564687271684802</v>
      </c>
      <c r="L33" s="23">
        <f t="shared" si="3"/>
        <v>0.55431674832979849</v>
      </c>
      <c r="M33" s="4"/>
    </row>
    <row r="34" spans="1:13">
      <c r="A34" s="17"/>
      <c r="B34" s="18">
        <v>460</v>
      </c>
      <c r="C34" s="19" t="s">
        <v>226</v>
      </c>
      <c r="D34" s="20">
        <v>5.4723239999999995</v>
      </c>
      <c r="E34" s="21">
        <v>5.8916510000000004</v>
      </c>
      <c r="F34" s="21">
        <f t="shared" si="0"/>
        <v>3.9556164063669232</v>
      </c>
      <c r="G34" s="21">
        <v>2.8516098063669233</v>
      </c>
      <c r="H34" s="21">
        <v>0.54222177999999999</v>
      </c>
      <c r="I34" s="21">
        <v>0.56178481999999996</v>
      </c>
      <c r="J34" s="22">
        <f t="shared" si="1"/>
        <v>0.48400860919408212</v>
      </c>
      <c r="K34" s="22">
        <f t="shared" si="2"/>
        <v>0.57604083920906435</v>
      </c>
      <c r="L34" s="23">
        <f t="shared" si="3"/>
        <v>0.67139353745952079</v>
      </c>
      <c r="M34" s="4"/>
    </row>
    <row r="35" spans="1:13">
      <c r="A35" s="17"/>
      <c r="B35" s="18">
        <v>461</v>
      </c>
      <c r="C35" s="19" t="s">
        <v>227</v>
      </c>
      <c r="D35" s="20">
        <v>4.3857800000000005</v>
      </c>
      <c r="E35" s="21">
        <v>4.5352290000000011</v>
      </c>
      <c r="F35" s="21">
        <f t="shared" si="0"/>
        <v>2.4779639647399558</v>
      </c>
      <c r="G35" s="21">
        <v>1.564343294739956</v>
      </c>
      <c r="H35" s="21">
        <v>0.53505835000000013</v>
      </c>
      <c r="I35" s="21">
        <v>0.37856232000000001</v>
      </c>
      <c r="J35" s="22">
        <f t="shared" si="1"/>
        <v>0.34493148962047027</v>
      </c>
      <c r="K35" s="22">
        <f t="shared" si="2"/>
        <v>0.46290973283597264</v>
      </c>
      <c r="L35" s="23">
        <f t="shared" si="3"/>
        <v>0.54638122236825426</v>
      </c>
      <c r="M35" s="4"/>
    </row>
    <row r="36" spans="1:13">
      <c r="A36" s="17"/>
      <c r="B36" s="18">
        <v>462</v>
      </c>
      <c r="C36" s="19" t="s">
        <v>228</v>
      </c>
      <c r="D36" s="20">
        <v>2.5374769999999987</v>
      </c>
      <c r="E36" s="21">
        <v>4.5360780000000016</v>
      </c>
      <c r="F36" s="21">
        <f t="shared" si="0"/>
        <v>1.915178039727532</v>
      </c>
      <c r="G36" s="21">
        <v>1.3235048197275319</v>
      </c>
      <c r="H36" s="21">
        <v>0.25302725999999998</v>
      </c>
      <c r="I36" s="21">
        <v>0.33864596000000002</v>
      </c>
      <c r="J36" s="22">
        <f t="shared" si="1"/>
        <v>0.29177294123415237</v>
      </c>
      <c r="K36" s="22">
        <f t="shared" si="2"/>
        <v>0.34755400584547519</v>
      </c>
      <c r="L36" s="23">
        <f t="shared" si="3"/>
        <v>0.42221012066537023</v>
      </c>
      <c r="M36" s="4"/>
    </row>
    <row r="37" spans="1:13">
      <c r="A37" s="17"/>
      <c r="B37" s="18">
        <v>463</v>
      </c>
      <c r="C37" s="19" t="s">
        <v>229</v>
      </c>
      <c r="D37" s="20">
        <v>5.1102399999999992</v>
      </c>
      <c r="E37" s="21">
        <v>6.8286960000000017</v>
      </c>
      <c r="F37" s="21">
        <f t="shared" si="0"/>
        <v>3.9989751568868699</v>
      </c>
      <c r="G37" s="21">
        <v>2.8567716768868698</v>
      </c>
      <c r="H37" s="21">
        <v>0.61540486999999999</v>
      </c>
      <c r="I37" s="21">
        <v>0.52679861000000006</v>
      </c>
      <c r="J37" s="22">
        <f t="shared" si="1"/>
        <v>0.41834805311099937</v>
      </c>
      <c r="K37" s="22">
        <f t="shared" si="2"/>
        <v>0.50846846116548006</v>
      </c>
      <c r="L37" s="23">
        <f t="shared" si="3"/>
        <v>0.58561329379531157</v>
      </c>
      <c r="M37" s="4"/>
    </row>
    <row r="38" spans="1:13">
      <c r="A38" s="17"/>
      <c r="B38" s="18">
        <v>464</v>
      </c>
      <c r="C38" s="19" t="s">
        <v>230</v>
      </c>
      <c r="D38" s="20">
        <v>9.7032369999999979</v>
      </c>
      <c r="E38" s="21">
        <v>13.206072999999996</v>
      </c>
      <c r="F38" s="21">
        <f t="shared" si="0"/>
        <v>7.5916722637728054</v>
      </c>
      <c r="G38" s="21">
        <v>5.2131520937728055</v>
      </c>
      <c r="H38" s="21">
        <v>1.2953146599999998</v>
      </c>
      <c r="I38" s="21">
        <v>1.0832055100000002</v>
      </c>
      <c r="J38" s="22">
        <f t="shared" si="1"/>
        <v>0.3947541478661224</v>
      </c>
      <c r="K38" s="22">
        <f t="shared" si="2"/>
        <v>0.49283891992515921</v>
      </c>
      <c r="L38" s="23">
        <f t="shared" si="3"/>
        <v>0.57486220648430519</v>
      </c>
      <c r="M38" s="4"/>
    </row>
    <row r="39" spans="1:13" ht="15.75" thickBot="1">
      <c r="A39" s="41" t="s">
        <v>232</v>
      </c>
      <c r="B39" s="58"/>
      <c r="C39" s="43"/>
      <c r="D39" s="44">
        <v>0.16960000000000003</v>
      </c>
      <c r="E39" s="45">
        <v>0.72975500000000004</v>
      </c>
      <c r="F39" s="45">
        <f t="shared" si="0"/>
        <v>0.51466189050054334</v>
      </c>
      <c r="G39" s="45">
        <v>7.2298490500543267E-2</v>
      </c>
      <c r="H39" s="45">
        <v>0.35402604000000004</v>
      </c>
      <c r="I39" s="45">
        <v>8.8337360000000004E-2</v>
      </c>
      <c r="J39" s="46">
        <f t="shared" si="1"/>
        <v>9.9072278368141725E-2</v>
      </c>
      <c r="K39" s="46">
        <f t="shared" si="2"/>
        <v>0.58420227405162461</v>
      </c>
      <c r="L39" s="47">
        <f t="shared" si="3"/>
        <v>0.70525298285115323</v>
      </c>
      <c r="M39" s="4"/>
    </row>
    <row r="40" spans="1:13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>
  <dimension ref="A1:S12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108</v>
      </c>
      <c r="B1" s="49" t="s">
        <v>69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1691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872.67892599999982</v>
      </c>
      <c r="I6" s="14">
        <v>1608.5142829999998</v>
      </c>
      <c r="J6" s="14">
        <v>445.53438840133913</v>
      </c>
      <c r="K6" s="14">
        <v>278.98919048133928</v>
      </c>
      <c r="L6" s="14">
        <v>105.73734909999999</v>
      </c>
      <c r="M6" s="14">
        <v>60.80784881999999</v>
      </c>
      <c r="N6" s="15">
        <v>0.17344526774173463</v>
      </c>
      <c r="O6" s="15">
        <v>0.23918130143289459</v>
      </c>
      <c r="P6" s="16">
        <v>0.27698503713027911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SUM(H8:H11)</f>
        <v>307.86311699999999</v>
      </c>
      <c r="I7" s="37">
        <f>SUM(I8:I11)</f>
        <v>9.1700340000000011</v>
      </c>
      <c r="J7" s="37">
        <f>SUM(J8:J11)</f>
        <v>5.0657967236854384</v>
      </c>
      <c r="K7" s="37">
        <f t="shared" ref="K7:M7" si="0">SUM(K8:K11)</f>
        <v>3.4239796036854386</v>
      </c>
      <c r="L7" s="37">
        <f t="shared" si="0"/>
        <v>0.64958905</v>
      </c>
      <c r="M7" s="37">
        <f t="shared" si="0"/>
        <v>0.99222807000000002</v>
      </c>
      <c r="N7" s="39">
        <f>IFERROR(K7/I7,0)</f>
        <v>0.37338788533231593</v>
      </c>
      <c r="O7" s="39">
        <f>IFERROR(SUM(K7,L7)/I7,0)</f>
        <v>0.44422612322761706</v>
      </c>
      <c r="P7" s="40">
        <f>IFERROR(SUM(K7,L7,M7)/I7,0)</f>
        <v>0.55242943741380224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6.1966320000000001</v>
      </c>
      <c r="I8" s="21">
        <v>6.9455880000000016</v>
      </c>
      <c r="J8" s="21">
        <f t="shared" ref="J8:J11" si="1">SUM(K8,L8,M8)</f>
        <v>4.1568202827254792</v>
      </c>
      <c r="K8" s="21">
        <v>3.037983302725479</v>
      </c>
      <c r="L8" s="21">
        <v>0.57848415999999991</v>
      </c>
      <c r="M8" s="21">
        <v>0.54035282000000007</v>
      </c>
      <c r="N8" s="22">
        <f t="shared" ref="N8:N12" si="2">IFERROR(K8/I8,0)</f>
        <v>0.43739756846007544</v>
      </c>
      <c r="O8" s="22">
        <f t="shared" ref="O8:O12" si="3">IFERROR(SUM(K8,L8)/I8,0)</f>
        <v>0.52068557229790735</v>
      </c>
      <c r="P8" s="23">
        <f t="shared" ref="P8:P12" si="4">IFERROR(SUM(K8,L8,M8)/I8,0)</f>
        <v>0.59848356722648655</v>
      </c>
      <c r="Q8" s="70">
        <v>9</v>
      </c>
      <c r="R8" s="21">
        <v>6</v>
      </c>
      <c r="S8" s="23">
        <f>IFERROR(R8/Q8,0)</f>
        <v>0.66666666666666663</v>
      </c>
    </row>
    <row r="9" spans="1:19" ht="25.5">
      <c r="A9" s="17"/>
      <c r="B9" s="19">
        <v>5001253</v>
      </c>
      <c r="C9" s="19" t="s">
        <v>868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300</v>
      </c>
      <c r="I9" s="21">
        <v>0.38800000000000001</v>
      </c>
      <c r="J9" s="21">
        <f t="shared" si="1"/>
        <v>0.38800000000000001</v>
      </c>
      <c r="K9" s="21">
        <v>0</v>
      </c>
      <c r="L9" s="21">
        <v>0</v>
      </c>
      <c r="M9" s="21">
        <v>0.38800000000000001</v>
      </c>
      <c r="N9" s="22">
        <f t="shared" si="2"/>
        <v>0</v>
      </c>
      <c r="O9" s="22">
        <f t="shared" si="3"/>
        <v>0</v>
      </c>
      <c r="P9" s="23">
        <f t="shared" si="4"/>
        <v>1</v>
      </c>
      <c r="Q9" s="70">
        <v>22</v>
      </c>
      <c r="R9" s="21">
        <v>22</v>
      </c>
      <c r="S9" s="23">
        <f t="shared" ref="S9:S11" si="5">IFERROR(R9/Q9,0)</f>
        <v>1</v>
      </c>
    </row>
    <row r="10" spans="1:19" ht="38.25">
      <c r="A10" s="17"/>
      <c r="B10" s="19">
        <v>5004411</v>
      </c>
      <c r="C10" s="19" t="s">
        <v>1693</v>
      </c>
      <c r="D10" s="68">
        <v>3000410</v>
      </c>
      <c r="E10" s="19" t="s">
        <v>1692</v>
      </c>
      <c r="F10" s="69">
        <v>86</v>
      </c>
      <c r="G10" s="19" t="s">
        <v>500</v>
      </c>
      <c r="H10" s="20">
        <v>0.64000000000000012</v>
      </c>
      <c r="I10" s="21">
        <v>1.14178</v>
      </c>
      <c r="J10" s="21">
        <f t="shared" si="1"/>
        <v>0.4551237916684866</v>
      </c>
      <c r="K10" s="21">
        <v>0.3392005916684866</v>
      </c>
      <c r="L10" s="21">
        <v>5.914494E-2</v>
      </c>
      <c r="M10" s="21">
        <v>5.6778260000000004E-2</v>
      </c>
      <c r="N10" s="22">
        <f t="shared" si="2"/>
        <v>0.29708051609634656</v>
      </c>
      <c r="O10" s="22">
        <f t="shared" si="3"/>
        <v>0.34888116070388914</v>
      </c>
      <c r="P10" s="23">
        <f t="shared" si="4"/>
        <v>0.39860900669873933</v>
      </c>
      <c r="Q10" s="70">
        <v>0</v>
      </c>
      <c r="R10" s="21">
        <v>0</v>
      </c>
      <c r="S10" s="23">
        <f t="shared" si="5"/>
        <v>0</v>
      </c>
    </row>
    <row r="11" spans="1:19" ht="38.25">
      <c r="A11" s="17"/>
      <c r="B11" s="19">
        <v>5004412</v>
      </c>
      <c r="C11" s="19" t="s">
        <v>1694</v>
      </c>
      <c r="D11" s="68">
        <v>3000410</v>
      </c>
      <c r="E11" s="19" t="s">
        <v>1692</v>
      </c>
      <c r="F11" s="69">
        <v>86</v>
      </c>
      <c r="G11" s="19" t="s">
        <v>500</v>
      </c>
      <c r="H11" s="20">
        <v>1.0264849999999999</v>
      </c>
      <c r="I11" s="21">
        <v>0.69466600000000001</v>
      </c>
      <c r="J11" s="21">
        <f t="shared" si="1"/>
        <v>6.5852649291473025E-2</v>
      </c>
      <c r="K11" s="21">
        <v>4.6795709291473031E-2</v>
      </c>
      <c r="L11" s="21">
        <v>1.195995E-2</v>
      </c>
      <c r="M11" s="21">
        <v>7.0969900000000001E-3</v>
      </c>
      <c r="N11" s="22">
        <f t="shared" si="2"/>
        <v>6.7364329464048953E-2</v>
      </c>
      <c r="O11" s="22">
        <f t="shared" si="3"/>
        <v>8.4581164604965592E-2</v>
      </c>
      <c r="P11" s="23">
        <f t="shared" si="4"/>
        <v>9.4797570762745004E-2</v>
      </c>
      <c r="Q11" s="70">
        <v>0</v>
      </c>
      <c r="R11" s="21">
        <v>0</v>
      </c>
      <c r="S11" s="23">
        <f t="shared" si="5"/>
        <v>0</v>
      </c>
    </row>
    <row r="12" spans="1:19" ht="15.75" thickBot="1">
      <c r="A12" s="41" t="s">
        <v>293</v>
      </c>
      <c r="B12" s="43"/>
      <c r="C12" s="43"/>
      <c r="D12" s="65"/>
      <c r="E12" s="43"/>
      <c r="F12" s="66"/>
      <c r="G12" s="43"/>
      <c r="H12" s="44">
        <f>H6-H7</f>
        <v>564.81580899999983</v>
      </c>
      <c r="I12" s="44">
        <f t="shared" ref="I12:M12" si="6">I6-I7</f>
        <v>1599.3442489999998</v>
      </c>
      <c r="J12" s="44">
        <f t="shared" si="6"/>
        <v>440.46859167765371</v>
      </c>
      <c r="K12" s="44">
        <f t="shared" si="6"/>
        <v>275.56521087765384</v>
      </c>
      <c r="L12" s="44">
        <f t="shared" si="6"/>
        <v>105.08776004999999</v>
      </c>
      <c r="M12" s="44">
        <f t="shared" si="6"/>
        <v>59.815620749999987</v>
      </c>
      <c r="N12" s="46">
        <f t="shared" si="2"/>
        <v>0.17229887252225576</v>
      </c>
      <c r="O12" s="46">
        <f t="shared" si="3"/>
        <v>0.23800565210751815</v>
      </c>
      <c r="P12" s="47">
        <f t="shared" si="4"/>
        <v>0.27540574329326512</v>
      </c>
      <c r="Q12" s="67"/>
      <c r="R12" s="45"/>
      <c r="S1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109</v>
      </c>
      <c r="B1" s="50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1697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746.03897899999993</v>
      </c>
      <c r="E6" s="14">
        <v>289.19909199999995</v>
      </c>
      <c r="F6" s="14">
        <v>125.49030834911976</v>
      </c>
      <c r="G6" s="14">
        <v>96.698204169119791</v>
      </c>
      <c r="H6" s="14">
        <v>23.005203699999999</v>
      </c>
      <c r="I6" s="14">
        <v>5.7869004799999999</v>
      </c>
      <c r="J6" s="15">
        <v>0.33436551788731</v>
      </c>
      <c r="K6" s="15">
        <v>0.41391349828000085</v>
      </c>
      <c r="L6" s="16">
        <v>0.43392359042786971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734.58851299999992</v>
      </c>
      <c r="E7" s="38">
        <f ca="1">SUM(E8:OFFSET(E6,MATCH("GOBIERNOS REGIONALES",$A$8:$A$50,0),0))</f>
        <v>262.53605699999997</v>
      </c>
      <c r="F7" s="38">
        <f ca="1">SUM(F8:OFFSET(F6,MATCH("GOBIERNOS REGIONALES",$A$8:$A$50,0),0))</f>
        <v>112.40451515162293</v>
      </c>
      <c r="G7" s="38">
        <f ca="1">SUM(G8:OFFSET(G6,MATCH("GOBIERNOS REGIONALES",$A$8:$A$50,0),0))</f>
        <v>87.890752331622934</v>
      </c>
      <c r="H7" s="38">
        <f ca="1">SUM(H8:OFFSET(H6,MATCH("GOBIERNOS REGIONALES",$A$8:$A$50,0),0))</f>
        <v>21.406627379999996</v>
      </c>
      <c r="I7" s="38">
        <f ca="1">SUM(I8:OFFSET(I6,MATCH("GOBIERNOS REGIONALES",$A$8:$A$50,0),0))</f>
        <v>3.10713544</v>
      </c>
      <c r="J7" s="39">
        <f ca="1">IFERROR(G7/E7,0)</f>
        <v>0.3347759288226948</v>
      </c>
      <c r="K7" s="39">
        <f ca="1">IFERROR(SUM(G7,H7)/E7,0)</f>
        <v>0.41631378546842024</v>
      </c>
      <c r="L7" s="40">
        <f ca="1">IFERROR(SUM(G7,H7,I7)/E7,0)</f>
        <v>0.42814886623982068</v>
      </c>
      <c r="M7" s="4"/>
    </row>
    <row r="8" spans="1:13" ht="25.5">
      <c r="A8" s="17"/>
      <c r="B8" s="18">
        <v>37</v>
      </c>
      <c r="C8" s="19" t="s">
        <v>124</v>
      </c>
      <c r="D8" s="20">
        <v>734.58851299999992</v>
      </c>
      <c r="E8" s="21">
        <v>262.53605699999997</v>
      </c>
      <c r="F8" s="21">
        <f t="shared" ref="F8:F10" si="0">SUM(G8,H8,I8)</f>
        <v>112.40451515162293</v>
      </c>
      <c r="G8" s="21">
        <v>87.890752331622934</v>
      </c>
      <c r="H8" s="21">
        <v>21.406627379999996</v>
      </c>
      <c r="I8" s="21">
        <v>3.10713544</v>
      </c>
      <c r="J8" s="22">
        <f t="shared" ref="J8:J10" si="1">IFERROR(G8/E8,0)</f>
        <v>0.3347759288226948</v>
      </c>
      <c r="K8" s="22">
        <f t="shared" ref="K8:K10" si="2">IFERROR(SUM(G8,H8)/E8,0)</f>
        <v>0.41631378546842024</v>
      </c>
      <c r="L8" s="23">
        <f t="shared" ref="L8:L10" si="3">IFERROR(SUM(G8,H8,I8)/E8,0)</f>
        <v>0.42814886623982068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>
      <c r="A10" s="41" t="s">
        <v>232</v>
      </c>
      <c r="B10" s="58"/>
      <c r="C10" s="43"/>
      <c r="D10" s="44">
        <v>11.450466</v>
      </c>
      <c r="E10" s="45">
        <v>26.663034999999997</v>
      </c>
      <c r="F10" s="45">
        <f t="shared" si="0"/>
        <v>13.085793197496855</v>
      </c>
      <c r="G10" s="45">
        <v>8.8074518374968562</v>
      </c>
      <c r="H10" s="45">
        <v>1.5985763200000003</v>
      </c>
      <c r="I10" s="45">
        <v>2.6797650399999995</v>
      </c>
      <c r="J10" s="46">
        <f t="shared" si="1"/>
        <v>0.33032442996443795</v>
      </c>
      <c r="K10" s="46">
        <f t="shared" si="2"/>
        <v>0.39027920705564301</v>
      </c>
      <c r="L10" s="47">
        <f t="shared" si="3"/>
        <v>0.49078408356351244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109</v>
      </c>
      <c r="B1" s="51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1698</v>
      </c>
      <c r="N2" s="72" t="s">
        <v>1709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746.03897899999993</v>
      </c>
      <c r="E6" s="14">
        <f ca="1">SUM(E7:OFFSET(E7,50,0))</f>
        <v>289.19909199999995</v>
      </c>
      <c r="F6" s="14">
        <f ca="1">SUM(F7:OFFSET(F7,50,0))</f>
        <v>125.49030834911976</v>
      </c>
      <c r="G6" s="14">
        <f ca="1">SUM(G7:OFFSET(G7,50,0))</f>
        <v>96.698204169119791</v>
      </c>
      <c r="H6" s="14">
        <f ca="1">SUM(H7:OFFSET(H7,50,0))</f>
        <v>23.005203699999999</v>
      </c>
      <c r="I6" s="14">
        <f ca="1">SUM(I7:OFFSET(I7,50,0))</f>
        <v>5.7869004799999999</v>
      </c>
      <c r="J6" s="15">
        <f ca="1">IFERROR(G6/E6,0)</f>
        <v>0.33436551788731</v>
      </c>
      <c r="K6" s="15">
        <f ca="1">IFERROR(SUM(G6,H6)/E6,0)</f>
        <v>0.41391349828000085</v>
      </c>
      <c r="L6" s="16">
        <f ca="1">IFERROR(SUM(G6,H6,I6)/E6,0)</f>
        <v>0.43392359042786971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</v>
      </c>
      <c r="E7" s="21">
        <v>1.5894089999999998</v>
      </c>
      <c r="F7" s="21">
        <f t="shared" ref="F7:F29" si="0">SUM(G7,H7,I7)</f>
        <v>0.7771007320843637</v>
      </c>
      <c r="G7" s="21">
        <v>0.7771007320843637</v>
      </c>
      <c r="H7" s="21">
        <v>0</v>
      </c>
      <c r="I7" s="21">
        <v>0</v>
      </c>
      <c r="J7" s="22">
        <f t="shared" ref="J7:J29" si="1">IFERROR(G7/E7,0)</f>
        <v>0.48892433104654859</v>
      </c>
      <c r="K7" s="22">
        <f t="shared" ref="K7:K29" si="2">IFERROR(SUM(G7,H7)/E7,0)</f>
        <v>0.48892433104654859</v>
      </c>
      <c r="L7" s="23">
        <f t="shared" ref="L7:L29" si="3">IFERROR(SUM(G7,H7,I7)/E7,0)</f>
        <v>0.48892433104654859</v>
      </c>
      <c r="M7" s="4"/>
      <c r="N7" t="s">
        <v>272</v>
      </c>
      <c r="O7" s="5">
        <v>9.2336209975782638E-2</v>
      </c>
      <c r="P7" s="71">
        <v>0.6695590472915075</v>
      </c>
    </row>
    <row r="8" spans="1:16">
      <c r="A8" s="17"/>
      <c r="B8" s="55">
        <v>2</v>
      </c>
      <c r="C8" s="19" t="s">
        <v>250</v>
      </c>
      <c r="D8" s="20">
        <v>0.24839800000000001</v>
      </c>
      <c r="E8" s="21">
        <v>7.0070409999999992</v>
      </c>
      <c r="F8" s="21">
        <f t="shared" si="0"/>
        <v>2.7505234262445497</v>
      </c>
      <c r="G8" s="21">
        <v>2.5042203262445497</v>
      </c>
      <c r="H8" s="21">
        <v>8.3082879999999998E-2</v>
      </c>
      <c r="I8" s="21">
        <v>0.16322022000000003</v>
      </c>
      <c r="J8" s="22">
        <f t="shared" si="1"/>
        <v>0.35738628134822531</v>
      </c>
      <c r="K8" s="22">
        <f t="shared" si="2"/>
        <v>0.36924333770054296</v>
      </c>
      <c r="L8" s="23">
        <f t="shared" si="3"/>
        <v>0.39253708180736346</v>
      </c>
      <c r="M8" s="4"/>
      <c r="N8" t="s">
        <v>270</v>
      </c>
      <c r="O8" s="5">
        <v>1.4290881282658385</v>
      </c>
      <c r="P8" s="71">
        <v>0.65921818880977567</v>
      </c>
    </row>
    <row r="9" spans="1:16">
      <c r="A9" s="17"/>
      <c r="B9" s="55">
        <v>3</v>
      </c>
      <c r="C9" s="19" t="s">
        <v>251</v>
      </c>
      <c r="D9" s="20">
        <v>97.6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261</v>
      </c>
      <c r="O9" s="5">
        <v>0.11538528907136619</v>
      </c>
      <c r="P9" s="71">
        <v>0.65103360005058941</v>
      </c>
    </row>
    <row r="10" spans="1:16">
      <c r="A10" s="17"/>
      <c r="B10" s="55">
        <v>4</v>
      </c>
      <c r="C10" s="19" t="s">
        <v>252</v>
      </c>
      <c r="D10" s="20">
        <v>0</v>
      </c>
      <c r="E10" s="21">
        <v>4.5275999999999997E-2</v>
      </c>
      <c r="F10" s="21">
        <f t="shared" si="0"/>
        <v>2.7464999778717754E-2</v>
      </c>
      <c r="G10" s="21">
        <v>1.7399999778717756E-2</v>
      </c>
      <c r="H10" s="21">
        <v>1.0064999999999999E-2</v>
      </c>
      <c r="I10" s="21">
        <v>0</v>
      </c>
      <c r="J10" s="22">
        <f t="shared" si="1"/>
        <v>0.3843095630956303</v>
      </c>
      <c r="K10" s="22">
        <f t="shared" si="2"/>
        <v>0.60661277009271486</v>
      </c>
      <c r="L10" s="23">
        <f t="shared" si="3"/>
        <v>0.60661277009271486</v>
      </c>
      <c r="M10" s="4"/>
      <c r="N10" t="s">
        <v>252</v>
      </c>
      <c r="O10" s="5">
        <v>2.7464999778717754E-2</v>
      </c>
      <c r="P10" s="71">
        <v>0.60661277009271486</v>
      </c>
    </row>
    <row r="11" spans="1:16">
      <c r="A11" s="17"/>
      <c r="B11" s="55">
        <v>5</v>
      </c>
      <c r="C11" s="19" t="s">
        <v>253</v>
      </c>
      <c r="D11" s="20">
        <v>0.04</v>
      </c>
      <c r="E11" s="21">
        <v>0.107725</v>
      </c>
      <c r="F11" s="21">
        <f t="shared" si="0"/>
        <v>5.4946797989833358E-3</v>
      </c>
      <c r="G11" s="21">
        <v>4.2849997989833355E-3</v>
      </c>
      <c r="H11" s="21">
        <v>0</v>
      </c>
      <c r="I11" s="21">
        <v>1.2096800000000001E-3</v>
      </c>
      <c r="J11" s="22">
        <f t="shared" si="1"/>
        <v>3.9777208623655934E-2</v>
      </c>
      <c r="K11" s="22">
        <f t="shared" si="2"/>
        <v>3.9777208623655934E-2</v>
      </c>
      <c r="L11" s="23">
        <f t="shared" si="3"/>
        <v>5.1006542575849023E-2</v>
      </c>
      <c r="M11" s="4"/>
      <c r="N11" t="s">
        <v>260</v>
      </c>
      <c r="O11" s="5">
        <v>5.1182917391316591</v>
      </c>
      <c r="P11" s="71">
        <v>0.51718786077624102</v>
      </c>
    </row>
    <row r="12" spans="1:16">
      <c r="A12" s="17"/>
      <c r="B12" s="55">
        <v>6</v>
      </c>
      <c r="C12" s="19" t="s">
        <v>254</v>
      </c>
      <c r="D12" s="20">
        <v>3.9073370000000001</v>
      </c>
      <c r="E12" s="21">
        <v>3.2019169999999999</v>
      </c>
      <c r="F12" s="21">
        <f t="shared" si="0"/>
        <v>1.189826500320375</v>
      </c>
      <c r="G12" s="21">
        <v>1.9000000320374966E-2</v>
      </c>
      <c r="H12" s="21">
        <v>0.21441000000000002</v>
      </c>
      <c r="I12" s="21">
        <v>0.95641649999999989</v>
      </c>
      <c r="J12" s="22">
        <f t="shared" si="1"/>
        <v>5.9339452960132837E-3</v>
      </c>
      <c r="K12" s="22">
        <f t="shared" si="2"/>
        <v>7.2896955267852032E-2</v>
      </c>
      <c r="L12" s="23">
        <f t="shared" si="3"/>
        <v>0.37159817082090979</v>
      </c>
      <c r="M12" s="4"/>
      <c r="N12" t="s">
        <v>256</v>
      </c>
      <c r="O12" s="5">
        <v>1.7698353723410329</v>
      </c>
      <c r="P12" s="71">
        <v>0.50322230771381704</v>
      </c>
    </row>
    <row r="13" spans="1:16">
      <c r="A13" s="17"/>
      <c r="B13" s="55">
        <v>7</v>
      </c>
      <c r="C13" s="19" t="s">
        <v>255</v>
      </c>
      <c r="D13" s="20">
        <v>0.41162200000000004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267</v>
      </c>
      <c r="O13" s="5">
        <v>3.5197290451598269</v>
      </c>
      <c r="P13" s="71">
        <v>0.50201170221736913</v>
      </c>
    </row>
    <row r="14" spans="1:16">
      <c r="A14" s="17"/>
      <c r="B14" s="55">
        <v>8</v>
      </c>
      <c r="C14" s="19" t="s">
        <v>256</v>
      </c>
      <c r="D14" s="20">
        <v>4.5654460000000006</v>
      </c>
      <c r="E14" s="21">
        <v>3.5170049999999997</v>
      </c>
      <c r="F14" s="21">
        <f t="shared" si="0"/>
        <v>1.7698353723410329</v>
      </c>
      <c r="G14" s="21">
        <v>1.287588962341033</v>
      </c>
      <c r="H14" s="21">
        <v>0.30192577000000004</v>
      </c>
      <c r="I14" s="21">
        <v>0.18032063999999998</v>
      </c>
      <c r="J14" s="22">
        <f t="shared" si="1"/>
        <v>0.36610381911343121</v>
      </c>
      <c r="K14" s="22">
        <f t="shared" si="2"/>
        <v>0.45195122905456009</v>
      </c>
      <c r="L14" s="23">
        <f t="shared" si="3"/>
        <v>0.50322230771381704</v>
      </c>
      <c r="M14" s="4"/>
      <c r="N14" t="s">
        <v>249</v>
      </c>
      <c r="O14" s="5">
        <v>0.7771007320843637</v>
      </c>
      <c r="P14" s="71">
        <v>0.48892433104654859</v>
      </c>
    </row>
    <row r="15" spans="1:16">
      <c r="A15" s="17"/>
      <c r="B15" s="55">
        <v>9</v>
      </c>
      <c r="C15" s="19" t="s">
        <v>257</v>
      </c>
      <c r="D15" s="20">
        <v>0</v>
      </c>
      <c r="E15" s="21">
        <v>0.683334</v>
      </c>
      <c r="F15" s="21">
        <f t="shared" si="0"/>
        <v>0.27890917570937873</v>
      </c>
      <c r="G15" s="21">
        <v>0.25563147570937872</v>
      </c>
      <c r="H15" s="21">
        <v>1.05059E-2</v>
      </c>
      <c r="I15" s="21">
        <v>1.27718E-2</v>
      </c>
      <c r="J15" s="22">
        <f t="shared" si="1"/>
        <v>0.37409447753130787</v>
      </c>
      <c r="K15" s="22">
        <f t="shared" si="2"/>
        <v>0.38946895033670026</v>
      </c>
      <c r="L15" s="23">
        <f t="shared" si="3"/>
        <v>0.40815937112653361</v>
      </c>
      <c r="M15" s="4"/>
      <c r="N15" t="s">
        <v>263</v>
      </c>
      <c r="O15" s="5">
        <v>100.29477498220638</v>
      </c>
      <c r="P15" s="71">
        <v>0.44665002127534886</v>
      </c>
    </row>
    <row r="16" spans="1:16">
      <c r="A16" s="17"/>
      <c r="B16" s="55">
        <v>10</v>
      </c>
      <c r="C16" s="19" t="s">
        <v>258</v>
      </c>
      <c r="D16" s="20">
        <v>0</v>
      </c>
      <c r="E16" s="21">
        <v>14.316551999999991</v>
      </c>
      <c r="F16" s="21">
        <f t="shared" si="0"/>
        <v>5.2483126790612005</v>
      </c>
      <c r="G16" s="21">
        <v>5.2483126790612005</v>
      </c>
      <c r="H16" s="21">
        <v>0</v>
      </c>
      <c r="I16" s="21">
        <v>0</v>
      </c>
      <c r="J16" s="22">
        <f t="shared" si="1"/>
        <v>0.36659055050833494</v>
      </c>
      <c r="K16" s="22">
        <f t="shared" si="2"/>
        <v>0.36659055050833494</v>
      </c>
      <c r="L16" s="23">
        <f t="shared" si="3"/>
        <v>0.36659055050833494</v>
      </c>
      <c r="M16" s="4"/>
      <c r="N16" t="s">
        <v>259</v>
      </c>
      <c r="O16" s="5">
        <v>0.6370751555673313</v>
      </c>
      <c r="P16" s="71">
        <v>0.43394622805395783</v>
      </c>
    </row>
    <row r="17" spans="1:16">
      <c r="A17" s="17"/>
      <c r="B17" s="55">
        <v>11</v>
      </c>
      <c r="C17" s="19" t="s">
        <v>259</v>
      </c>
      <c r="D17" s="20">
        <v>0</v>
      </c>
      <c r="E17" s="21">
        <v>1.468097</v>
      </c>
      <c r="F17" s="21">
        <f t="shared" si="0"/>
        <v>0.6370751555673313</v>
      </c>
      <c r="G17" s="21">
        <v>0.59727515556733124</v>
      </c>
      <c r="H17" s="21">
        <v>0</v>
      </c>
      <c r="I17" s="21">
        <v>3.9800000000000002E-2</v>
      </c>
      <c r="J17" s="22">
        <f t="shared" si="1"/>
        <v>0.40683630275610622</v>
      </c>
      <c r="K17" s="22">
        <f t="shared" si="2"/>
        <v>0.40683630275610622</v>
      </c>
      <c r="L17" s="23">
        <f t="shared" si="3"/>
        <v>0.43394622805395783</v>
      </c>
      <c r="M17" s="4"/>
      <c r="N17" t="s">
        <v>257</v>
      </c>
      <c r="O17" s="5">
        <v>0.27890917570937873</v>
      </c>
      <c r="P17" s="71">
        <v>0.40815937112653361</v>
      </c>
    </row>
    <row r="18" spans="1:16">
      <c r="A18" s="17"/>
      <c r="B18" s="55">
        <v>12</v>
      </c>
      <c r="C18" s="19" t="s">
        <v>260</v>
      </c>
      <c r="D18" s="20">
        <v>0.04</v>
      </c>
      <c r="E18" s="21">
        <v>9.8963879999999946</v>
      </c>
      <c r="F18" s="21">
        <f t="shared" si="0"/>
        <v>5.1182917391316591</v>
      </c>
      <c r="G18" s="21">
        <v>4.8884462291316595</v>
      </c>
      <c r="H18" s="21">
        <v>0.13475334</v>
      </c>
      <c r="I18" s="21">
        <v>9.5092170000000004E-2</v>
      </c>
      <c r="J18" s="22">
        <f t="shared" si="1"/>
        <v>0.49396266891836316</v>
      </c>
      <c r="K18" s="22">
        <f t="shared" si="2"/>
        <v>0.50757908533210927</v>
      </c>
      <c r="L18" s="23">
        <f t="shared" si="3"/>
        <v>0.51718786077624102</v>
      </c>
      <c r="M18" s="4"/>
      <c r="N18" t="s">
        <v>269</v>
      </c>
      <c r="O18" s="5">
        <v>0.31307540251287225</v>
      </c>
      <c r="P18" s="71">
        <v>0.40150895420293026</v>
      </c>
    </row>
    <row r="19" spans="1:16">
      <c r="A19" s="17"/>
      <c r="B19" s="55">
        <v>13</v>
      </c>
      <c r="C19" s="19" t="s">
        <v>261</v>
      </c>
      <c r="D19" s="20">
        <v>0</v>
      </c>
      <c r="E19" s="21">
        <v>0.17723400000000003</v>
      </c>
      <c r="F19" s="21">
        <f t="shared" si="0"/>
        <v>0.11538528907136619</v>
      </c>
      <c r="G19" s="21">
        <v>7.2997539071366191E-2</v>
      </c>
      <c r="H19" s="21">
        <v>2.296318E-2</v>
      </c>
      <c r="I19" s="21">
        <v>1.9424569999999999E-2</v>
      </c>
      <c r="J19" s="22">
        <f t="shared" si="1"/>
        <v>0.41187096759857689</v>
      </c>
      <c r="K19" s="22">
        <f t="shared" si="2"/>
        <v>0.54143515957077182</v>
      </c>
      <c r="L19" s="23">
        <f t="shared" si="3"/>
        <v>0.65103360005058941</v>
      </c>
      <c r="M19" s="4"/>
      <c r="N19" t="s">
        <v>250</v>
      </c>
      <c r="O19" s="5">
        <v>2.7505234262445497</v>
      </c>
      <c r="P19" s="71">
        <v>0.39253708180736346</v>
      </c>
    </row>
    <row r="20" spans="1:16">
      <c r="A20" s="17"/>
      <c r="B20" s="55">
        <v>14</v>
      </c>
      <c r="C20" s="19" t="s">
        <v>262</v>
      </c>
      <c r="D20" s="20">
        <v>140</v>
      </c>
      <c r="E20" s="21">
        <v>8.6655460000000009</v>
      </c>
      <c r="F20" s="21">
        <f t="shared" si="0"/>
        <v>1.1328015206849671</v>
      </c>
      <c r="G20" s="21">
        <v>0.29590851068496704</v>
      </c>
      <c r="H20" s="21">
        <v>3.6230999999999999E-2</v>
      </c>
      <c r="I20" s="21">
        <v>0.80066201000000004</v>
      </c>
      <c r="J20" s="22">
        <f t="shared" si="1"/>
        <v>3.4147705255383451E-2</v>
      </c>
      <c r="K20" s="22">
        <f t="shared" si="2"/>
        <v>3.8328745896100143E-2</v>
      </c>
      <c r="L20" s="23">
        <f t="shared" si="3"/>
        <v>0.13072477148987116</v>
      </c>
      <c r="M20" s="4"/>
      <c r="N20" t="s">
        <v>254</v>
      </c>
      <c r="O20" s="5">
        <v>1.189826500320375</v>
      </c>
      <c r="P20" s="71">
        <v>0.37159817082090979</v>
      </c>
    </row>
    <row r="21" spans="1:16">
      <c r="A21" s="17"/>
      <c r="B21" s="55">
        <v>15</v>
      </c>
      <c r="C21" s="19" t="s">
        <v>263</v>
      </c>
      <c r="D21" s="20">
        <v>496.75601900000004</v>
      </c>
      <c r="E21" s="21">
        <v>224.54890900000001</v>
      </c>
      <c r="F21" s="21">
        <f t="shared" si="0"/>
        <v>100.29477498220638</v>
      </c>
      <c r="G21" s="21">
        <v>76.072307902206376</v>
      </c>
      <c r="H21" s="21">
        <v>21.345356379999998</v>
      </c>
      <c r="I21" s="21">
        <v>2.8771106999999998</v>
      </c>
      <c r="J21" s="22">
        <f t="shared" si="1"/>
        <v>0.33877834562182785</v>
      </c>
      <c r="K21" s="22">
        <f t="shared" si="2"/>
        <v>0.43383717478763778</v>
      </c>
      <c r="L21" s="23">
        <f t="shared" si="3"/>
        <v>0.44665002127534886</v>
      </c>
      <c r="M21" s="4"/>
      <c r="N21" t="s">
        <v>258</v>
      </c>
      <c r="O21" s="5">
        <v>5.2483126790612005</v>
      </c>
      <c r="P21" s="71">
        <v>0.36659055050833494</v>
      </c>
    </row>
    <row r="22" spans="1:16">
      <c r="A22" s="17"/>
      <c r="B22" s="55">
        <v>16</v>
      </c>
      <c r="C22" s="19" t="s">
        <v>264</v>
      </c>
      <c r="D22" s="20">
        <v>0.48778199999999999</v>
      </c>
      <c r="E22" s="21">
        <v>1.8048199999999999</v>
      </c>
      <c r="F22" s="21">
        <f t="shared" si="0"/>
        <v>0.53650313226616864</v>
      </c>
      <c r="G22" s="21">
        <v>0.33881125226616859</v>
      </c>
      <c r="H22" s="21">
        <v>7.2000000000000008E-2</v>
      </c>
      <c r="I22" s="21">
        <v>0.12569188000000001</v>
      </c>
      <c r="J22" s="22">
        <f t="shared" si="1"/>
        <v>0.18772578554435823</v>
      </c>
      <c r="K22" s="22">
        <f t="shared" si="2"/>
        <v>0.2276189604870118</v>
      </c>
      <c r="L22" s="23">
        <f t="shared" si="3"/>
        <v>0.29726129601077594</v>
      </c>
      <c r="M22" s="4"/>
      <c r="N22" t="s">
        <v>264</v>
      </c>
      <c r="O22" s="5">
        <v>0.53650313226616864</v>
      </c>
      <c r="P22" s="71">
        <v>0.29726129601077594</v>
      </c>
    </row>
    <row r="23" spans="1:16">
      <c r="A23" s="17"/>
      <c r="B23" s="55">
        <v>17</v>
      </c>
      <c r="C23" s="19" t="s">
        <v>265</v>
      </c>
      <c r="D23" s="20">
        <v>0</v>
      </c>
      <c r="E23" s="21">
        <v>0.02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268</v>
      </c>
      <c r="O23" s="5">
        <v>0.20749931893900037</v>
      </c>
      <c r="P23" s="71">
        <v>0.1770904153564781</v>
      </c>
    </row>
    <row r="24" spans="1:16">
      <c r="A24" s="17"/>
      <c r="B24" s="55">
        <v>19</v>
      </c>
      <c r="C24" s="19" t="s">
        <v>267</v>
      </c>
      <c r="D24" s="20">
        <v>6.0000000000000005E-2</v>
      </c>
      <c r="E24" s="21">
        <v>7.0112489999999994</v>
      </c>
      <c r="F24" s="21">
        <f t="shared" si="0"/>
        <v>3.5197290451598269</v>
      </c>
      <c r="G24" s="21">
        <v>3.0780278851598268</v>
      </c>
      <c r="H24" s="21">
        <v>0.36698036000000001</v>
      </c>
      <c r="I24" s="21">
        <v>7.4720800000000004E-2</v>
      </c>
      <c r="J24" s="22">
        <f t="shared" si="1"/>
        <v>0.43901277577787168</v>
      </c>
      <c r="K24" s="22">
        <f t="shared" si="2"/>
        <v>0.49135442845630317</v>
      </c>
      <c r="L24" s="23">
        <f t="shared" si="3"/>
        <v>0.50201170221736913</v>
      </c>
      <c r="M24" s="4"/>
      <c r="N24" t="s">
        <v>262</v>
      </c>
      <c r="O24" s="5">
        <v>1.1328015206849671</v>
      </c>
      <c r="P24" s="71">
        <v>0.13072477148987116</v>
      </c>
    </row>
    <row r="25" spans="1:16">
      <c r="A25" s="17"/>
      <c r="B25" s="55">
        <v>20</v>
      </c>
      <c r="C25" s="19" t="s">
        <v>268</v>
      </c>
      <c r="D25" s="20">
        <v>0.75601200000000002</v>
      </c>
      <c r="E25" s="21">
        <v>1.1717139999999999</v>
      </c>
      <c r="F25" s="21">
        <f t="shared" si="0"/>
        <v>0.20749931893900037</v>
      </c>
      <c r="G25" s="21">
        <v>4.5631818939000368E-2</v>
      </c>
      <c r="H25" s="21">
        <v>4.2100239999999997E-2</v>
      </c>
      <c r="I25" s="21">
        <v>0.11976726000000001</v>
      </c>
      <c r="J25" s="22">
        <f t="shared" si="1"/>
        <v>3.894450261667981E-2</v>
      </c>
      <c r="K25" s="22">
        <f t="shared" si="2"/>
        <v>7.4874977118136649E-2</v>
      </c>
      <c r="L25" s="23">
        <f t="shared" si="3"/>
        <v>0.1770904153564781</v>
      </c>
      <c r="M25" s="4"/>
      <c r="N25" t="s">
        <v>271</v>
      </c>
      <c r="O25" s="5">
        <v>4.628086E-2</v>
      </c>
      <c r="P25" s="71">
        <v>5.2510137626649418E-2</v>
      </c>
    </row>
    <row r="26" spans="1:16">
      <c r="A26" s="17"/>
      <c r="B26" s="55">
        <v>21</v>
      </c>
      <c r="C26" s="19" t="s">
        <v>269</v>
      </c>
      <c r="D26" s="20">
        <v>0.23200000000000001</v>
      </c>
      <c r="E26" s="21">
        <v>0.77974699999999997</v>
      </c>
      <c r="F26" s="21">
        <f t="shared" si="0"/>
        <v>0.31307540251287225</v>
      </c>
      <c r="G26" s="21">
        <v>0.15093850251287222</v>
      </c>
      <c r="H26" s="21">
        <v>0.15873690000000001</v>
      </c>
      <c r="I26" s="21">
        <v>3.3999999999999994E-3</v>
      </c>
      <c r="J26" s="22">
        <f t="shared" si="1"/>
        <v>0.1935736880204377</v>
      </c>
      <c r="K26" s="22">
        <f t="shared" si="2"/>
        <v>0.39714856551275252</v>
      </c>
      <c r="L26" s="23">
        <f t="shared" si="3"/>
        <v>0.40150895420293026</v>
      </c>
      <c r="M26" s="4"/>
      <c r="N26" t="s">
        <v>253</v>
      </c>
      <c r="O26" s="5">
        <v>5.4946797989833358E-3</v>
      </c>
      <c r="P26" s="71">
        <v>5.1006542575849023E-2</v>
      </c>
    </row>
    <row r="27" spans="1:16">
      <c r="A27" s="17"/>
      <c r="B27" s="55">
        <v>22</v>
      </c>
      <c r="C27" s="19" t="s">
        <v>270</v>
      </c>
      <c r="D27" s="20">
        <v>0.93436300000000005</v>
      </c>
      <c r="E27" s="21">
        <v>2.167853</v>
      </c>
      <c r="F27" s="21">
        <f t="shared" si="0"/>
        <v>1.4290881282658385</v>
      </c>
      <c r="G27" s="21">
        <v>1.0107571482658386</v>
      </c>
      <c r="H27" s="21">
        <v>0.17461958999999999</v>
      </c>
      <c r="I27" s="21">
        <v>0.24371138999999997</v>
      </c>
      <c r="J27" s="22">
        <f t="shared" si="1"/>
        <v>0.46624801048126352</v>
      </c>
      <c r="K27" s="22">
        <f t="shared" si="2"/>
        <v>0.54679756342604346</v>
      </c>
      <c r="L27" s="23">
        <f t="shared" si="3"/>
        <v>0.65921818880977567</v>
      </c>
      <c r="M27" s="4"/>
      <c r="N27" t="s">
        <v>251</v>
      </c>
      <c r="O27" s="5">
        <v>0</v>
      </c>
      <c r="P27" s="71">
        <v>0</v>
      </c>
    </row>
    <row r="28" spans="1:16">
      <c r="A28" s="17"/>
      <c r="B28" s="55">
        <v>23</v>
      </c>
      <c r="C28" s="19" t="s">
        <v>271</v>
      </c>
      <c r="D28" s="20">
        <v>0</v>
      </c>
      <c r="E28" s="21">
        <v>0.88136999999999999</v>
      </c>
      <c r="F28" s="21">
        <f t="shared" si="0"/>
        <v>4.628086E-2</v>
      </c>
      <c r="G28" s="21">
        <v>0</v>
      </c>
      <c r="H28" s="21">
        <v>0</v>
      </c>
      <c r="I28" s="21">
        <v>4.628086E-2</v>
      </c>
      <c r="J28" s="22">
        <f t="shared" si="1"/>
        <v>0</v>
      </c>
      <c r="K28" s="22">
        <f t="shared" si="2"/>
        <v>0</v>
      </c>
      <c r="L28" s="23">
        <f t="shared" si="3"/>
        <v>5.2510137626649418E-2</v>
      </c>
      <c r="M28" s="4"/>
      <c r="N28" t="s">
        <v>255</v>
      </c>
      <c r="O28" s="5">
        <v>0</v>
      </c>
      <c r="P28" s="71">
        <v>0</v>
      </c>
    </row>
    <row r="29" spans="1:16" ht="15.75" thickBot="1">
      <c r="A29" s="24"/>
      <c r="B29" s="56">
        <v>24</v>
      </c>
      <c r="C29" s="26" t="s">
        <v>272</v>
      </c>
      <c r="D29" s="27">
        <v>0</v>
      </c>
      <c r="E29" s="28">
        <v>0.137906</v>
      </c>
      <c r="F29" s="28">
        <f t="shared" si="0"/>
        <v>9.2336209975782638E-2</v>
      </c>
      <c r="G29" s="28">
        <v>3.3563049975782633E-2</v>
      </c>
      <c r="H29" s="28">
        <v>3.147316E-2</v>
      </c>
      <c r="I29" s="28">
        <v>2.7300000000000001E-2</v>
      </c>
      <c r="J29" s="29">
        <f t="shared" si="1"/>
        <v>0.2433762851201734</v>
      </c>
      <c r="K29" s="29">
        <f t="shared" si="2"/>
        <v>0.47159811738272905</v>
      </c>
      <c r="L29" s="30">
        <f t="shared" si="3"/>
        <v>0.6695590472915075</v>
      </c>
      <c r="M29" s="4"/>
      <c r="N29" t="s">
        <v>265</v>
      </c>
      <c r="O29" s="5">
        <v>0</v>
      </c>
      <c r="P29" s="71">
        <v>0</v>
      </c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>
  <dimension ref="A1:M19"/>
  <sheetViews>
    <sheetView topLeftCell="A11"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>
      <c r="A1" s="50">
        <v>109</v>
      </c>
      <c r="B1" s="49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1699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746.03897899999993</v>
      </c>
      <c r="E6" s="14">
        <v>289.19909199999995</v>
      </c>
      <c r="F6" s="14">
        <v>125.49030834911976</v>
      </c>
      <c r="G6" s="14">
        <v>96.698204169119791</v>
      </c>
      <c r="H6" s="14">
        <v>23.005203699999999</v>
      </c>
      <c r="I6" s="14">
        <v>5.7869004799999999</v>
      </c>
      <c r="J6" s="15">
        <v>0.33436551788731</v>
      </c>
      <c r="K6" s="15">
        <v>0.41391349828000085</v>
      </c>
      <c r="L6" s="16">
        <v>0.43392359042786971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6.7104549999999996</v>
      </c>
      <c r="E7" s="38">
        <f ca="1">SUM(E8:OFFSET(E6,MATCH("PROYECTOS",$A$8:$A$50,0),0))</f>
        <v>14.619957000000003</v>
      </c>
      <c r="F7" s="38">
        <f ca="1">SUM(F8:OFFSET(F6,MATCH("PROYECTOS",$A$8:$A$50,0),0))</f>
        <v>3.630726888295694</v>
      </c>
      <c r="G7" s="38">
        <f ca="1">SUM(G8:OFFSET(G6,MATCH("PROYECTOS",$A$8:$A$50,0),0))</f>
        <v>2.6445529982956941</v>
      </c>
      <c r="H7" s="38">
        <f ca="1">SUM(H8:OFFSET(H6,MATCH("PROYECTOS",$A$8:$A$50,0),0))</f>
        <v>0.48852462000000008</v>
      </c>
      <c r="I7" s="38">
        <f ca="1">SUM(I8:OFFSET(I6,MATCH("PROYECTOS",$A$8:$A$50,0),0))</f>
        <v>0.49764927000000003</v>
      </c>
      <c r="J7" s="39">
        <f ca="1">IFERROR(G7/E7,0)</f>
        <v>0.18088651001474859</v>
      </c>
      <c r="K7" s="39">
        <f ca="1">IFERROR(SUM(G7,H7)/E7,0)</f>
        <v>0.21430142498337673</v>
      </c>
      <c r="L7" s="40">
        <f ca="1">IFERROR(SUM(G7,H7,I7)/E7,0)</f>
        <v>0.24834046285469197</v>
      </c>
      <c r="M7" s="4"/>
    </row>
    <row r="8" spans="1:13">
      <c r="A8" s="17"/>
      <c r="B8" s="19">
        <v>3000001</v>
      </c>
      <c r="C8" s="19" t="s">
        <v>275</v>
      </c>
      <c r="D8" s="20">
        <v>2.4079030000000001</v>
      </c>
      <c r="E8" s="21">
        <v>4.4163500000000013</v>
      </c>
      <c r="F8" s="21">
        <f t="shared" ref="F8:F10" si="0">SUM(G8,H8,I8)</f>
        <v>1.8733801199238607</v>
      </c>
      <c r="G8" s="21">
        <v>1.4009608299238607</v>
      </c>
      <c r="H8" s="21">
        <v>0.23725244000000001</v>
      </c>
      <c r="I8" s="21">
        <v>0.23516685000000001</v>
      </c>
      <c r="J8" s="22">
        <f t="shared" ref="J8:J11" si="1">IFERROR(G8/E8,0)</f>
        <v>0.31722142265079994</v>
      </c>
      <c r="K8" s="22">
        <f t="shared" ref="K8:K11" si="2">IFERROR(SUM(G8,H8)/E8,0)</f>
        <v>0.37094280795767098</v>
      </c>
      <c r="L8" s="23">
        <f t="shared" ref="L8:L11" si="3">IFERROR(SUM(G8,H8,I8)/E8,0)</f>
        <v>0.42419195034901219</v>
      </c>
      <c r="M8" s="4"/>
    </row>
    <row r="9" spans="1:13" ht="25.5">
      <c r="A9" s="17"/>
      <c r="B9" s="19">
        <v>3000585</v>
      </c>
      <c r="C9" s="19" t="s">
        <v>1701</v>
      </c>
      <c r="D9" s="20">
        <v>0.51118200000000003</v>
      </c>
      <c r="E9" s="21">
        <v>2.0011999999999999</v>
      </c>
      <c r="F9" s="21">
        <f t="shared" si="0"/>
        <v>0.34790420164694258</v>
      </c>
      <c r="G9" s="21">
        <v>0.22191012164694257</v>
      </c>
      <c r="H9" s="21">
        <v>7.2590440000000006E-2</v>
      </c>
      <c r="I9" s="21">
        <v>5.3403639999999995E-2</v>
      </c>
      <c r="J9" s="22">
        <f t="shared" si="1"/>
        <v>0.11088852770684718</v>
      </c>
      <c r="K9" s="22">
        <f t="shared" si="2"/>
        <v>0.14716198363329133</v>
      </c>
      <c r="L9" s="23">
        <f t="shared" si="3"/>
        <v>0.17384779214818238</v>
      </c>
      <c r="M9" s="4"/>
    </row>
    <row r="10" spans="1:13" ht="76.5">
      <c r="A10" s="17"/>
      <c r="B10" s="19">
        <v>3000667</v>
      </c>
      <c r="C10" s="19" t="s">
        <v>1702</v>
      </c>
      <c r="D10" s="20">
        <v>3.7913700000000001</v>
      </c>
      <c r="E10" s="21">
        <v>8.2024070000000009</v>
      </c>
      <c r="F10" s="21">
        <f t="shared" si="0"/>
        <v>1.4094425667248909</v>
      </c>
      <c r="G10" s="21">
        <v>1.0216820467248908</v>
      </c>
      <c r="H10" s="21">
        <v>0.17868174000000003</v>
      </c>
      <c r="I10" s="21">
        <v>0.20907878000000002</v>
      </c>
      <c r="J10" s="22">
        <f t="shared" si="1"/>
        <v>0.12455880898434944</v>
      </c>
      <c r="K10" s="22">
        <f t="shared" si="2"/>
        <v>0.14634287066282992</v>
      </c>
      <c r="L10" s="23">
        <f t="shared" si="3"/>
        <v>0.1718328006309478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739.3285239999999</v>
      </c>
      <c r="E11" s="45">
        <f t="shared" ref="E11:I11" ca="1" si="4">OFFSET(E11,-MATCH("PROYECTOS",$A$8:$A$50,0)-1,0)-(OFFSET(E11,-MATCH("PROYECTOS",$A$8:$A$50,0),0))</f>
        <v>274.57913499999995</v>
      </c>
      <c r="F11" s="45">
        <f t="shared" ca="1" si="4"/>
        <v>121.85958146082406</v>
      </c>
      <c r="G11" s="45">
        <f t="shared" ca="1" si="4"/>
        <v>94.053651170824097</v>
      </c>
      <c r="H11" s="45">
        <f t="shared" ca="1" si="4"/>
        <v>22.516679079999999</v>
      </c>
      <c r="I11" s="45">
        <f t="shared" ca="1" si="4"/>
        <v>5.2892512099999998</v>
      </c>
      <c r="J11" s="46">
        <f t="shared" ca="1" si="1"/>
        <v>0.34253750260675891</v>
      </c>
      <c r="K11" s="46">
        <f t="shared" ca="1" si="2"/>
        <v>0.42454183654859323</v>
      </c>
      <c r="L11" s="47">
        <f t="shared" ca="1" si="3"/>
        <v>0.44380495794345087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1710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>
      <c r="A17" s="17"/>
      <c r="B17" s="19">
        <v>3000001</v>
      </c>
      <c r="C17" s="19" t="s">
        <v>275</v>
      </c>
      <c r="D17" s="23">
        <v>0.42419195034901219</v>
      </c>
    </row>
    <row r="18" spans="1:4" ht="25.5">
      <c r="A18" s="17"/>
      <c r="B18" s="19">
        <v>3000585</v>
      </c>
      <c r="C18" s="19" t="s">
        <v>1701</v>
      </c>
      <c r="D18" s="23">
        <v>0.17384779214818238</v>
      </c>
    </row>
    <row r="19" spans="1:4" ht="77.25" thickBot="1">
      <c r="A19" s="24"/>
      <c r="B19" s="26">
        <v>3000667</v>
      </c>
      <c r="C19" s="26" t="s">
        <v>1702</v>
      </c>
      <c r="D19" s="30">
        <v>0.1718328006309478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9" max="9" width="14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109</v>
      </c>
      <c r="B1" s="49" t="s">
        <v>70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1700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746.03897899999993</v>
      </c>
      <c r="I6" s="14">
        <v>289.19909199999995</v>
      </c>
      <c r="J6" s="14">
        <v>125.49030834911976</v>
      </c>
      <c r="K6" s="14">
        <v>96.698204169119791</v>
      </c>
      <c r="L6" s="14">
        <v>23.005203699999999</v>
      </c>
      <c r="M6" s="14">
        <v>5.7869004799999999</v>
      </c>
      <c r="N6" s="15">
        <v>0.33436551788731</v>
      </c>
      <c r="O6" s="15">
        <v>0.41391349828000085</v>
      </c>
      <c r="P6" s="16">
        <v>0.43392359042786971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SUM(H8:H14)</f>
        <v>6.7104549999999996</v>
      </c>
      <c r="I7" s="37">
        <f>SUM(I8:I14)</f>
        <v>14.619957000000001</v>
      </c>
      <c r="J7" s="37">
        <f>SUM(J8:J14)</f>
        <v>3.630726888295694</v>
      </c>
      <c r="K7" s="37">
        <f t="shared" ref="K7:M7" si="0">SUM(K8:K14)</f>
        <v>2.6445529982956941</v>
      </c>
      <c r="L7" s="37">
        <f t="shared" si="0"/>
        <v>0.48852462000000002</v>
      </c>
      <c r="M7" s="37">
        <f t="shared" si="0"/>
        <v>0.49764927000000003</v>
      </c>
      <c r="N7" s="39">
        <f>IFERROR(K7/I7,0)</f>
        <v>0.18088651001474859</v>
      </c>
      <c r="O7" s="39">
        <f>IFERROR(SUM(K7,L7)/I7,0)</f>
        <v>0.21430142498337676</v>
      </c>
      <c r="P7" s="40">
        <f>IFERROR(SUM(K7,L7,M7)/I7,0)</f>
        <v>0.248340462854692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2.4079030000000001</v>
      </c>
      <c r="I8" s="21">
        <v>4.4163500000000013</v>
      </c>
      <c r="J8" s="21">
        <f t="shared" ref="J8:J14" si="1">SUM(K8,L8,M8)</f>
        <v>1.8733801199238607</v>
      </c>
      <c r="K8" s="21">
        <v>1.4009608299238607</v>
      </c>
      <c r="L8" s="21">
        <v>0.23725244000000001</v>
      </c>
      <c r="M8" s="21">
        <v>0.23516685000000001</v>
      </c>
      <c r="N8" s="22">
        <f t="shared" ref="N8:N15" si="2">IFERROR(K8/I8,0)</f>
        <v>0.31722142265079994</v>
      </c>
      <c r="O8" s="22">
        <f t="shared" ref="O8:O15" si="3">IFERROR(SUM(K8,L8)/I8,0)</f>
        <v>0.37094280795767098</v>
      </c>
      <c r="P8" s="23">
        <f t="shared" ref="P8:P15" si="4">IFERROR(SUM(K8,L8,M8)/I8,0)</f>
        <v>0.42419195034901219</v>
      </c>
      <c r="Q8" s="70">
        <v>6</v>
      </c>
      <c r="R8" s="21">
        <v>6</v>
      </c>
      <c r="S8" s="23">
        <f>IFERROR(R8/Q8,0)</f>
        <v>1</v>
      </c>
    </row>
    <row r="9" spans="1:19" ht="38.25">
      <c r="A9" s="17"/>
      <c r="B9" s="19">
        <v>5004346</v>
      </c>
      <c r="C9" s="19" t="s">
        <v>1703</v>
      </c>
      <c r="D9" s="68">
        <v>3000585</v>
      </c>
      <c r="E9" s="19" t="s">
        <v>1701</v>
      </c>
      <c r="F9" s="69">
        <v>215</v>
      </c>
      <c r="G9" s="19" t="s">
        <v>688</v>
      </c>
      <c r="H9" s="20">
        <v>0.14877099999999999</v>
      </c>
      <c r="I9" s="21">
        <v>0.33799899999999999</v>
      </c>
      <c r="J9" s="21">
        <f t="shared" si="1"/>
        <v>0.14575444401195989</v>
      </c>
      <c r="K9" s="21">
        <v>9.9334374011959881E-2</v>
      </c>
      <c r="L9" s="21">
        <v>2.5493060000000005E-2</v>
      </c>
      <c r="M9" s="21">
        <v>2.0927009999999999E-2</v>
      </c>
      <c r="N9" s="22">
        <f t="shared" si="2"/>
        <v>0.29388955000446715</v>
      </c>
      <c r="O9" s="22">
        <f t="shared" si="3"/>
        <v>0.36931302758872037</v>
      </c>
      <c r="P9" s="23">
        <f t="shared" si="4"/>
        <v>0.43122744153669063</v>
      </c>
      <c r="Q9" s="70">
        <v>1</v>
      </c>
      <c r="R9" s="21">
        <v>0</v>
      </c>
      <c r="S9" s="23">
        <f t="shared" ref="S9:S14" si="5">IFERROR(R9/Q9,0)</f>
        <v>0</v>
      </c>
    </row>
    <row r="10" spans="1:19" ht="38.25">
      <c r="A10" s="17"/>
      <c r="B10" s="19">
        <v>5004347</v>
      </c>
      <c r="C10" s="19" t="s">
        <v>1704</v>
      </c>
      <c r="D10" s="68">
        <v>3000585</v>
      </c>
      <c r="E10" s="19" t="s">
        <v>1701</v>
      </c>
      <c r="F10" s="69">
        <v>215</v>
      </c>
      <c r="G10" s="19" t="s">
        <v>688</v>
      </c>
      <c r="H10" s="20">
        <v>0.36241100000000004</v>
      </c>
      <c r="I10" s="21">
        <v>1.6632009999999999</v>
      </c>
      <c r="J10" s="21">
        <f t="shared" si="1"/>
        <v>0.20214975763498269</v>
      </c>
      <c r="K10" s="21">
        <v>0.12257574763498269</v>
      </c>
      <c r="L10" s="21">
        <v>4.7097379999999994E-2</v>
      </c>
      <c r="M10" s="21">
        <v>3.2476629999999999E-2</v>
      </c>
      <c r="N10" s="22">
        <f t="shared" si="2"/>
        <v>7.3698697652889028E-2</v>
      </c>
      <c r="O10" s="22">
        <f t="shared" si="3"/>
        <v>0.10201600866941681</v>
      </c>
      <c r="P10" s="23">
        <f t="shared" si="4"/>
        <v>0.12154259024314121</v>
      </c>
      <c r="Q10" s="70">
        <v>2.8780000000000001</v>
      </c>
      <c r="R10" s="21">
        <v>1</v>
      </c>
      <c r="S10" s="23">
        <f t="shared" si="5"/>
        <v>0.34746351633078526</v>
      </c>
    </row>
    <row r="11" spans="1:19" ht="76.5">
      <c r="A11" s="17"/>
      <c r="B11" s="19">
        <v>5004348</v>
      </c>
      <c r="C11" s="19" t="s">
        <v>1705</v>
      </c>
      <c r="D11" s="68">
        <v>3000667</v>
      </c>
      <c r="E11" s="19" t="s">
        <v>1702</v>
      </c>
      <c r="F11" s="69">
        <v>60</v>
      </c>
      <c r="G11" s="19" t="s">
        <v>309</v>
      </c>
      <c r="H11" s="20">
        <v>0.47934299999999996</v>
      </c>
      <c r="I11" s="21">
        <v>3.2506710000000001</v>
      </c>
      <c r="J11" s="21">
        <f t="shared" si="1"/>
        <v>1.2008633313791608</v>
      </c>
      <c r="K11" s="21">
        <v>0.86742672137916088</v>
      </c>
      <c r="L11" s="21">
        <v>0.15421964000000002</v>
      </c>
      <c r="M11" s="21">
        <v>0.17921697</v>
      </c>
      <c r="N11" s="22">
        <f t="shared" si="2"/>
        <v>0.26684543633580909</v>
      </c>
      <c r="O11" s="22">
        <f t="shared" si="3"/>
        <v>0.31428783822760309</v>
      </c>
      <c r="P11" s="23">
        <f t="shared" si="4"/>
        <v>0.3694201386049713</v>
      </c>
      <c r="Q11" s="70">
        <v>2</v>
      </c>
      <c r="R11" s="21">
        <v>0</v>
      </c>
      <c r="S11" s="23">
        <f t="shared" si="5"/>
        <v>0</v>
      </c>
    </row>
    <row r="12" spans="1:19" ht="76.5">
      <c r="A12" s="17"/>
      <c r="B12" s="19">
        <v>5004350</v>
      </c>
      <c r="C12" s="19" t="s">
        <v>1706</v>
      </c>
      <c r="D12" s="68">
        <v>3000667</v>
      </c>
      <c r="E12" s="19" t="s">
        <v>1702</v>
      </c>
      <c r="F12" s="69">
        <v>215</v>
      </c>
      <c r="G12" s="19" t="s">
        <v>688</v>
      </c>
      <c r="H12" s="20">
        <v>0.177257</v>
      </c>
      <c r="I12" s="21">
        <v>0.38553599999999999</v>
      </c>
      <c r="J12" s="21">
        <f t="shared" si="1"/>
        <v>6.6249883369779439E-2</v>
      </c>
      <c r="K12" s="21">
        <v>4.2223373369779438E-2</v>
      </c>
      <c r="L12" s="21">
        <v>1.3681499999999999E-2</v>
      </c>
      <c r="M12" s="21">
        <v>1.034501E-2</v>
      </c>
      <c r="N12" s="22">
        <f t="shared" si="2"/>
        <v>0.10951862697589704</v>
      </c>
      <c r="O12" s="22">
        <f t="shared" si="3"/>
        <v>0.14500558539223168</v>
      </c>
      <c r="P12" s="23">
        <f t="shared" si="4"/>
        <v>0.1718383844045159</v>
      </c>
      <c r="Q12" s="70">
        <v>2</v>
      </c>
      <c r="R12" s="21">
        <v>0</v>
      </c>
      <c r="S12" s="23">
        <f t="shared" si="5"/>
        <v>0</v>
      </c>
    </row>
    <row r="13" spans="1:19" ht="76.5">
      <c r="A13" s="17"/>
      <c r="B13" s="19">
        <v>5005063</v>
      </c>
      <c r="C13" s="19" t="s">
        <v>1707</v>
      </c>
      <c r="D13" s="68">
        <v>3000667</v>
      </c>
      <c r="E13" s="19" t="s">
        <v>1702</v>
      </c>
      <c r="F13" s="69">
        <v>36</v>
      </c>
      <c r="G13" s="19" t="s">
        <v>533</v>
      </c>
      <c r="H13" s="20">
        <v>3.1347700000000001</v>
      </c>
      <c r="I13" s="21">
        <v>4.4611999999999998</v>
      </c>
      <c r="J13" s="21">
        <f t="shared" si="1"/>
        <v>6.0329349710974006E-2</v>
      </c>
      <c r="K13" s="21">
        <v>3.0031949710974004E-2</v>
      </c>
      <c r="L13" s="21">
        <v>1.07806E-2</v>
      </c>
      <c r="M13" s="21">
        <v>1.9516800000000001E-2</v>
      </c>
      <c r="N13" s="22">
        <f t="shared" si="2"/>
        <v>6.7318097621657863E-3</v>
      </c>
      <c r="O13" s="22">
        <f t="shared" si="3"/>
        <v>9.1483344640397226E-3</v>
      </c>
      <c r="P13" s="23">
        <f t="shared" si="4"/>
        <v>1.3523121516850626E-2</v>
      </c>
      <c r="Q13" s="70">
        <v>2</v>
      </c>
      <c r="R13" s="21">
        <v>0</v>
      </c>
      <c r="S13" s="23">
        <f t="shared" si="5"/>
        <v>0</v>
      </c>
    </row>
    <row r="14" spans="1:19" ht="76.5">
      <c r="A14" s="17"/>
      <c r="B14" s="19">
        <v>5005457</v>
      </c>
      <c r="C14" s="19" t="s">
        <v>1708</v>
      </c>
      <c r="D14" s="68">
        <v>3000667</v>
      </c>
      <c r="E14" s="19" t="s">
        <v>1702</v>
      </c>
      <c r="F14" s="69">
        <v>455</v>
      </c>
      <c r="G14" s="19" t="s">
        <v>1540</v>
      </c>
      <c r="H14" s="20">
        <v>0</v>
      </c>
      <c r="I14" s="21">
        <v>0.105</v>
      </c>
      <c r="J14" s="21">
        <f t="shared" si="1"/>
        <v>8.2000002264976501E-2</v>
      </c>
      <c r="K14" s="21">
        <v>8.2000002264976501E-2</v>
      </c>
      <c r="L14" s="21">
        <v>0</v>
      </c>
      <c r="M14" s="21">
        <v>0</v>
      </c>
      <c r="N14" s="22">
        <f t="shared" si="2"/>
        <v>0.78095240252358578</v>
      </c>
      <c r="O14" s="22">
        <f t="shared" si="3"/>
        <v>0.78095240252358578</v>
      </c>
      <c r="P14" s="23">
        <f t="shared" si="4"/>
        <v>0.78095240252358578</v>
      </c>
      <c r="Q14" s="70">
        <v>0.5</v>
      </c>
      <c r="R14" s="21">
        <v>0</v>
      </c>
      <c r="S14" s="23">
        <f t="shared" si="5"/>
        <v>0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739.3285239999999</v>
      </c>
      <c r="I15" s="44">
        <f t="shared" ref="I15:M15" si="6">I6-I7</f>
        <v>274.57913499999995</v>
      </c>
      <c r="J15" s="44">
        <f t="shared" si="6"/>
        <v>121.85958146082406</v>
      </c>
      <c r="K15" s="44">
        <f t="shared" si="6"/>
        <v>94.053651170824097</v>
      </c>
      <c r="L15" s="44">
        <f t="shared" si="6"/>
        <v>22.516679079999999</v>
      </c>
      <c r="M15" s="44">
        <f t="shared" si="6"/>
        <v>5.2892512099999998</v>
      </c>
      <c r="N15" s="46">
        <f t="shared" si="2"/>
        <v>0.34253750260675891</v>
      </c>
      <c r="O15" s="46">
        <f t="shared" si="3"/>
        <v>0.42454183654859323</v>
      </c>
      <c r="P15" s="47">
        <f t="shared" si="4"/>
        <v>0.44380495794345087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110</v>
      </c>
      <c r="B1" s="50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1711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18.745369999999998</v>
      </c>
      <c r="E6" s="14">
        <v>20.012686000000002</v>
      </c>
      <c r="F6" s="14">
        <v>4.2772949026626108</v>
      </c>
      <c r="G6" s="14">
        <v>3.2936035626626108</v>
      </c>
      <c r="H6" s="14">
        <v>0.61125260000000003</v>
      </c>
      <c r="I6" s="14">
        <v>0.37243873999999993</v>
      </c>
      <c r="J6" s="15">
        <v>0.16457578771098544</v>
      </c>
      <c r="K6" s="15">
        <v>0.19511904412344303</v>
      </c>
      <c r="L6" s="16">
        <v>0.21372917671633934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18.745369999999998</v>
      </c>
      <c r="E7" s="38">
        <f ca="1">SUM(E8:OFFSET(E6,MATCH("GOBIERNOS REGIONALES",$A$8:$A$50,0),0))</f>
        <v>20.012685999999999</v>
      </c>
      <c r="F7" s="38">
        <f ca="1">SUM(F8:OFFSET(F6,MATCH("GOBIERNOS REGIONALES",$A$8:$A$50,0),0))</f>
        <v>4.2772949026626108</v>
      </c>
      <c r="G7" s="38">
        <f ca="1">SUM(G8:OFFSET(G6,MATCH("GOBIERNOS REGIONALES",$A$8:$A$50,0),0))</f>
        <v>3.2936035626626108</v>
      </c>
      <c r="H7" s="38">
        <f ca="1">SUM(H8:OFFSET(H6,MATCH("GOBIERNOS REGIONALES",$A$8:$A$50,0),0))</f>
        <v>0.61125259999999992</v>
      </c>
      <c r="I7" s="38">
        <f ca="1">SUM(I8:OFFSET(I6,MATCH("GOBIERNOS REGIONALES",$A$8:$A$50,0),0))</f>
        <v>0.37243873999999993</v>
      </c>
      <c r="J7" s="39">
        <f ca="1">IFERROR(G7/E7,0)</f>
        <v>0.16457578771098547</v>
      </c>
      <c r="K7" s="39">
        <f ca="1">IFERROR(SUM(G7,H7)/E7,0)</f>
        <v>0.19511904412344305</v>
      </c>
      <c r="L7" s="40">
        <f ca="1">IFERROR(SUM(G7,H7,I7)/E7,0)</f>
        <v>0.21372917671633937</v>
      </c>
      <c r="M7" s="4"/>
    </row>
    <row r="8" spans="1:13" ht="38.25">
      <c r="A8" s="17"/>
      <c r="B8" s="18">
        <v>57</v>
      </c>
      <c r="C8" s="19" t="s">
        <v>132</v>
      </c>
      <c r="D8" s="20">
        <v>18.745369999999998</v>
      </c>
      <c r="E8" s="21">
        <v>20.012685999999999</v>
      </c>
      <c r="F8" s="21">
        <f t="shared" ref="F8:F10" si="0">SUM(G8,H8,I8)</f>
        <v>4.2772949026626108</v>
      </c>
      <c r="G8" s="21">
        <v>3.2936035626626108</v>
      </c>
      <c r="H8" s="21">
        <v>0.61125259999999992</v>
      </c>
      <c r="I8" s="21">
        <v>0.37243873999999993</v>
      </c>
      <c r="J8" s="22">
        <f t="shared" ref="J8:J10" si="1">IFERROR(G8/E8,0)</f>
        <v>0.16457578771098547</v>
      </c>
      <c r="K8" s="22">
        <f t="shared" ref="K8:K10" si="2">IFERROR(SUM(G8,H8)/E8,0)</f>
        <v>0.19511904412344305</v>
      </c>
      <c r="L8" s="23">
        <f t="shared" ref="L8:L10" si="3">IFERROR(SUM(G8,H8,I8)/E8,0)</f>
        <v>0.21372917671633937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110</v>
      </c>
      <c r="B1" s="51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1712</v>
      </c>
      <c r="N2" s="72" t="s">
        <v>1728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18.745369999999998</v>
      </c>
      <c r="E6" s="14">
        <f ca="1">SUM(E7:OFFSET(E7,50,0))</f>
        <v>20.012686000000002</v>
      </c>
      <c r="F6" s="14">
        <f ca="1">SUM(F7:OFFSET(F7,50,0))</f>
        <v>4.2772949026626108</v>
      </c>
      <c r="G6" s="14">
        <f ca="1">SUM(G7:OFFSET(G7,50,0))</f>
        <v>3.2936035626626108</v>
      </c>
      <c r="H6" s="14">
        <f ca="1">SUM(H7:OFFSET(H7,50,0))</f>
        <v>0.61125260000000003</v>
      </c>
      <c r="I6" s="14">
        <f ca="1">SUM(I7:OFFSET(I7,50,0))</f>
        <v>0.37243873999999993</v>
      </c>
      <c r="J6" s="15">
        <f ca="1">IFERROR(G6/E6,0)</f>
        <v>0.16457578771098544</v>
      </c>
      <c r="K6" s="15">
        <f ca="1">IFERROR(SUM(G6,H6)/E6,0)</f>
        <v>0.19511904412344303</v>
      </c>
      <c r="L6" s="16">
        <f ca="1">IFERROR(SUM(G6,H6,I6)/E6,0)</f>
        <v>0.21372917671633934</v>
      </c>
      <c r="M6" s="4"/>
      <c r="O6" s="5" t="s">
        <v>312</v>
      </c>
      <c r="P6" s="71" t="s">
        <v>313</v>
      </c>
    </row>
    <row r="7" spans="1:16" ht="15.75" thickBot="1">
      <c r="A7" s="24"/>
      <c r="B7" s="56">
        <v>15</v>
      </c>
      <c r="C7" s="26" t="s">
        <v>263</v>
      </c>
      <c r="D7" s="27">
        <v>18.745369999999998</v>
      </c>
      <c r="E7" s="28">
        <v>20.012686000000002</v>
      </c>
      <c r="F7" s="28">
        <f>SUM(G7,H7,I7)</f>
        <v>4.2772949026626108</v>
      </c>
      <c r="G7" s="28">
        <v>3.2936035626626108</v>
      </c>
      <c r="H7" s="28">
        <v>0.61125260000000003</v>
      </c>
      <c r="I7" s="28">
        <v>0.37243873999999993</v>
      </c>
      <c r="J7" s="29">
        <f>IFERROR(G7/E7,0)</f>
        <v>0.16457578771098544</v>
      </c>
      <c r="K7" s="29">
        <f>IFERROR(SUM(G7,H7)/E7,0)</f>
        <v>0.19511904412344303</v>
      </c>
      <c r="L7" s="30">
        <f>IFERROR(SUM(G7,H7,I7)/E7,0)</f>
        <v>0.21372917671633934</v>
      </c>
      <c r="M7" s="4"/>
      <c r="N7" t="s">
        <v>263</v>
      </c>
      <c r="O7" s="5">
        <v>4.2772949026626108</v>
      </c>
      <c r="P7" s="71">
        <v>0.21372917671633934</v>
      </c>
    </row>
    <row r="8" spans="1:16">
      <c r="O8" s="5"/>
      <c r="P8" s="71"/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>
  <dimension ref="A1:M21"/>
  <sheetViews>
    <sheetView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>
      <c r="A1" s="50">
        <v>110</v>
      </c>
      <c r="B1" s="49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1713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18.745369999999998</v>
      </c>
      <c r="E6" s="14">
        <v>20.012686000000002</v>
      </c>
      <c r="F6" s="14">
        <v>4.2772949026626108</v>
      </c>
      <c r="G6" s="14">
        <v>3.2936035626626108</v>
      </c>
      <c r="H6" s="14">
        <v>0.61125260000000003</v>
      </c>
      <c r="I6" s="14">
        <v>0.37243873999999993</v>
      </c>
      <c r="J6" s="15">
        <v>0.16457578771098544</v>
      </c>
      <c r="K6" s="15">
        <v>0.19511904412344303</v>
      </c>
      <c r="L6" s="16">
        <v>0.21372917671633934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18.745370000000001</v>
      </c>
      <c r="E7" s="38">
        <f ca="1">SUM(E8:OFFSET(E6,MATCH("PROYECTOS",$A$8:$A$50,0),0))</f>
        <v>20.012685999999999</v>
      </c>
      <c r="F7" s="38">
        <f ca="1">SUM(F8:OFFSET(F6,MATCH("PROYECTOS",$A$8:$A$50,0),0))</f>
        <v>4.2772949026626108</v>
      </c>
      <c r="G7" s="38">
        <f ca="1">SUM(G8:OFFSET(G6,MATCH("PROYECTOS",$A$8:$A$50,0),0))</f>
        <v>3.2936035626626108</v>
      </c>
      <c r="H7" s="38">
        <f ca="1">SUM(H8:OFFSET(H6,MATCH("PROYECTOS",$A$8:$A$50,0),0))</f>
        <v>0.61125259999999992</v>
      </c>
      <c r="I7" s="38">
        <f ca="1">SUM(I8:OFFSET(I6,MATCH("PROYECTOS",$A$8:$A$50,0),0))</f>
        <v>0.37243873999999999</v>
      </c>
      <c r="J7" s="39">
        <f ca="1">IFERROR(G7/E7,0)</f>
        <v>0.16457578771098547</v>
      </c>
      <c r="K7" s="39">
        <f ca="1">IFERROR(SUM(G7,H7)/E7,0)</f>
        <v>0.19511904412344305</v>
      </c>
      <c r="L7" s="40">
        <f ca="1">IFERROR(SUM(G7,H7,I7)/E7,0)</f>
        <v>0.21372917671633937</v>
      </c>
      <c r="M7" s="4"/>
    </row>
    <row r="8" spans="1:13">
      <c r="A8" s="17"/>
      <c r="B8" s="19">
        <v>3000001</v>
      </c>
      <c r="C8" s="19" t="s">
        <v>275</v>
      </c>
      <c r="D8" s="20">
        <v>3.7767769999999996</v>
      </c>
      <c r="E8" s="21">
        <v>3.7945869999999995</v>
      </c>
      <c r="F8" s="21">
        <f t="shared" ref="F8:F11" si="0">SUM(G8,H8,I8)</f>
        <v>0.41202001337352573</v>
      </c>
      <c r="G8" s="21">
        <v>0.32118668337352574</v>
      </c>
      <c r="H8" s="21">
        <v>4.4080210000000002E-2</v>
      </c>
      <c r="I8" s="21">
        <v>4.6753120000000002E-2</v>
      </c>
      <c r="J8" s="22">
        <f t="shared" ref="J8:J12" si="1">IFERROR(G8/E8,0)</f>
        <v>8.4643383686689957E-2</v>
      </c>
      <c r="K8" s="22">
        <f t="shared" ref="K8:K12" si="2">IFERROR(SUM(G8,H8)/E8,0)</f>
        <v>9.6259986494848002E-2</v>
      </c>
      <c r="L8" s="23">
        <f t="shared" ref="L8:L12" si="3">IFERROR(SUM(G8,H8,I8)/E8,0)</f>
        <v>0.10858099007178536</v>
      </c>
      <c r="M8" s="4"/>
    </row>
    <row r="9" spans="1:13" ht="25.5">
      <c r="A9" s="17"/>
      <c r="B9" s="19">
        <v>3000547</v>
      </c>
      <c r="C9" s="19" t="s">
        <v>1715</v>
      </c>
      <c r="D9" s="20">
        <v>0.58729900000000013</v>
      </c>
      <c r="E9" s="21">
        <v>0.6125830000000001</v>
      </c>
      <c r="F9" s="21">
        <f t="shared" si="0"/>
        <v>0.13075006645859069</v>
      </c>
      <c r="G9" s="21">
        <v>8.9792216458590701E-2</v>
      </c>
      <c r="H9" s="21">
        <v>2.0693160000000002E-2</v>
      </c>
      <c r="I9" s="21">
        <v>2.0264689999999998E-2</v>
      </c>
      <c r="J9" s="22">
        <f t="shared" si="1"/>
        <v>0.14657967403370759</v>
      </c>
      <c r="K9" s="22">
        <f t="shared" si="2"/>
        <v>0.18035984749591596</v>
      </c>
      <c r="L9" s="23">
        <f t="shared" si="3"/>
        <v>0.21344057288333282</v>
      </c>
      <c r="M9" s="4"/>
    </row>
    <row r="10" spans="1:13" ht="25.5">
      <c r="A10" s="17"/>
      <c r="B10" s="19">
        <v>3000548</v>
      </c>
      <c r="C10" s="19" t="s">
        <v>1716</v>
      </c>
      <c r="D10" s="20">
        <v>11.321804</v>
      </c>
      <c r="E10" s="21">
        <v>12.519656999999999</v>
      </c>
      <c r="F10" s="21">
        <f t="shared" si="0"/>
        <v>2.8067472150915016</v>
      </c>
      <c r="G10" s="21">
        <v>2.2285368150915019</v>
      </c>
      <c r="H10" s="21">
        <v>0.38546625999999995</v>
      </c>
      <c r="I10" s="21">
        <v>0.19274413999999998</v>
      </c>
      <c r="J10" s="22">
        <f t="shared" si="1"/>
        <v>0.17800302477068677</v>
      </c>
      <c r="K10" s="22">
        <f t="shared" si="2"/>
        <v>0.20879190820415464</v>
      </c>
      <c r="L10" s="23">
        <f t="shared" si="3"/>
        <v>0.22418722933795246</v>
      </c>
      <c r="M10" s="4"/>
    </row>
    <row r="11" spans="1:13">
      <c r="A11" s="17"/>
      <c r="B11" s="19">
        <v>3000549</v>
      </c>
      <c r="C11" s="19" t="s">
        <v>1717</v>
      </c>
      <c r="D11" s="20">
        <v>3.0594900000000003</v>
      </c>
      <c r="E11" s="21">
        <v>3.0858590000000001</v>
      </c>
      <c r="F11" s="21">
        <f t="shared" si="0"/>
        <v>0.92777760773899243</v>
      </c>
      <c r="G11" s="21">
        <v>0.65408784773899242</v>
      </c>
      <c r="H11" s="21">
        <v>0.16101297000000001</v>
      </c>
      <c r="I11" s="21">
        <v>0.11267679</v>
      </c>
      <c r="J11" s="22">
        <f t="shared" si="1"/>
        <v>0.21196297294821065</v>
      </c>
      <c r="K11" s="22">
        <f t="shared" si="2"/>
        <v>0.26414065507821077</v>
      </c>
      <c r="L11" s="23">
        <f t="shared" si="3"/>
        <v>0.3006545690321536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1729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0.10858099007178536</v>
      </c>
    </row>
    <row r="19" spans="1:4" ht="25.5">
      <c r="A19" s="17"/>
      <c r="B19" s="19">
        <v>3000547</v>
      </c>
      <c r="C19" s="19" t="s">
        <v>1715</v>
      </c>
      <c r="D19" s="23">
        <v>0.21344057288333282</v>
      </c>
    </row>
    <row r="20" spans="1:4" ht="25.5">
      <c r="A20" s="17"/>
      <c r="B20" s="19">
        <v>3000548</v>
      </c>
      <c r="C20" s="19" t="s">
        <v>1716</v>
      </c>
      <c r="D20" s="23">
        <v>0.22418722933795246</v>
      </c>
    </row>
    <row r="21" spans="1:4" ht="15.75" thickBot="1">
      <c r="A21" s="24"/>
      <c r="B21" s="26">
        <v>3000549</v>
      </c>
      <c r="C21" s="26" t="s">
        <v>1717</v>
      </c>
      <c r="D21" s="30">
        <v>0.3006545690321536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110</v>
      </c>
      <c r="B1" s="49" t="s">
        <v>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1714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18.745369999999998</v>
      </c>
      <c r="I6" s="14">
        <v>20.012686000000002</v>
      </c>
      <c r="J6" s="14">
        <v>4.2772949026626108</v>
      </c>
      <c r="K6" s="14">
        <v>3.2936035626626108</v>
      </c>
      <c r="L6" s="14">
        <v>0.61125260000000003</v>
      </c>
      <c r="M6" s="14">
        <v>0.37243873999999993</v>
      </c>
      <c r="N6" s="15">
        <v>0.16457578771098544</v>
      </c>
      <c r="O6" s="15">
        <v>0.19511904412344303</v>
      </c>
      <c r="P6" s="16">
        <v>0.21372917671633934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SUM(H8:H15)</f>
        <v>18.745369999999998</v>
      </c>
      <c r="I7" s="37">
        <f>SUM(I8:I15)</f>
        <v>20.012686000000002</v>
      </c>
      <c r="J7" s="37">
        <f>SUM(J8:J15)</f>
        <v>4.2772949026626117</v>
      </c>
      <c r="K7" s="37">
        <f t="shared" ref="K7:M7" si="0">SUM(K8:K15)</f>
        <v>3.2936035626626108</v>
      </c>
      <c r="L7" s="37">
        <f t="shared" si="0"/>
        <v>0.61125260000000003</v>
      </c>
      <c r="M7" s="37">
        <f t="shared" si="0"/>
        <v>0.37243873999999999</v>
      </c>
      <c r="N7" s="39">
        <f>IFERROR(K7/I7,0)</f>
        <v>0.16457578771098544</v>
      </c>
      <c r="O7" s="39">
        <f>IFERROR(SUM(K7,L7)/I7,0)</f>
        <v>0.19511904412344303</v>
      </c>
      <c r="P7" s="40">
        <f>IFERROR(SUM(K7,L7,M7)/I7,0)</f>
        <v>0.21372917671633934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3.7767769999999996</v>
      </c>
      <c r="I8" s="21">
        <v>3.7945869999999995</v>
      </c>
      <c r="J8" s="21">
        <f t="shared" ref="J8:J15" si="1">SUM(K8,L8,M8)</f>
        <v>0.41202001337352573</v>
      </c>
      <c r="K8" s="21">
        <v>0.32118668337352574</v>
      </c>
      <c r="L8" s="21">
        <v>4.4080210000000002E-2</v>
      </c>
      <c r="M8" s="21">
        <v>4.6753120000000002E-2</v>
      </c>
      <c r="N8" s="22">
        <f t="shared" ref="N8:N16" si="2">IFERROR(K8/I8,0)</f>
        <v>8.4643383686689957E-2</v>
      </c>
      <c r="O8" s="22">
        <f t="shared" ref="O8:O16" si="3">IFERROR(SUM(K8,L8)/I8,0)</f>
        <v>9.6259986494848002E-2</v>
      </c>
      <c r="P8" s="23">
        <f t="shared" ref="P8:P16" si="4">IFERROR(SUM(K8,L8,M8)/I8,0)</f>
        <v>0.10858099007178536</v>
      </c>
      <c r="Q8" s="70">
        <v>2</v>
      </c>
      <c r="R8" s="21">
        <v>2</v>
      </c>
      <c r="S8" s="23">
        <f>IFERROR(R8/Q8,0)</f>
        <v>1</v>
      </c>
    </row>
    <row r="9" spans="1:19" ht="25.5">
      <c r="A9" s="17"/>
      <c r="B9" s="19">
        <v>5003210</v>
      </c>
      <c r="C9" s="19" t="s">
        <v>1718</v>
      </c>
      <c r="D9" s="68">
        <v>3000548</v>
      </c>
      <c r="E9" s="19" t="s">
        <v>1716</v>
      </c>
      <c r="F9" s="69">
        <v>585</v>
      </c>
      <c r="G9" s="19" t="s">
        <v>1725</v>
      </c>
      <c r="H9" s="20">
        <v>0.88959099999999969</v>
      </c>
      <c r="I9" s="21">
        <v>1.2603579999999999</v>
      </c>
      <c r="J9" s="21">
        <f t="shared" si="1"/>
        <v>1.1419339636835144</v>
      </c>
      <c r="K9" s="21">
        <v>1.0473862736835144</v>
      </c>
      <c r="L9" s="21">
        <v>9.1000520000000001E-2</v>
      </c>
      <c r="M9" s="21">
        <v>3.5471700000000001E-3</v>
      </c>
      <c r="N9" s="22">
        <f t="shared" si="2"/>
        <v>0.83102283135705457</v>
      </c>
      <c r="O9" s="22">
        <f t="shared" si="3"/>
        <v>0.9032249517069868</v>
      </c>
      <c r="P9" s="23">
        <f t="shared" si="4"/>
        <v>0.9060393663415589</v>
      </c>
      <c r="Q9" s="70">
        <v>351</v>
      </c>
      <c r="R9" s="21">
        <v>385</v>
      </c>
      <c r="S9" s="23">
        <f t="shared" ref="S9:S15" si="5">IFERROR(R9/Q9,0)</f>
        <v>1.0968660968660968</v>
      </c>
    </row>
    <row r="10" spans="1:19" ht="38.25">
      <c r="A10" s="17"/>
      <c r="B10" s="19">
        <v>5004216</v>
      </c>
      <c r="C10" s="19" t="s">
        <v>1719</v>
      </c>
      <c r="D10" s="68">
        <v>3000547</v>
      </c>
      <c r="E10" s="19" t="s">
        <v>1715</v>
      </c>
      <c r="F10" s="69">
        <v>592</v>
      </c>
      <c r="G10" s="19" t="s">
        <v>1726</v>
      </c>
      <c r="H10" s="20">
        <v>0.57866400000000018</v>
      </c>
      <c r="I10" s="21">
        <v>0.58699200000000007</v>
      </c>
      <c r="J10" s="21">
        <f t="shared" si="1"/>
        <v>0.13075006645859069</v>
      </c>
      <c r="K10" s="21">
        <v>8.9792216458590701E-2</v>
      </c>
      <c r="L10" s="21">
        <v>2.0693160000000002E-2</v>
      </c>
      <c r="M10" s="21">
        <v>2.0264689999999998E-2</v>
      </c>
      <c r="N10" s="22">
        <f t="shared" si="2"/>
        <v>0.15297008555242778</v>
      </c>
      <c r="O10" s="22">
        <f t="shared" si="3"/>
        <v>0.1882229680448638</v>
      </c>
      <c r="P10" s="23">
        <f t="shared" si="4"/>
        <v>0.22274590873230074</v>
      </c>
      <c r="Q10" s="70">
        <v>47291</v>
      </c>
      <c r="R10" s="21">
        <v>43408</v>
      </c>
      <c r="S10" s="23">
        <f t="shared" si="5"/>
        <v>0.91789135353449913</v>
      </c>
    </row>
    <row r="11" spans="1:19" ht="38.25">
      <c r="A11" s="17"/>
      <c r="B11" s="19">
        <v>5004217</v>
      </c>
      <c r="C11" s="19" t="s">
        <v>1720</v>
      </c>
      <c r="D11" s="68">
        <v>3000547</v>
      </c>
      <c r="E11" s="19" t="s">
        <v>1715</v>
      </c>
      <c r="F11" s="69">
        <v>592</v>
      </c>
      <c r="G11" s="19" t="s">
        <v>1726</v>
      </c>
      <c r="H11" s="20">
        <v>8.6349999999999986E-3</v>
      </c>
      <c r="I11" s="21">
        <v>2.5590999999999999E-2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22768</v>
      </c>
      <c r="R11" s="21">
        <v>12780</v>
      </c>
      <c r="S11" s="23">
        <f t="shared" si="5"/>
        <v>0.56131412508784262</v>
      </c>
    </row>
    <row r="12" spans="1:19" ht="25.5">
      <c r="A12" s="17"/>
      <c r="B12" s="19">
        <v>5004218</v>
      </c>
      <c r="C12" s="19" t="s">
        <v>1721</v>
      </c>
      <c r="D12" s="68">
        <v>3000548</v>
      </c>
      <c r="E12" s="19" t="s">
        <v>1716</v>
      </c>
      <c r="F12" s="69">
        <v>585</v>
      </c>
      <c r="G12" s="19" t="s">
        <v>1725</v>
      </c>
      <c r="H12" s="20">
        <v>8.0495789999999996</v>
      </c>
      <c r="I12" s="21">
        <v>8.8766649999999991</v>
      </c>
      <c r="J12" s="21">
        <f t="shared" si="1"/>
        <v>0.81049678643129042</v>
      </c>
      <c r="K12" s="21">
        <v>0.57723435643129051</v>
      </c>
      <c r="L12" s="21">
        <v>0.14731627999999999</v>
      </c>
      <c r="M12" s="21">
        <v>8.5946149999999985E-2</v>
      </c>
      <c r="N12" s="22">
        <f t="shared" si="2"/>
        <v>6.5028291191713397E-2</v>
      </c>
      <c r="O12" s="22">
        <f t="shared" si="3"/>
        <v>8.1624195171417474E-2</v>
      </c>
      <c r="P12" s="23">
        <f t="shared" si="4"/>
        <v>9.1306451964931701E-2</v>
      </c>
      <c r="Q12" s="70">
        <v>524</v>
      </c>
      <c r="R12" s="21">
        <v>505</v>
      </c>
      <c r="S12" s="23">
        <f t="shared" si="5"/>
        <v>0.9637404580152672</v>
      </c>
    </row>
    <row r="13" spans="1:19" ht="25.5">
      <c r="A13" s="17"/>
      <c r="B13" s="19">
        <v>5004219</v>
      </c>
      <c r="C13" s="19" t="s">
        <v>1722</v>
      </c>
      <c r="D13" s="68">
        <v>3000548</v>
      </c>
      <c r="E13" s="19" t="s">
        <v>1716</v>
      </c>
      <c r="F13" s="69">
        <v>586</v>
      </c>
      <c r="G13" s="19" t="s">
        <v>1727</v>
      </c>
      <c r="H13" s="20">
        <v>2.3826339999999999</v>
      </c>
      <c r="I13" s="21">
        <v>2.3826339999999995</v>
      </c>
      <c r="J13" s="21">
        <f t="shared" si="1"/>
        <v>0.85431646497669689</v>
      </c>
      <c r="K13" s="21">
        <v>0.60391618497669697</v>
      </c>
      <c r="L13" s="21">
        <v>0.14714945999999998</v>
      </c>
      <c r="M13" s="21">
        <v>0.10325081999999999</v>
      </c>
      <c r="N13" s="22">
        <f t="shared" si="2"/>
        <v>0.25346577987919972</v>
      </c>
      <c r="O13" s="22">
        <f t="shared" si="3"/>
        <v>0.31522493382395161</v>
      </c>
      <c r="P13" s="23">
        <f t="shared" si="4"/>
        <v>0.3585596717652384</v>
      </c>
      <c r="Q13" s="70">
        <v>0</v>
      </c>
      <c r="R13" s="21">
        <v>0</v>
      </c>
      <c r="S13" s="23">
        <f t="shared" si="5"/>
        <v>0</v>
      </c>
    </row>
    <row r="14" spans="1:19" ht="25.5">
      <c r="A14" s="17"/>
      <c r="B14" s="19">
        <v>5004220</v>
      </c>
      <c r="C14" s="19" t="s">
        <v>1723</v>
      </c>
      <c r="D14" s="68">
        <v>3000549</v>
      </c>
      <c r="E14" s="19" t="s">
        <v>1717</v>
      </c>
      <c r="F14" s="69">
        <v>60</v>
      </c>
      <c r="G14" s="19" t="s">
        <v>309</v>
      </c>
      <c r="H14" s="20">
        <v>1.1076910000000002</v>
      </c>
      <c r="I14" s="21">
        <v>1.1340600000000003</v>
      </c>
      <c r="J14" s="21">
        <f t="shared" si="1"/>
        <v>0.67273199560443642</v>
      </c>
      <c r="K14" s="21">
        <v>0.4833360156044364</v>
      </c>
      <c r="L14" s="21">
        <v>0.12284514000000001</v>
      </c>
      <c r="M14" s="21">
        <v>6.655084E-2</v>
      </c>
      <c r="N14" s="22">
        <f t="shared" si="2"/>
        <v>0.42619968573482558</v>
      </c>
      <c r="O14" s="22">
        <f t="shared" si="3"/>
        <v>0.53452300196148017</v>
      </c>
      <c r="P14" s="23">
        <f t="shared" si="4"/>
        <v>0.59320670476380111</v>
      </c>
      <c r="Q14" s="70">
        <v>33</v>
      </c>
      <c r="R14" s="21">
        <v>34</v>
      </c>
      <c r="S14" s="23">
        <f t="shared" si="5"/>
        <v>1.0303030303030303</v>
      </c>
    </row>
    <row r="15" spans="1:19" ht="25.5">
      <c r="A15" s="17"/>
      <c r="B15" s="19">
        <v>5004221</v>
      </c>
      <c r="C15" s="19" t="s">
        <v>1724</v>
      </c>
      <c r="D15" s="68">
        <v>3000549</v>
      </c>
      <c r="E15" s="19" t="s">
        <v>1717</v>
      </c>
      <c r="F15" s="69">
        <v>105</v>
      </c>
      <c r="G15" s="19" t="s">
        <v>662</v>
      </c>
      <c r="H15" s="20">
        <v>1.9517990000000001</v>
      </c>
      <c r="I15" s="21">
        <v>1.9517990000000001</v>
      </c>
      <c r="J15" s="21">
        <f t="shared" si="1"/>
        <v>0.25504561213455601</v>
      </c>
      <c r="K15" s="21">
        <v>0.17075183213455603</v>
      </c>
      <c r="L15" s="21">
        <v>3.816783E-2</v>
      </c>
      <c r="M15" s="21">
        <v>4.6125949999999999E-2</v>
      </c>
      <c r="N15" s="22">
        <f t="shared" si="2"/>
        <v>8.7484332215846006E-2</v>
      </c>
      <c r="O15" s="22">
        <f t="shared" si="3"/>
        <v>0.1070395374393347</v>
      </c>
      <c r="P15" s="23">
        <f t="shared" si="4"/>
        <v>0.13067206824809113</v>
      </c>
      <c r="Q15" s="70">
        <v>2967</v>
      </c>
      <c r="R15" s="21">
        <v>3735</v>
      </c>
      <c r="S15" s="23">
        <f t="shared" si="5"/>
        <v>1.2588473205257835</v>
      </c>
    </row>
    <row r="16" spans="1:19" ht="15.75" thickBot="1">
      <c r="A16" s="41" t="s">
        <v>293</v>
      </c>
      <c r="B16" s="43"/>
      <c r="C16" s="43"/>
      <c r="D16" s="65"/>
      <c r="E16" s="43"/>
      <c r="F16" s="66"/>
      <c r="G16" s="43"/>
      <c r="H16" s="44">
        <f>H6-H7</f>
        <v>0</v>
      </c>
      <c r="I16" s="44">
        <f t="shared" ref="I16:M16" si="6">I6-I7</f>
        <v>0</v>
      </c>
      <c r="J16" s="44">
        <f t="shared" si="6"/>
        <v>0</v>
      </c>
      <c r="K16" s="44">
        <f t="shared" si="6"/>
        <v>0</v>
      </c>
      <c r="L16" s="44">
        <f t="shared" si="6"/>
        <v>0</v>
      </c>
      <c r="M16" s="44">
        <f t="shared" si="6"/>
        <v>0</v>
      </c>
      <c r="N16" s="46">
        <f t="shared" si="2"/>
        <v>0</v>
      </c>
      <c r="O16" s="46">
        <f t="shared" si="3"/>
        <v>0</v>
      </c>
      <c r="P16" s="47">
        <f t="shared" si="4"/>
        <v>0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111</v>
      </c>
      <c r="B1" s="50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1730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313.662623</v>
      </c>
      <c r="E6" s="14">
        <v>325.223997</v>
      </c>
      <c r="F6" s="14">
        <v>202.26561724109698</v>
      </c>
      <c r="G6" s="14">
        <v>151.93292714109703</v>
      </c>
      <c r="H6" s="14">
        <v>41.327572090000011</v>
      </c>
      <c r="I6" s="14">
        <v>9.0051180099999986</v>
      </c>
      <c r="J6" s="15">
        <v>0.46716395020843748</v>
      </c>
      <c r="K6" s="15">
        <v>0.59423812822488942</v>
      </c>
      <c r="L6" s="16">
        <v>0.6219270998046833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313.66262300000005</v>
      </c>
      <c r="E7" s="38">
        <f ca="1">SUM(E8:OFFSET(E6,MATCH("GOBIERNOS REGIONALES",$A$8:$A$50,0),0))</f>
        <v>325.22399700000005</v>
      </c>
      <c r="F7" s="38">
        <f ca="1">SUM(F8:OFFSET(F6,MATCH("GOBIERNOS REGIONALES",$A$8:$A$50,0),0))</f>
        <v>202.265617241097</v>
      </c>
      <c r="G7" s="38">
        <f ca="1">SUM(G8:OFFSET(G6,MATCH("GOBIERNOS REGIONALES",$A$8:$A$50,0),0))</f>
        <v>151.93292714109703</v>
      </c>
      <c r="H7" s="38">
        <f ca="1">SUM(H8:OFFSET(H6,MATCH("GOBIERNOS REGIONALES",$A$8:$A$50,0),0))</f>
        <v>41.32757208999999</v>
      </c>
      <c r="I7" s="38">
        <f ca="1">SUM(I8:OFFSET(I6,MATCH("GOBIERNOS REGIONALES",$A$8:$A$50,0),0))</f>
        <v>9.0051180099999986</v>
      </c>
      <c r="J7" s="39">
        <f ca="1">IFERROR(G7/E7,0)</f>
        <v>0.46716395020843743</v>
      </c>
      <c r="K7" s="39">
        <f ca="1">IFERROR(SUM(G7,H7)/E7,0)</f>
        <v>0.59423812822488919</v>
      </c>
      <c r="L7" s="40">
        <f ca="1">IFERROR(SUM(G7,H7,I7)/E7,0)</f>
        <v>0.62192709980468319</v>
      </c>
      <c r="M7" s="4"/>
    </row>
    <row r="8" spans="1:13" ht="25.5">
      <c r="A8" s="17"/>
      <c r="B8" s="18">
        <v>37</v>
      </c>
      <c r="C8" s="19" t="s">
        <v>124</v>
      </c>
      <c r="D8" s="20">
        <v>313.66262300000005</v>
      </c>
      <c r="E8" s="21">
        <v>325.22399700000005</v>
      </c>
      <c r="F8" s="21">
        <f t="shared" ref="F8:F10" si="0">SUM(G8,H8,I8)</f>
        <v>202.265617241097</v>
      </c>
      <c r="G8" s="21">
        <v>151.93292714109703</v>
      </c>
      <c r="H8" s="21">
        <v>41.32757208999999</v>
      </c>
      <c r="I8" s="21">
        <v>9.0051180099999986</v>
      </c>
      <c r="J8" s="22">
        <f t="shared" ref="J8:J10" si="1">IFERROR(G8/E8,0)</f>
        <v>0.46716395020843743</v>
      </c>
      <c r="K8" s="22">
        <f t="shared" ref="K8:K10" si="2">IFERROR(SUM(G8,H8)/E8,0)</f>
        <v>0.59423812822488919</v>
      </c>
      <c r="L8" s="23">
        <f t="shared" ref="L8:L10" si="3">IFERROR(SUM(G8,H8,I8)/E8,0)</f>
        <v>0.62192709980468319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24</v>
      </c>
      <c r="B1" s="51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458</v>
      </c>
      <c r="N2" s="72" t="s">
        <v>501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519.42586399999982</v>
      </c>
      <c r="E6" s="14">
        <f ca="1">SUM(E7:OFFSET(E7,50,0))</f>
        <v>621.54289499999982</v>
      </c>
      <c r="F6" s="14">
        <f ca="1">SUM(F7:OFFSET(F7,50,0))</f>
        <v>353.99052828267213</v>
      </c>
      <c r="G6" s="14">
        <f ca="1">SUM(G7:OFFSET(G7,50,0))</f>
        <v>242.89892536267212</v>
      </c>
      <c r="H6" s="14">
        <f ca="1">SUM(H7:OFFSET(H7,50,0))</f>
        <v>66.396246899999952</v>
      </c>
      <c r="I6" s="14">
        <f ca="1">SUM(I7:OFFSET(I7,50,0))</f>
        <v>44.695356020000006</v>
      </c>
      <c r="J6" s="15">
        <f ca="1">IFERROR(G6/E6,0)</f>
        <v>0.39079993885646813</v>
      </c>
      <c r="K6" s="15">
        <f ca="1">IFERROR(SUM(G6,H6)/E6,0)</f>
        <v>0.49762482163467114</v>
      </c>
      <c r="L6" s="16">
        <f ca="1">IFERROR(SUM(G6,H6,I6)/E6,0)</f>
        <v>0.56953515377675124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0.79094399999999987</v>
      </c>
      <c r="E7" s="21">
        <v>2.8128070000000003</v>
      </c>
      <c r="F7" s="21">
        <f t="shared" ref="F7:F32" si="0">SUM(G7,H7,I7)</f>
        <v>1.1732347083615056</v>
      </c>
      <c r="G7" s="21">
        <v>0.83800156836150563</v>
      </c>
      <c r="H7" s="21">
        <v>0.19633845999999994</v>
      </c>
      <c r="I7" s="21">
        <v>0.13889467999999996</v>
      </c>
      <c r="J7" s="22">
        <f t="shared" ref="J7:J32" si="1">IFERROR(G7/E7,0)</f>
        <v>0.29792359317987532</v>
      </c>
      <c r="K7" s="22">
        <f t="shared" ref="K7:K32" si="2">IFERROR(SUM(G7,H7)/E7,0)</f>
        <v>0.36772520416847138</v>
      </c>
      <c r="L7" s="23">
        <f t="shared" ref="L7:L32" si="3">IFERROR(SUM(G7,H7,I7)/E7,0)</f>
        <v>0.41710458924537142</v>
      </c>
      <c r="M7" s="4"/>
      <c r="N7" t="s">
        <v>251</v>
      </c>
      <c r="O7" s="5">
        <v>5.6156341224835522</v>
      </c>
      <c r="P7" s="71">
        <v>0.73638717743701598</v>
      </c>
    </row>
    <row r="8" spans="1:16">
      <c r="A8" s="17"/>
      <c r="B8" s="55">
        <v>2</v>
      </c>
      <c r="C8" s="19" t="s">
        <v>250</v>
      </c>
      <c r="D8" s="20">
        <v>2.5776949999999994</v>
      </c>
      <c r="E8" s="21">
        <v>6.2081689999999998</v>
      </c>
      <c r="F8" s="21">
        <f t="shared" si="0"/>
        <v>3.6977757126540349</v>
      </c>
      <c r="G8" s="21">
        <v>2.923672152654035</v>
      </c>
      <c r="H8" s="21">
        <v>0.29882244999999996</v>
      </c>
      <c r="I8" s="21">
        <v>0.47528111000000012</v>
      </c>
      <c r="J8" s="22">
        <f t="shared" si="1"/>
        <v>0.47093952381999188</v>
      </c>
      <c r="K8" s="22">
        <f t="shared" si="2"/>
        <v>0.51907327307842854</v>
      </c>
      <c r="L8" s="23">
        <f t="shared" si="3"/>
        <v>0.59563064611385985</v>
      </c>
      <c r="M8" s="4"/>
      <c r="N8" t="s">
        <v>271</v>
      </c>
      <c r="O8" s="5">
        <v>4.283663400417888</v>
      </c>
      <c r="P8" s="71">
        <v>0.68787283186898174</v>
      </c>
    </row>
    <row r="9" spans="1:16">
      <c r="A9" s="17"/>
      <c r="B9" s="55">
        <v>3</v>
      </c>
      <c r="C9" s="19" t="s">
        <v>251</v>
      </c>
      <c r="D9" s="20">
        <v>3.1411790000000002</v>
      </c>
      <c r="E9" s="21">
        <v>7.625925999999998</v>
      </c>
      <c r="F9" s="21">
        <f t="shared" si="0"/>
        <v>5.6156341224835522</v>
      </c>
      <c r="G9" s="21">
        <v>4.0233845524835523</v>
      </c>
      <c r="H9" s="21">
        <v>0.41517736000000022</v>
      </c>
      <c r="I9" s="21">
        <v>1.1770722099999993</v>
      </c>
      <c r="J9" s="22">
        <f t="shared" si="1"/>
        <v>0.52759291822180721</v>
      </c>
      <c r="K9" s="22">
        <f t="shared" si="2"/>
        <v>0.58203579637194935</v>
      </c>
      <c r="L9" s="23">
        <f t="shared" si="3"/>
        <v>0.73638717743701598</v>
      </c>
      <c r="M9" s="4"/>
      <c r="N9" t="s">
        <v>256</v>
      </c>
      <c r="O9" s="5">
        <v>7.558979546234653</v>
      </c>
      <c r="P9" s="71">
        <v>0.65820390794582462</v>
      </c>
    </row>
    <row r="10" spans="1:16">
      <c r="A10" s="17"/>
      <c r="B10" s="55">
        <v>4</v>
      </c>
      <c r="C10" s="19" t="s">
        <v>252</v>
      </c>
      <c r="D10" s="20">
        <v>15.012573999999997</v>
      </c>
      <c r="E10" s="21">
        <v>19.848977999999995</v>
      </c>
      <c r="F10" s="21">
        <f t="shared" si="0"/>
        <v>12.503748483820035</v>
      </c>
      <c r="G10" s="21">
        <v>8.7083582338200358</v>
      </c>
      <c r="H10" s="21">
        <v>1.5913837999999998</v>
      </c>
      <c r="I10" s="21">
        <v>2.2040064499999996</v>
      </c>
      <c r="J10" s="22">
        <f t="shared" si="1"/>
        <v>0.43873081192492824</v>
      </c>
      <c r="K10" s="22">
        <f t="shared" si="2"/>
        <v>0.51890540831976528</v>
      </c>
      <c r="L10" s="23">
        <f t="shared" si="3"/>
        <v>0.62994419580796746</v>
      </c>
      <c r="M10" s="4"/>
      <c r="N10" t="s">
        <v>252</v>
      </c>
      <c r="O10" s="5">
        <v>12.503748483820035</v>
      </c>
      <c r="P10" s="71">
        <v>0.62994419580796746</v>
      </c>
    </row>
    <row r="11" spans="1:16">
      <c r="A11" s="17"/>
      <c r="B11" s="55">
        <v>5</v>
      </c>
      <c r="C11" s="19" t="s">
        <v>253</v>
      </c>
      <c r="D11" s="20">
        <v>5.5346840000000004</v>
      </c>
      <c r="E11" s="21">
        <v>11.596999999999998</v>
      </c>
      <c r="F11" s="21">
        <f t="shared" si="0"/>
        <v>6.5781511426569033</v>
      </c>
      <c r="G11" s="21">
        <v>5.3529346226569032</v>
      </c>
      <c r="H11" s="21">
        <v>0.60694605999999995</v>
      </c>
      <c r="I11" s="21">
        <v>0.61827046000000019</v>
      </c>
      <c r="J11" s="22">
        <f t="shared" si="1"/>
        <v>0.46157925520883886</v>
      </c>
      <c r="K11" s="22">
        <f t="shared" si="2"/>
        <v>0.51391572671008923</v>
      </c>
      <c r="L11" s="23">
        <f t="shared" si="3"/>
        <v>0.56722869213218108</v>
      </c>
      <c r="M11" s="4"/>
      <c r="N11" t="s">
        <v>255</v>
      </c>
      <c r="O11" s="5">
        <v>9.8826191964096637</v>
      </c>
      <c r="P11" s="71">
        <v>0.62835648128999577</v>
      </c>
    </row>
    <row r="12" spans="1:16">
      <c r="A12" s="17"/>
      <c r="B12" s="55">
        <v>6</v>
      </c>
      <c r="C12" s="19" t="s">
        <v>254</v>
      </c>
      <c r="D12" s="20">
        <v>9.5580860000000012</v>
      </c>
      <c r="E12" s="21">
        <v>15.444571999999999</v>
      </c>
      <c r="F12" s="21">
        <f t="shared" si="0"/>
        <v>8.2186924894744884</v>
      </c>
      <c r="G12" s="21">
        <v>6.2561007194744889</v>
      </c>
      <c r="H12" s="21">
        <v>0.87496070999999997</v>
      </c>
      <c r="I12" s="21">
        <v>1.0876310600000001</v>
      </c>
      <c r="J12" s="22">
        <f t="shared" si="1"/>
        <v>0.40506792415319048</v>
      </c>
      <c r="K12" s="22">
        <f t="shared" si="2"/>
        <v>0.46171958856965989</v>
      </c>
      <c r="L12" s="23">
        <f t="shared" si="3"/>
        <v>0.532141161922421</v>
      </c>
      <c r="M12" s="4"/>
      <c r="N12" t="s">
        <v>270</v>
      </c>
      <c r="O12" s="5">
        <v>5.3664586563983159</v>
      </c>
      <c r="P12" s="71">
        <v>0.6168015031382027</v>
      </c>
    </row>
    <row r="13" spans="1:16">
      <c r="A13" s="17"/>
      <c r="B13" s="55">
        <v>7</v>
      </c>
      <c r="C13" s="19" t="s">
        <v>255</v>
      </c>
      <c r="D13" s="20">
        <v>10.983649000000003</v>
      </c>
      <c r="E13" s="21">
        <v>15.727727000000003</v>
      </c>
      <c r="F13" s="21">
        <f t="shared" si="0"/>
        <v>9.8826191964096637</v>
      </c>
      <c r="G13" s="21">
        <v>7.0487280264096626</v>
      </c>
      <c r="H13" s="21">
        <v>1.2953146600000003</v>
      </c>
      <c r="I13" s="21">
        <v>1.53857651</v>
      </c>
      <c r="J13" s="22">
        <f t="shared" si="1"/>
        <v>0.44817207384192648</v>
      </c>
      <c r="K13" s="22">
        <f t="shared" si="2"/>
        <v>0.53053074270742751</v>
      </c>
      <c r="L13" s="23">
        <f t="shared" si="3"/>
        <v>0.62835648128999577</v>
      </c>
      <c r="M13" s="4"/>
      <c r="N13" t="s">
        <v>259</v>
      </c>
      <c r="O13" s="5">
        <v>4.2404502382992613</v>
      </c>
      <c r="P13" s="71">
        <v>0.60399466408846192</v>
      </c>
    </row>
    <row r="14" spans="1:16">
      <c r="A14" s="17"/>
      <c r="B14" s="55">
        <v>8</v>
      </c>
      <c r="C14" s="19" t="s">
        <v>256</v>
      </c>
      <c r="D14" s="20">
        <v>7.1854210000000016</v>
      </c>
      <c r="E14" s="21">
        <v>11.484252000000001</v>
      </c>
      <c r="F14" s="21">
        <f t="shared" si="0"/>
        <v>7.558979546234653</v>
      </c>
      <c r="G14" s="21">
        <v>5.4574081262346521</v>
      </c>
      <c r="H14" s="21">
        <v>0.93427018000000006</v>
      </c>
      <c r="I14" s="21">
        <v>1.1673012400000007</v>
      </c>
      <c r="J14" s="22">
        <f t="shared" si="1"/>
        <v>0.4752079740356317</v>
      </c>
      <c r="K14" s="22">
        <f t="shared" si="2"/>
        <v>0.55656026236925593</v>
      </c>
      <c r="L14" s="23">
        <f t="shared" si="3"/>
        <v>0.65820390794582462</v>
      </c>
      <c r="M14" s="4"/>
      <c r="N14" t="s">
        <v>264</v>
      </c>
      <c r="O14" s="5">
        <v>4.2712696773730654</v>
      </c>
      <c r="P14" s="71">
        <v>0.60199680590783111</v>
      </c>
    </row>
    <row r="15" spans="1:16">
      <c r="A15" s="17"/>
      <c r="B15" s="55">
        <v>9</v>
      </c>
      <c r="C15" s="19" t="s">
        <v>257</v>
      </c>
      <c r="D15" s="20">
        <v>1.8144010000000006</v>
      </c>
      <c r="E15" s="21">
        <v>4.1427930000000002</v>
      </c>
      <c r="F15" s="21">
        <f t="shared" si="0"/>
        <v>2.1936618334737705</v>
      </c>
      <c r="G15" s="21">
        <v>1.8374105134737706</v>
      </c>
      <c r="H15" s="21">
        <v>0.31854201000000004</v>
      </c>
      <c r="I15" s="21">
        <v>3.7709310000000003E-2</v>
      </c>
      <c r="J15" s="22">
        <f t="shared" si="1"/>
        <v>0.44351974947185885</v>
      </c>
      <c r="K15" s="22">
        <f t="shared" si="2"/>
        <v>0.52041039064075145</v>
      </c>
      <c r="L15" s="23">
        <f t="shared" si="3"/>
        <v>0.52951277881220959</v>
      </c>
      <c r="M15" s="4"/>
      <c r="N15" t="s">
        <v>250</v>
      </c>
      <c r="O15" s="5">
        <v>3.6977757126540349</v>
      </c>
      <c r="P15" s="71">
        <v>0.59563064611385985</v>
      </c>
    </row>
    <row r="16" spans="1:16">
      <c r="A16" s="17"/>
      <c r="B16" s="55">
        <v>10</v>
      </c>
      <c r="C16" s="19" t="s">
        <v>258</v>
      </c>
      <c r="D16" s="20">
        <v>3.4882319999999987</v>
      </c>
      <c r="E16" s="21">
        <v>8.0790250000000015</v>
      </c>
      <c r="F16" s="21">
        <f t="shared" si="0"/>
        <v>4.3458870237670917</v>
      </c>
      <c r="G16" s="21">
        <v>3.6872037337670918</v>
      </c>
      <c r="H16" s="21">
        <v>0.34507599000000005</v>
      </c>
      <c r="I16" s="21">
        <v>0.31360729999999992</v>
      </c>
      <c r="J16" s="22">
        <f t="shared" si="1"/>
        <v>0.45639216783796199</v>
      </c>
      <c r="K16" s="22">
        <f t="shared" si="2"/>
        <v>0.49910474639787483</v>
      </c>
      <c r="L16" s="23">
        <f t="shared" si="3"/>
        <v>0.53792221508995097</v>
      </c>
      <c r="M16" s="4"/>
      <c r="N16" t="s">
        <v>261</v>
      </c>
      <c r="O16" s="5">
        <v>13.95370949429398</v>
      </c>
      <c r="P16" s="71">
        <v>0.57866794510518915</v>
      </c>
    </row>
    <row r="17" spans="1:16">
      <c r="A17" s="17"/>
      <c r="B17" s="55">
        <v>11</v>
      </c>
      <c r="C17" s="19" t="s">
        <v>259</v>
      </c>
      <c r="D17" s="20">
        <v>5.6963299999999988</v>
      </c>
      <c r="E17" s="21">
        <v>7.020674999999998</v>
      </c>
      <c r="F17" s="21">
        <f t="shared" si="0"/>
        <v>4.2404502382992613</v>
      </c>
      <c r="G17" s="21">
        <v>3.0754200082992611</v>
      </c>
      <c r="H17" s="21">
        <v>0.58479530000000013</v>
      </c>
      <c r="I17" s="21">
        <v>0.58023492999999993</v>
      </c>
      <c r="J17" s="22">
        <f t="shared" si="1"/>
        <v>0.43805189790144994</v>
      </c>
      <c r="K17" s="22">
        <f t="shared" si="2"/>
        <v>0.52134806244403309</v>
      </c>
      <c r="L17" s="23">
        <f t="shared" si="3"/>
        <v>0.60399466408846192</v>
      </c>
      <c r="M17" s="4"/>
      <c r="N17" t="s">
        <v>269</v>
      </c>
      <c r="O17" s="5">
        <v>5.5778246857181735</v>
      </c>
      <c r="P17" s="71">
        <v>0.57760578354181602</v>
      </c>
    </row>
    <row r="18" spans="1:16">
      <c r="A18" s="17"/>
      <c r="B18" s="55">
        <v>12</v>
      </c>
      <c r="C18" s="19" t="s">
        <v>260</v>
      </c>
      <c r="D18" s="20">
        <v>48.724600000000002</v>
      </c>
      <c r="E18" s="21">
        <v>50.500764000000018</v>
      </c>
      <c r="F18" s="21">
        <f t="shared" si="0"/>
        <v>23.549090152271052</v>
      </c>
      <c r="G18" s="21">
        <v>6.4483771422710561</v>
      </c>
      <c r="H18" s="21">
        <v>15.649143359999997</v>
      </c>
      <c r="I18" s="21">
        <v>1.4515696499999999</v>
      </c>
      <c r="J18" s="22">
        <f t="shared" si="1"/>
        <v>0.12768870471486438</v>
      </c>
      <c r="K18" s="22">
        <f t="shared" si="2"/>
        <v>0.437568043570015</v>
      </c>
      <c r="L18" s="23">
        <f t="shared" si="3"/>
        <v>0.46631156218292152</v>
      </c>
      <c r="M18" s="4"/>
      <c r="N18" t="s">
        <v>263</v>
      </c>
      <c r="O18" s="5">
        <v>197.2840109773033</v>
      </c>
      <c r="P18" s="71">
        <v>0.57627000098597003</v>
      </c>
    </row>
    <row r="19" spans="1:16">
      <c r="A19" s="17"/>
      <c r="B19" s="55">
        <v>13</v>
      </c>
      <c r="C19" s="19" t="s">
        <v>261</v>
      </c>
      <c r="D19" s="20">
        <v>16.669382000000009</v>
      </c>
      <c r="E19" s="21">
        <v>24.113500000000002</v>
      </c>
      <c r="F19" s="21">
        <f t="shared" si="0"/>
        <v>13.95370949429398</v>
      </c>
      <c r="G19" s="21">
        <v>10.259165404293981</v>
      </c>
      <c r="H19" s="21">
        <v>2.1306071500000003</v>
      </c>
      <c r="I19" s="21">
        <v>1.5639369399999998</v>
      </c>
      <c r="J19" s="22">
        <f t="shared" si="1"/>
        <v>0.4254531861527352</v>
      </c>
      <c r="K19" s="22">
        <f t="shared" si="2"/>
        <v>0.51381062700536961</v>
      </c>
      <c r="L19" s="23">
        <f t="shared" si="3"/>
        <v>0.57866794510518915</v>
      </c>
      <c r="M19" s="4"/>
      <c r="N19" t="s">
        <v>461</v>
      </c>
      <c r="O19" s="5">
        <v>9.3237056165386392</v>
      </c>
      <c r="P19" s="71">
        <v>0.57491058924144789</v>
      </c>
    </row>
    <row r="20" spans="1:16">
      <c r="A20" s="17"/>
      <c r="B20" s="55">
        <v>14</v>
      </c>
      <c r="C20" s="19" t="s">
        <v>262</v>
      </c>
      <c r="D20" s="20">
        <v>16.112536000000006</v>
      </c>
      <c r="E20" s="21">
        <v>20.703693000000001</v>
      </c>
      <c r="F20" s="21">
        <f t="shared" si="0"/>
        <v>11.697047150904503</v>
      </c>
      <c r="G20" s="21">
        <v>8.194986770904503</v>
      </c>
      <c r="H20" s="21">
        <v>1.3551991299999999</v>
      </c>
      <c r="I20" s="21">
        <v>2.1468612499999997</v>
      </c>
      <c r="J20" s="22">
        <f t="shared" si="1"/>
        <v>0.3958224636978776</v>
      </c>
      <c r="K20" s="22">
        <f t="shared" si="2"/>
        <v>0.46127934281601363</v>
      </c>
      <c r="L20" s="23">
        <f t="shared" si="3"/>
        <v>0.56497394696224013</v>
      </c>
      <c r="M20" s="4"/>
      <c r="N20" t="s">
        <v>253</v>
      </c>
      <c r="O20" s="5">
        <v>6.5781511426569033</v>
      </c>
      <c r="P20" s="71">
        <v>0.56722869213218108</v>
      </c>
    </row>
    <row r="21" spans="1:16">
      <c r="A21" s="17"/>
      <c r="B21" s="55">
        <v>15</v>
      </c>
      <c r="C21" s="19" t="s">
        <v>263</v>
      </c>
      <c r="D21" s="20">
        <v>331.99471099999971</v>
      </c>
      <c r="E21" s="21">
        <v>342.34648799999985</v>
      </c>
      <c r="F21" s="21">
        <f t="shared" si="0"/>
        <v>197.2840109773033</v>
      </c>
      <c r="G21" s="21">
        <v>137.84016330730333</v>
      </c>
      <c r="H21" s="21">
        <v>33.850118149999965</v>
      </c>
      <c r="I21" s="21">
        <v>25.59372952</v>
      </c>
      <c r="J21" s="22">
        <f t="shared" si="1"/>
        <v>0.40263349600158127</v>
      </c>
      <c r="K21" s="22">
        <f t="shared" si="2"/>
        <v>0.50151027533632342</v>
      </c>
      <c r="L21" s="23">
        <f t="shared" si="3"/>
        <v>0.57627000098597003</v>
      </c>
      <c r="M21" s="4"/>
      <c r="N21" t="s">
        <v>262</v>
      </c>
      <c r="O21" s="5">
        <v>11.697047150904503</v>
      </c>
      <c r="P21" s="71">
        <v>0.56497394696224013</v>
      </c>
    </row>
    <row r="22" spans="1:16">
      <c r="A22" s="17"/>
      <c r="B22" s="55">
        <v>16</v>
      </c>
      <c r="C22" s="19" t="s">
        <v>264</v>
      </c>
      <c r="D22" s="20">
        <v>6.0345809999999993</v>
      </c>
      <c r="E22" s="21">
        <v>7.0951699999999986</v>
      </c>
      <c r="F22" s="21">
        <f t="shared" si="0"/>
        <v>4.2712696773730654</v>
      </c>
      <c r="G22" s="21">
        <v>3.5080209073730657</v>
      </c>
      <c r="H22" s="21">
        <v>0.38941348000000003</v>
      </c>
      <c r="I22" s="21">
        <v>0.37383528999999993</v>
      </c>
      <c r="J22" s="22">
        <f t="shared" si="1"/>
        <v>0.49442379920045132</v>
      </c>
      <c r="K22" s="22">
        <f t="shared" si="2"/>
        <v>0.54930810500284932</v>
      </c>
      <c r="L22" s="23">
        <f t="shared" si="3"/>
        <v>0.60199680590783111</v>
      </c>
      <c r="M22" s="4"/>
      <c r="N22" t="s">
        <v>272</v>
      </c>
      <c r="O22" s="5">
        <v>2.6274129704629554</v>
      </c>
      <c r="P22" s="71">
        <v>0.56059022995158514</v>
      </c>
    </row>
    <row r="23" spans="1:16">
      <c r="A23" s="17"/>
      <c r="B23" s="55">
        <v>17</v>
      </c>
      <c r="C23" s="19" t="s">
        <v>265</v>
      </c>
      <c r="D23" s="20">
        <v>1.1312489999999999</v>
      </c>
      <c r="E23" s="21">
        <v>1.8278849999999998</v>
      </c>
      <c r="F23" s="21">
        <f t="shared" si="0"/>
        <v>0.81024596579155761</v>
      </c>
      <c r="G23" s="21">
        <v>0.63193358579155756</v>
      </c>
      <c r="H23" s="21">
        <v>7.5816959999999989E-2</v>
      </c>
      <c r="I23" s="21">
        <v>0.10249542</v>
      </c>
      <c r="J23" s="22">
        <f t="shared" si="1"/>
        <v>0.34571845919823052</v>
      </c>
      <c r="K23" s="22">
        <f t="shared" si="2"/>
        <v>0.38719642963947826</v>
      </c>
      <c r="L23" s="23">
        <f t="shared" si="3"/>
        <v>0.44326966181765137</v>
      </c>
      <c r="M23" s="4"/>
      <c r="N23" t="s">
        <v>258</v>
      </c>
      <c r="O23" s="5">
        <v>4.3458870237670917</v>
      </c>
      <c r="P23" s="71">
        <v>0.53792221508995097</v>
      </c>
    </row>
    <row r="24" spans="1:16">
      <c r="A24" s="17"/>
      <c r="B24" s="55">
        <v>18</v>
      </c>
      <c r="C24" s="19" t="s">
        <v>266</v>
      </c>
      <c r="D24" s="20">
        <v>0.48226200000000008</v>
      </c>
      <c r="E24" s="21">
        <v>1.7493439999999998</v>
      </c>
      <c r="F24" s="21">
        <f t="shared" si="0"/>
        <v>0.69632390531203681</v>
      </c>
      <c r="G24" s="21">
        <v>0.52473120531203676</v>
      </c>
      <c r="H24" s="21">
        <v>7.6260159999999994E-2</v>
      </c>
      <c r="I24" s="21">
        <v>9.5332540000000021E-2</v>
      </c>
      <c r="J24" s="22">
        <f t="shared" si="1"/>
        <v>0.29995884475096768</v>
      </c>
      <c r="K24" s="22">
        <f t="shared" si="2"/>
        <v>0.3435524203998967</v>
      </c>
      <c r="L24" s="23">
        <f t="shared" si="3"/>
        <v>0.39804858581961977</v>
      </c>
      <c r="M24" s="4"/>
      <c r="N24" t="s">
        <v>254</v>
      </c>
      <c r="O24" s="5">
        <v>8.2186924894744884</v>
      </c>
      <c r="P24" s="71">
        <v>0.532141161922421</v>
      </c>
    </row>
    <row r="25" spans="1:16">
      <c r="A25" s="17"/>
      <c r="B25" s="55">
        <v>19</v>
      </c>
      <c r="C25" s="19" t="s">
        <v>267</v>
      </c>
      <c r="D25" s="20">
        <v>0.71166099999999999</v>
      </c>
      <c r="E25" s="21">
        <v>1.648827</v>
      </c>
      <c r="F25" s="21">
        <f t="shared" si="0"/>
        <v>0.79844068497069609</v>
      </c>
      <c r="G25" s="21">
        <v>0.69132495497069613</v>
      </c>
      <c r="H25" s="21">
        <v>4.7603119999999999E-2</v>
      </c>
      <c r="I25" s="21">
        <v>5.9512610000000007E-2</v>
      </c>
      <c r="J25" s="22">
        <f t="shared" si="1"/>
        <v>0.41928289321481033</v>
      </c>
      <c r="K25" s="22">
        <f t="shared" si="2"/>
        <v>0.44815379355790275</v>
      </c>
      <c r="L25" s="23">
        <f t="shared" si="3"/>
        <v>0.48424770153005503</v>
      </c>
      <c r="M25" s="4"/>
      <c r="N25" t="s">
        <v>257</v>
      </c>
      <c r="O25" s="5">
        <v>2.1936618334737705</v>
      </c>
      <c r="P25" s="71">
        <v>0.52951277881220959</v>
      </c>
    </row>
    <row r="26" spans="1:16">
      <c r="A26" s="17"/>
      <c r="B26" s="55">
        <v>20</v>
      </c>
      <c r="C26" s="19" t="s">
        <v>268</v>
      </c>
      <c r="D26" s="20">
        <v>6.995749</v>
      </c>
      <c r="E26" s="21">
        <v>11.120382000000001</v>
      </c>
      <c r="F26" s="21">
        <f t="shared" si="0"/>
        <v>5.4527884195357821</v>
      </c>
      <c r="G26" s="21">
        <v>4.446775239535782</v>
      </c>
      <c r="H26" s="21">
        <v>0.46532108</v>
      </c>
      <c r="I26" s="21">
        <v>0.54069210000000023</v>
      </c>
      <c r="J26" s="22">
        <f t="shared" si="1"/>
        <v>0.39987612291877939</v>
      </c>
      <c r="K26" s="22">
        <f t="shared" si="2"/>
        <v>0.44172010633589576</v>
      </c>
      <c r="L26" s="23">
        <f t="shared" si="3"/>
        <v>0.49034182634515444</v>
      </c>
      <c r="M26" s="4"/>
      <c r="N26" t="s">
        <v>268</v>
      </c>
      <c r="O26" s="5">
        <v>5.4527884195357821</v>
      </c>
      <c r="P26" s="71">
        <v>0.49034182634515444</v>
      </c>
    </row>
    <row r="27" spans="1:16">
      <c r="A27" s="17"/>
      <c r="B27" s="55">
        <v>21</v>
      </c>
      <c r="C27" s="19" t="s">
        <v>269</v>
      </c>
      <c r="D27" s="20">
        <v>6.4911999999999965</v>
      </c>
      <c r="E27" s="21">
        <v>9.6568019999999954</v>
      </c>
      <c r="F27" s="21">
        <f t="shared" si="0"/>
        <v>5.5778246857181735</v>
      </c>
      <c r="G27" s="21">
        <v>4.3553774057181727</v>
      </c>
      <c r="H27" s="21">
        <v>0.59879773000000003</v>
      </c>
      <c r="I27" s="21">
        <v>0.62364955000000011</v>
      </c>
      <c r="J27" s="22">
        <f t="shared" si="1"/>
        <v>0.45101653795098778</v>
      </c>
      <c r="K27" s="22">
        <f t="shared" si="2"/>
        <v>0.5130244086725787</v>
      </c>
      <c r="L27" s="23">
        <f t="shared" si="3"/>
        <v>0.57760578354181602</v>
      </c>
      <c r="M27" s="4"/>
      <c r="N27" t="s">
        <v>267</v>
      </c>
      <c r="O27" s="5">
        <v>0.79844068497069609</v>
      </c>
      <c r="P27" s="71">
        <v>0.48424770153005503</v>
      </c>
    </row>
    <row r="28" spans="1:16">
      <c r="A28" s="17"/>
      <c r="B28" s="55">
        <v>22</v>
      </c>
      <c r="C28" s="19" t="s">
        <v>270</v>
      </c>
      <c r="D28" s="20">
        <v>5.7020560000000007</v>
      </c>
      <c r="E28" s="21">
        <v>8.7004629999999992</v>
      </c>
      <c r="F28" s="21">
        <f t="shared" si="0"/>
        <v>5.3664586563983159</v>
      </c>
      <c r="G28" s="21">
        <v>4.1109715263983162</v>
      </c>
      <c r="H28" s="21">
        <v>0.66685353000000025</v>
      </c>
      <c r="I28" s="21">
        <v>0.58863359999999987</v>
      </c>
      <c r="J28" s="22">
        <f t="shared" si="1"/>
        <v>0.4725003170978736</v>
      </c>
      <c r="K28" s="22">
        <f t="shared" si="2"/>
        <v>0.54914606916876918</v>
      </c>
      <c r="L28" s="23">
        <f t="shared" si="3"/>
        <v>0.6168015031382027</v>
      </c>
      <c r="M28" s="4"/>
      <c r="N28" t="s">
        <v>260</v>
      </c>
      <c r="O28" s="5">
        <v>23.549090152271052</v>
      </c>
      <c r="P28" s="71">
        <v>0.46631156218292152</v>
      </c>
    </row>
    <row r="29" spans="1:16">
      <c r="A29" s="17"/>
      <c r="B29" s="55">
        <v>23</v>
      </c>
      <c r="C29" s="19" t="s">
        <v>271</v>
      </c>
      <c r="D29" s="20">
        <v>5.5397110000000014</v>
      </c>
      <c r="E29" s="21">
        <v>6.2274060000000002</v>
      </c>
      <c r="F29" s="21">
        <f t="shared" si="0"/>
        <v>4.283663400417888</v>
      </c>
      <c r="G29" s="21">
        <v>3.179656800417888</v>
      </c>
      <c r="H29" s="21">
        <v>0.54222177999999988</v>
      </c>
      <c r="I29" s="21">
        <v>0.56178482000000007</v>
      </c>
      <c r="J29" s="22">
        <f t="shared" si="1"/>
        <v>0.51059089457438422</v>
      </c>
      <c r="K29" s="22">
        <f t="shared" si="2"/>
        <v>0.59766114180091801</v>
      </c>
      <c r="L29" s="23">
        <f t="shared" si="3"/>
        <v>0.68787283186898174</v>
      </c>
      <c r="M29" s="4"/>
      <c r="N29" t="s">
        <v>273</v>
      </c>
      <c r="O29" s="5">
        <v>2.2897020277451925</v>
      </c>
      <c r="P29" s="71">
        <v>0.46203253530775212</v>
      </c>
    </row>
    <row r="30" spans="1:16">
      <c r="A30" s="17"/>
      <c r="B30" s="55">
        <v>24</v>
      </c>
      <c r="C30" s="19" t="s">
        <v>272</v>
      </c>
      <c r="D30" s="20">
        <v>4.4104609999999997</v>
      </c>
      <c r="E30" s="21">
        <v>4.6868689999999988</v>
      </c>
      <c r="F30" s="21">
        <f t="shared" si="0"/>
        <v>2.6274129704629554</v>
      </c>
      <c r="G30" s="21">
        <v>1.7137923004629556</v>
      </c>
      <c r="H30" s="21">
        <v>0.5350583499999999</v>
      </c>
      <c r="I30" s="21">
        <v>0.37856231999999995</v>
      </c>
      <c r="J30" s="22">
        <f t="shared" si="1"/>
        <v>0.36565824657419616</v>
      </c>
      <c r="K30" s="22">
        <f t="shared" si="2"/>
        <v>0.47981939552032626</v>
      </c>
      <c r="L30" s="23">
        <f t="shared" si="3"/>
        <v>0.56059022995158514</v>
      </c>
      <c r="M30" s="4"/>
      <c r="N30" t="s">
        <v>265</v>
      </c>
      <c r="O30" s="5">
        <v>0.81024596579155761</v>
      </c>
      <c r="P30" s="71">
        <v>0.44326966181765137</v>
      </c>
    </row>
    <row r="31" spans="1:16">
      <c r="A31" s="17"/>
      <c r="B31" s="55">
        <v>25</v>
      </c>
      <c r="C31" s="19" t="s">
        <v>273</v>
      </c>
      <c r="D31" s="20">
        <v>2.6425099999999988</v>
      </c>
      <c r="E31" s="21">
        <v>4.9557160000000007</v>
      </c>
      <c r="F31" s="21">
        <f t="shared" si="0"/>
        <v>2.2897020277451925</v>
      </c>
      <c r="G31" s="21">
        <v>1.6926408077451924</v>
      </c>
      <c r="H31" s="21">
        <v>0.25302725999999998</v>
      </c>
      <c r="I31" s="21">
        <v>0.34403395999999992</v>
      </c>
      <c r="J31" s="22">
        <f t="shared" si="1"/>
        <v>0.3415532301982584</v>
      </c>
      <c r="K31" s="22">
        <f t="shared" si="2"/>
        <v>0.3926108896767273</v>
      </c>
      <c r="L31" s="23">
        <f t="shared" si="3"/>
        <v>0.46203253530775212</v>
      </c>
      <c r="M31" s="4"/>
      <c r="N31" t="s">
        <v>249</v>
      </c>
      <c r="O31" s="5">
        <v>1.1732347083615056</v>
      </c>
      <c r="P31" s="71">
        <v>0.41710458924537142</v>
      </c>
    </row>
    <row r="32" spans="1:16" ht="15.75" thickBot="1">
      <c r="A32" s="24"/>
      <c r="B32" s="56">
        <v>98</v>
      </c>
      <c r="C32" s="26" t="s">
        <v>461</v>
      </c>
      <c r="D32" s="27">
        <v>0</v>
      </c>
      <c r="E32" s="28">
        <v>16.217662000000001</v>
      </c>
      <c r="F32" s="28">
        <f t="shared" si="0"/>
        <v>9.3237056165386392</v>
      </c>
      <c r="G32" s="28">
        <v>6.0923857465386391</v>
      </c>
      <c r="H32" s="28">
        <v>2.2991786800000003</v>
      </c>
      <c r="I32" s="28">
        <v>0.93214118999999995</v>
      </c>
      <c r="J32" s="29">
        <f t="shared" si="1"/>
        <v>0.37566362811967835</v>
      </c>
      <c r="K32" s="29">
        <f t="shared" si="2"/>
        <v>0.51743367364165316</v>
      </c>
      <c r="L32" s="30">
        <f t="shared" si="3"/>
        <v>0.57491058924144789</v>
      </c>
      <c r="M32" s="4"/>
      <c r="N32" t="s">
        <v>266</v>
      </c>
      <c r="O32" s="5">
        <v>0.69632390531203681</v>
      </c>
      <c r="P32" s="71">
        <v>0.39804858581961977</v>
      </c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111</v>
      </c>
      <c r="B1" s="51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1731</v>
      </c>
      <c r="N2" s="72" t="s">
        <v>1743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313.662623</v>
      </c>
      <c r="E6" s="14">
        <f ca="1">SUM(E7:OFFSET(E7,50,0))</f>
        <v>325.223997</v>
      </c>
      <c r="F6" s="14">
        <f ca="1">SUM(F7:OFFSET(F7,50,0))</f>
        <v>202.26561724109698</v>
      </c>
      <c r="G6" s="14">
        <f ca="1">SUM(G7:OFFSET(G7,50,0))</f>
        <v>151.93292714109703</v>
      </c>
      <c r="H6" s="14">
        <f ca="1">SUM(H7:OFFSET(H7,50,0))</f>
        <v>41.327572090000011</v>
      </c>
      <c r="I6" s="14">
        <f ca="1">SUM(I7:OFFSET(I7,50,0))</f>
        <v>9.0051180099999986</v>
      </c>
      <c r="J6" s="15">
        <f ca="1">IFERROR(G6/E6,0)</f>
        <v>0.46716395020843748</v>
      </c>
      <c r="K6" s="15">
        <f ca="1">IFERROR(SUM(G6,H6)/E6,0)</f>
        <v>0.59423812822488942</v>
      </c>
      <c r="L6" s="16">
        <f ca="1">IFERROR(SUM(G6,H6,I6)/E6,0)</f>
        <v>0.6219270998046833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</v>
      </c>
      <c r="E7" s="21">
        <v>10.294641</v>
      </c>
      <c r="F7" s="21">
        <f t="shared" ref="F7:F28" si="0">SUM(G7,H7,I7)</f>
        <v>7.8823071794350081</v>
      </c>
      <c r="G7" s="21">
        <v>6.6505189994350076</v>
      </c>
      <c r="H7" s="21">
        <v>1.2331671800000001</v>
      </c>
      <c r="I7" s="21">
        <v>-1.379E-3</v>
      </c>
      <c r="J7" s="22">
        <f t="shared" ref="J7:J28" si="1">IFERROR(G7/E7,0)</f>
        <v>0.6460175735545326</v>
      </c>
      <c r="K7" s="22">
        <f t="shared" ref="K7:K28" si="2">IFERROR(SUM(G7,H7)/E7,0)</f>
        <v>0.76580486676854564</v>
      </c>
      <c r="L7" s="23">
        <f t="shared" ref="L7:L28" si="3">IFERROR(SUM(G7,H7,I7)/E7,0)</f>
        <v>0.76567091357872585</v>
      </c>
      <c r="M7" s="4"/>
      <c r="N7" t="s">
        <v>266</v>
      </c>
      <c r="O7" s="5">
        <v>1.1363289999999999</v>
      </c>
      <c r="P7" s="71">
        <v>0.99999911997395108</v>
      </c>
    </row>
    <row r="8" spans="1:16">
      <c r="A8" s="17"/>
      <c r="B8" s="55">
        <v>2</v>
      </c>
      <c r="C8" s="19" t="s">
        <v>250</v>
      </c>
      <c r="D8" s="20">
        <v>0</v>
      </c>
      <c r="E8" s="21">
        <v>1.3371570000000004</v>
      </c>
      <c r="F8" s="21">
        <f t="shared" si="0"/>
        <v>1.2438685607906925</v>
      </c>
      <c r="G8" s="21">
        <v>1.1315969307906926</v>
      </c>
      <c r="H8" s="21">
        <v>7.3823949999999999E-2</v>
      </c>
      <c r="I8" s="21">
        <v>3.8447679999999998E-2</v>
      </c>
      <c r="J8" s="22">
        <f t="shared" si="1"/>
        <v>0.84627080499200336</v>
      </c>
      <c r="K8" s="22">
        <f t="shared" si="2"/>
        <v>0.90148044006103412</v>
      </c>
      <c r="L8" s="23">
        <f t="shared" si="3"/>
        <v>0.93023374277716986</v>
      </c>
      <c r="M8" s="4"/>
      <c r="N8" t="s">
        <v>262</v>
      </c>
      <c r="O8" s="5">
        <v>1.05246481</v>
      </c>
      <c r="P8" s="71">
        <v>0.98768640916828854</v>
      </c>
    </row>
    <row r="9" spans="1:16">
      <c r="A9" s="17"/>
      <c r="B9" s="55">
        <v>3</v>
      </c>
      <c r="C9" s="19" t="s">
        <v>251</v>
      </c>
      <c r="D9" s="20">
        <v>17.818000000000001</v>
      </c>
      <c r="E9" s="21">
        <v>38.463509000000002</v>
      </c>
      <c r="F9" s="21">
        <f t="shared" si="0"/>
        <v>17.357873837173603</v>
      </c>
      <c r="G9" s="21">
        <v>13.3197165671736</v>
      </c>
      <c r="H9" s="21">
        <v>4.0217572700000002</v>
      </c>
      <c r="I9" s="21">
        <v>1.6400000000000001E-2</v>
      </c>
      <c r="J9" s="22">
        <f t="shared" si="1"/>
        <v>0.34629488867418723</v>
      </c>
      <c r="K9" s="22">
        <f t="shared" si="2"/>
        <v>0.45085522065013883</v>
      </c>
      <c r="L9" s="23">
        <f t="shared" si="3"/>
        <v>0.45128159880508045</v>
      </c>
      <c r="M9" s="4"/>
      <c r="N9" t="s">
        <v>273</v>
      </c>
      <c r="O9" s="5">
        <v>4.7330585479736325</v>
      </c>
      <c r="P9" s="71">
        <v>0.95915729518427784</v>
      </c>
    </row>
    <row r="10" spans="1:16">
      <c r="A10" s="17"/>
      <c r="B10" s="55">
        <v>4</v>
      </c>
      <c r="C10" s="19" t="s">
        <v>252</v>
      </c>
      <c r="D10" s="20">
        <v>0</v>
      </c>
      <c r="E10" s="21">
        <v>4.0457970000000012</v>
      </c>
      <c r="F10" s="21">
        <f t="shared" si="0"/>
        <v>3.8255915714405391</v>
      </c>
      <c r="G10" s="21">
        <v>3.5996556114405394</v>
      </c>
      <c r="H10" s="21">
        <v>0.22839895999999998</v>
      </c>
      <c r="I10" s="21">
        <v>-2.4629999999999999E-3</v>
      </c>
      <c r="J10" s="22">
        <f t="shared" si="1"/>
        <v>0.88972719378667253</v>
      </c>
      <c r="K10" s="22">
        <f t="shared" si="2"/>
        <v>0.94618058479961753</v>
      </c>
      <c r="L10" s="23">
        <f t="shared" si="3"/>
        <v>0.94557180487319015</v>
      </c>
      <c r="M10" s="4"/>
      <c r="N10" t="s">
        <v>258</v>
      </c>
      <c r="O10" s="5">
        <v>6.6773290183083516</v>
      </c>
      <c r="P10" s="71">
        <v>0.95524080027815383</v>
      </c>
    </row>
    <row r="11" spans="1:16">
      <c r="A11" s="17"/>
      <c r="B11" s="55">
        <v>5</v>
      </c>
      <c r="C11" s="19" t="s">
        <v>253</v>
      </c>
      <c r="D11" s="20">
        <v>52.555500000000002</v>
      </c>
      <c r="E11" s="21">
        <v>41.052226000000005</v>
      </c>
      <c r="F11" s="21">
        <f t="shared" si="0"/>
        <v>21.984911189749887</v>
      </c>
      <c r="G11" s="21">
        <v>21.522533199749887</v>
      </c>
      <c r="H11" s="21">
        <v>0.22052528999999998</v>
      </c>
      <c r="I11" s="21">
        <v>0.2418527</v>
      </c>
      <c r="J11" s="22">
        <f t="shared" si="1"/>
        <v>0.52427201389152156</v>
      </c>
      <c r="K11" s="22">
        <f t="shared" si="2"/>
        <v>0.52964383684699301</v>
      </c>
      <c r="L11" s="23">
        <f t="shared" si="3"/>
        <v>0.53553517876837875</v>
      </c>
      <c r="M11" s="4"/>
      <c r="N11" t="s">
        <v>252</v>
      </c>
      <c r="O11" s="5">
        <v>3.8255915714405391</v>
      </c>
      <c r="P11" s="71">
        <v>0.94557180487319015</v>
      </c>
    </row>
    <row r="12" spans="1:16">
      <c r="A12" s="17"/>
      <c r="B12" s="55">
        <v>6</v>
      </c>
      <c r="C12" s="19" t="s">
        <v>254</v>
      </c>
      <c r="D12" s="20">
        <v>0</v>
      </c>
      <c r="E12" s="21">
        <v>5.2438979999999997</v>
      </c>
      <c r="F12" s="21">
        <f t="shared" si="0"/>
        <v>4.2407865153765325</v>
      </c>
      <c r="G12" s="21">
        <v>4.2342081153765321</v>
      </c>
      <c r="H12" s="21">
        <v>1.0500000000000001E-2</v>
      </c>
      <c r="I12" s="21">
        <v>-3.9215999999999999E-3</v>
      </c>
      <c r="J12" s="22">
        <f t="shared" si="1"/>
        <v>0.80745432412616192</v>
      </c>
      <c r="K12" s="22">
        <f t="shared" si="2"/>
        <v>0.80945665140255063</v>
      </c>
      <c r="L12" s="23">
        <f t="shared" si="3"/>
        <v>0.80870881076949486</v>
      </c>
      <c r="M12" s="4"/>
      <c r="N12" t="s">
        <v>250</v>
      </c>
      <c r="O12" s="5">
        <v>1.2438685607906925</v>
      </c>
      <c r="P12" s="71">
        <v>0.93023374277716986</v>
      </c>
    </row>
    <row r="13" spans="1:16">
      <c r="A13" s="17"/>
      <c r="B13" s="55">
        <v>8</v>
      </c>
      <c r="C13" s="19" t="s">
        <v>256</v>
      </c>
      <c r="D13" s="20">
        <v>0</v>
      </c>
      <c r="E13" s="21">
        <v>32.088664000000001</v>
      </c>
      <c r="F13" s="21">
        <f t="shared" si="0"/>
        <v>23.17259244305454</v>
      </c>
      <c r="G13" s="21">
        <v>18.789367333054543</v>
      </c>
      <c r="H13" s="21">
        <v>4.3544253499999996</v>
      </c>
      <c r="I13" s="21">
        <v>2.8799759999999997E-2</v>
      </c>
      <c r="J13" s="22">
        <f t="shared" si="1"/>
        <v>0.58554532943641846</v>
      </c>
      <c r="K13" s="22">
        <f t="shared" si="2"/>
        <v>0.72124513139763446</v>
      </c>
      <c r="L13" s="23">
        <f t="shared" si="3"/>
        <v>0.72214263713361637</v>
      </c>
      <c r="M13" s="4"/>
      <c r="N13" t="s">
        <v>260</v>
      </c>
      <c r="O13" s="5">
        <v>5.6673886508215219</v>
      </c>
      <c r="P13" s="71">
        <v>0.91757284073852863</v>
      </c>
    </row>
    <row r="14" spans="1:16">
      <c r="A14" s="17"/>
      <c r="B14" s="55">
        <v>9</v>
      </c>
      <c r="C14" s="19" t="s">
        <v>257</v>
      </c>
      <c r="D14" s="20">
        <v>22.855499999999999</v>
      </c>
      <c r="E14" s="21">
        <v>24.570368000000002</v>
      </c>
      <c r="F14" s="21">
        <f t="shared" si="0"/>
        <v>17.319626003661661</v>
      </c>
      <c r="G14" s="21">
        <v>16.793261583661661</v>
      </c>
      <c r="H14" s="21">
        <v>0.27852065000000004</v>
      </c>
      <c r="I14" s="21">
        <v>0.24784376999999999</v>
      </c>
      <c r="J14" s="22">
        <f t="shared" si="1"/>
        <v>0.68347619309819285</v>
      </c>
      <c r="K14" s="22">
        <f t="shared" si="2"/>
        <v>0.69481182510826289</v>
      </c>
      <c r="L14" s="23">
        <f t="shared" si="3"/>
        <v>0.70489892555380773</v>
      </c>
      <c r="M14" s="4"/>
      <c r="N14" t="s">
        <v>270</v>
      </c>
      <c r="O14" s="5">
        <v>3.7505177776101686</v>
      </c>
      <c r="P14" s="71">
        <v>0.86435663584685085</v>
      </c>
    </row>
    <row r="15" spans="1:16">
      <c r="A15" s="17"/>
      <c r="B15" s="55">
        <v>10</v>
      </c>
      <c r="C15" s="19" t="s">
        <v>258</v>
      </c>
      <c r="D15" s="20">
        <v>54.890999999999998</v>
      </c>
      <c r="E15" s="21">
        <v>6.9902049999999996</v>
      </c>
      <c r="F15" s="21">
        <f t="shared" si="0"/>
        <v>6.6773290183083516</v>
      </c>
      <c r="G15" s="21">
        <v>6.6339754883083515</v>
      </c>
      <c r="H15" s="21">
        <v>5.0328029999999996E-2</v>
      </c>
      <c r="I15" s="21">
        <v>-6.9744999999999998E-3</v>
      </c>
      <c r="J15" s="22">
        <f t="shared" si="1"/>
        <v>0.94903876042381474</v>
      </c>
      <c r="K15" s="22">
        <f t="shared" si="2"/>
        <v>0.95623855356292875</v>
      </c>
      <c r="L15" s="23">
        <f t="shared" si="3"/>
        <v>0.95524080027815383</v>
      </c>
      <c r="M15" s="4"/>
      <c r="N15" t="s">
        <v>264</v>
      </c>
      <c r="O15" s="5">
        <v>22.366640127515602</v>
      </c>
      <c r="P15" s="71">
        <v>0.84394192714942273</v>
      </c>
    </row>
    <row r="16" spans="1:16">
      <c r="A16" s="17"/>
      <c r="B16" s="55">
        <v>11</v>
      </c>
      <c r="C16" s="19" t="s">
        <v>259</v>
      </c>
      <c r="D16" s="20">
        <v>0</v>
      </c>
      <c r="E16" s="21">
        <v>3.669E-3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269</v>
      </c>
      <c r="O16" s="5">
        <v>26.149263785139862</v>
      </c>
      <c r="P16" s="71">
        <v>0.83248783674412052</v>
      </c>
    </row>
    <row r="17" spans="1:16">
      <c r="A17" s="17"/>
      <c r="B17" s="55">
        <v>12</v>
      </c>
      <c r="C17" s="19" t="s">
        <v>260</v>
      </c>
      <c r="D17" s="20">
        <v>7.4249999999999998</v>
      </c>
      <c r="E17" s="21">
        <v>6.1764999999999999</v>
      </c>
      <c r="F17" s="21">
        <f t="shared" si="0"/>
        <v>5.6673886508215219</v>
      </c>
      <c r="G17" s="21">
        <v>5.6673886508215219</v>
      </c>
      <c r="H17" s="21">
        <v>0</v>
      </c>
      <c r="I17" s="21">
        <v>0</v>
      </c>
      <c r="J17" s="22">
        <f t="shared" si="1"/>
        <v>0.91757284073852863</v>
      </c>
      <c r="K17" s="22">
        <f t="shared" si="2"/>
        <v>0.91757284073852863</v>
      </c>
      <c r="L17" s="23">
        <f t="shared" si="3"/>
        <v>0.91757284073852863</v>
      </c>
      <c r="M17" s="4"/>
      <c r="N17" t="s">
        <v>254</v>
      </c>
      <c r="O17" s="5">
        <v>4.2407865153765325</v>
      </c>
      <c r="P17" s="71">
        <v>0.80870881076949486</v>
      </c>
    </row>
    <row r="18" spans="1:16">
      <c r="A18" s="17"/>
      <c r="B18" s="55">
        <v>13</v>
      </c>
      <c r="C18" s="19" t="s">
        <v>261</v>
      </c>
      <c r="D18" s="20">
        <v>0</v>
      </c>
      <c r="E18" s="21">
        <v>2.7369699999999999</v>
      </c>
      <c r="F18" s="21">
        <f t="shared" si="0"/>
        <v>1.4342329378761767</v>
      </c>
      <c r="G18" s="21">
        <v>1.1391627378761768</v>
      </c>
      <c r="H18" s="21">
        <v>4.2457630000000003E-2</v>
      </c>
      <c r="I18" s="21">
        <v>0.25261256999999998</v>
      </c>
      <c r="J18" s="22">
        <f t="shared" si="1"/>
        <v>0.416213088881565</v>
      </c>
      <c r="K18" s="22">
        <f t="shared" si="2"/>
        <v>0.43172572877166238</v>
      </c>
      <c r="L18" s="23">
        <f t="shared" si="3"/>
        <v>0.52402216241908994</v>
      </c>
      <c r="M18" s="4"/>
      <c r="N18" t="s">
        <v>249</v>
      </c>
      <c r="O18" s="5">
        <v>7.8823071794350081</v>
      </c>
      <c r="P18" s="71">
        <v>0.76567091357872585</v>
      </c>
    </row>
    <row r="19" spans="1:16">
      <c r="A19" s="17"/>
      <c r="B19" s="55">
        <v>14</v>
      </c>
      <c r="C19" s="19" t="s">
        <v>262</v>
      </c>
      <c r="D19" s="20">
        <v>0</v>
      </c>
      <c r="E19" s="21">
        <v>1.0655860000000001</v>
      </c>
      <c r="F19" s="21">
        <f t="shared" si="0"/>
        <v>1.05246481</v>
      </c>
      <c r="G19" s="21">
        <v>0</v>
      </c>
      <c r="H19" s="21">
        <v>1.0560618100000001</v>
      </c>
      <c r="I19" s="21">
        <v>-3.5969999999999999E-3</v>
      </c>
      <c r="J19" s="22">
        <f t="shared" si="1"/>
        <v>0</v>
      </c>
      <c r="K19" s="22">
        <f t="shared" si="2"/>
        <v>0.99106201658054816</v>
      </c>
      <c r="L19" s="23">
        <f t="shared" si="3"/>
        <v>0.98768640916828854</v>
      </c>
      <c r="M19" s="4"/>
      <c r="N19" t="s">
        <v>256</v>
      </c>
      <c r="O19" s="5">
        <v>23.17259244305454</v>
      </c>
      <c r="P19" s="71">
        <v>0.72214263713361637</v>
      </c>
    </row>
    <row r="20" spans="1:16">
      <c r="A20" s="17"/>
      <c r="B20" s="55">
        <v>15</v>
      </c>
      <c r="C20" s="19" t="s">
        <v>263</v>
      </c>
      <c r="D20" s="20">
        <v>153.66262299999997</v>
      </c>
      <c r="E20" s="21">
        <v>76.914903999999993</v>
      </c>
      <c r="F20" s="21">
        <f t="shared" si="0"/>
        <v>30.140344480906776</v>
      </c>
      <c r="G20" s="21">
        <v>20.814886010906775</v>
      </c>
      <c r="H20" s="21">
        <v>4.3089224899999996</v>
      </c>
      <c r="I20" s="21">
        <v>5.0165359799999996</v>
      </c>
      <c r="J20" s="22">
        <f t="shared" si="1"/>
        <v>0.27062227121686033</v>
      </c>
      <c r="K20" s="22">
        <f t="shared" si="2"/>
        <v>0.32664421580642911</v>
      </c>
      <c r="L20" s="23">
        <f t="shared" si="3"/>
        <v>0.39186611324258791</v>
      </c>
      <c r="M20" s="4"/>
      <c r="N20" t="s">
        <v>257</v>
      </c>
      <c r="O20" s="5">
        <v>17.319626003661661</v>
      </c>
      <c r="P20" s="71">
        <v>0.70489892555380773</v>
      </c>
    </row>
    <row r="21" spans="1:16">
      <c r="A21" s="17"/>
      <c r="B21" s="55">
        <v>16</v>
      </c>
      <c r="C21" s="19" t="s">
        <v>264</v>
      </c>
      <c r="D21" s="20">
        <v>0</v>
      </c>
      <c r="E21" s="21">
        <v>26.502582</v>
      </c>
      <c r="F21" s="21">
        <f t="shared" si="0"/>
        <v>22.366640127515602</v>
      </c>
      <c r="G21" s="21">
        <v>3.3491187475156039</v>
      </c>
      <c r="H21" s="21">
        <v>16.617521379999999</v>
      </c>
      <c r="I21" s="21">
        <v>2.4</v>
      </c>
      <c r="J21" s="22">
        <f t="shared" si="1"/>
        <v>0.12636952684518074</v>
      </c>
      <c r="K21" s="22">
        <f t="shared" si="2"/>
        <v>0.75338471276178309</v>
      </c>
      <c r="L21" s="23">
        <f t="shared" si="3"/>
        <v>0.84394192714942273</v>
      </c>
      <c r="M21" s="4"/>
      <c r="N21" t="s">
        <v>253</v>
      </c>
      <c r="O21" s="5">
        <v>21.984911189749887</v>
      </c>
      <c r="P21" s="71">
        <v>0.53553517876837875</v>
      </c>
    </row>
    <row r="22" spans="1:16">
      <c r="A22" s="17"/>
      <c r="B22" s="55">
        <v>18</v>
      </c>
      <c r="C22" s="19" t="s">
        <v>266</v>
      </c>
      <c r="D22" s="20">
        <v>0</v>
      </c>
      <c r="E22" s="21">
        <v>1.1363300000000001</v>
      </c>
      <c r="F22" s="21">
        <f t="shared" si="0"/>
        <v>1.1363289999999999</v>
      </c>
      <c r="G22" s="21">
        <v>0</v>
      </c>
      <c r="H22" s="21">
        <v>1.1363289999999999</v>
      </c>
      <c r="I22" s="21">
        <v>0</v>
      </c>
      <c r="J22" s="22">
        <f t="shared" si="1"/>
        <v>0</v>
      </c>
      <c r="K22" s="22">
        <f t="shared" si="2"/>
        <v>0.99999911997395108</v>
      </c>
      <c r="L22" s="23">
        <f t="shared" si="3"/>
        <v>0.99999911997395108</v>
      </c>
      <c r="M22" s="4"/>
      <c r="N22" t="s">
        <v>261</v>
      </c>
      <c r="O22" s="5">
        <v>1.4342329378761767</v>
      </c>
      <c r="P22" s="71">
        <v>0.52402216241908994</v>
      </c>
    </row>
    <row r="23" spans="1:16">
      <c r="A23" s="17"/>
      <c r="B23" s="55">
        <v>19</v>
      </c>
      <c r="C23" s="19" t="s">
        <v>267</v>
      </c>
      <c r="D23" s="20">
        <v>4.4550000000000001</v>
      </c>
      <c r="E23" s="21">
        <v>2.9520000000000001E-2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251</v>
      </c>
      <c r="O23" s="5">
        <v>17.357873837173603</v>
      </c>
      <c r="P23" s="71">
        <v>0.45128159880508045</v>
      </c>
    </row>
    <row r="24" spans="1:16">
      <c r="A24" s="17"/>
      <c r="B24" s="55">
        <v>20</v>
      </c>
      <c r="C24" s="19" t="s">
        <v>268</v>
      </c>
      <c r="D24" s="20">
        <v>0</v>
      </c>
      <c r="E24" s="21">
        <v>5.0993620000000011</v>
      </c>
      <c r="F24" s="21">
        <f t="shared" si="0"/>
        <v>2.0807974142624714</v>
      </c>
      <c r="G24" s="21">
        <v>1.0723323542624712</v>
      </c>
      <c r="H24" s="21">
        <v>0.72519137000000011</v>
      </c>
      <c r="I24" s="21">
        <v>0.28327369000000002</v>
      </c>
      <c r="J24" s="22">
        <f t="shared" si="1"/>
        <v>0.21028755249430633</v>
      </c>
      <c r="K24" s="22">
        <f t="shared" si="2"/>
        <v>0.35249972923327877</v>
      </c>
      <c r="L24" s="23">
        <f t="shared" si="3"/>
        <v>0.40805053931501056</v>
      </c>
      <c r="M24" s="4"/>
      <c r="N24" t="s">
        <v>268</v>
      </c>
      <c r="O24" s="5">
        <v>2.0807974142624714</v>
      </c>
      <c r="P24" s="71">
        <v>0.40805053931501056</v>
      </c>
    </row>
    <row r="25" spans="1:16">
      <c r="A25" s="17"/>
      <c r="B25" s="55">
        <v>21</v>
      </c>
      <c r="C25" s="19" t="s">
        <v>269</v>
      </c>
      <c r="D25" s="20">
        <v>0</v>
      </c>
      <c r="E25" s="21">
        <v>31.410986000000008</v>
      </c>
      <c r="F25" s="21">
        <f t="shared" si="0"/>
        <v>26.149263785139862</v>
      </c>
      <c r="G25" s="21">
        <v>24.376685595139861</v>
      </c>
      <c r="H25" s="21">
        <v>1.32458462</v>
      </c>
      <c r="I25" s="21">
        <v>0.44799357000000001</v>
      </c>
      <c r="J25" s="22">
        <f t="shared" si="1"/>
        <v>0.77605604596875288</v>
      </c>
      <c r="K25" s="22">
        <f t="shared" si="2"/>
        <v>0.81822551559317025</v>
      </c>
      <c r="L25" s="23">
        <f t="shared" si="3"/>
        <v>0.83248783674412052</v>
      </c>
      <c r="M25" s="4"/>
      <c r="N25" t="s">
        <v>263</v>
      </c>
      <c r="O25" s="5">
        <v>30.140344480906776</v>
      </c>
      <c r="P25" s="71">
        <v>0.39186611324258791</v>
      </c>
    </row>
    <row r="26" spans="1:16">
      <c r="A26" s="17"/>
      <c r="B26" s="55">
        <v>22</v>
      </c>
      <c r="C26" s="19" t="s">
        <v>270</v>
      </c>
      <c r="D26" s="20">
        <v>0</v>
      </c>
      <c r="E26" s="21">
        <v>4.339086</v>
      </c>
      <c r="F26" s="21">
        <f t="shared" si="0"/>
        <v>3.7505177776101686</v>
      </c>
      <c r="G26" s="21">
        <v>1.7054606676101685</v>
      </c>
      <c r="H26" s="21">
        <v>2.0450571100000001</v>
      </c>
      <c r="I26" s="21">
        <v>0</v>
      </c>
      <c r="J26" s="22">
        <f t="shared" si="1"/>
        <v>0.3930460626063112</v>
      </c>
      <c r="K26" s="22">
        <f t="shared" si="2"/>
        <v>0.86435663584685085</v>
      </c>
      <c r="L26" s="23">
        <f t="shared" si="3"/>
        <v>0.86435663584685085</v>
      </c>
      <c r="M26" s="4"/>
      <c r="N26" t="s">
        <v>271</v>
      </c>
      <c r="O26" s="5">
        <v>4.9693389999999997E-2</v>
      </c>
      <c r="P26" s="71">
        <v>6.3107846224963043E-2</v>
      </c>
    </row>
    <row r="27" spans="1:16">
      <c r="A27" s="17"/>
      <c r="B27" s="55">
        <v>23</v>
      </c>
      <c r="C27" s="19" t="s">
        <v>271</v>
      </c>
      <c r="D27" s="20">
        <v>0</v>
      </c>
      <c r="E27" s="21">
        <v>0.78743599999999991</v>
      </c>
      <c r="F27" s="21">
        <f t="shared" si="0"/>
        <v>4.9693389999999997E-2</v>
      </c>
      <c r="G27" s="21">
        <v>0</v>
      </c>
      <c r="H27" s="21">
        <v>0</v>
      </c>
      <c r="I27" s="21">
        <v>4.9693389999999997E-2</v>
      </c>
      <c r="J27" s="22">
        <f t="shared" si="1"/>
        <v>0</v>
      </c>
      <c r="K27" s="22">
        <f t="shared" si="2"/>
        <v>0</v>
      </c>
      <c r="L27" s="23">
        <f t="shared" si="3"/>
        <v>6.3107846224963043E-2</v>
      </c>
      <c r="M27" s="4"/>
      <c r="N27" t="s">
        <v>259</v>
      </c>
      <c r="O27" s="5">
        <v>0</v>
      </c>
      <c r="P27" s="71">
        <v>0</v>
      </c>
    </row>
    <row r="28" spans="1:16" ht="15.75" thickBot="1">
      <c r="A28" s="24"/>
      <c r="B28" s="56">
        <v>25</v>
      </c>
      <c r="C28" s="26" t="s">
        <v>273</v>
      </c>
      <c r="D28" s="27">
        <v>0</v>
      </c>
      <c r="E28" s="28">
        <v>4.9346009999999998</v>
      </c>
      <c r="F28" s="28">
        <f t="shared" si="0"/>
        <v>4.7330585479736325</v>
      </c>
      <c r="G28" s="28">
        <v>1.1330585479736328</v>
      </c>
      <c r="H28" s="28">
        <v>3.5999999999999996</v>
      </c>
      <c r="I28" s="28">
        <v>0</v>
      </c>
      <c r="J28" s="29">
        <f t="shared" si="1"/>
        <v>0.22961502824111471</v>
      </c>
      <c r="K28" s="29">
        <f t="shared" si="2"/>
        <v>0.95915729518427784</v>
      </c>
      <c r="L28" s="30">
        <f t="shared" si="3"/>
        <v>0.95915729518427784</v>
      </c>
      <c r="M28" s="4"/>
      <c r="N28" t="s">
        <v>267</v>
      </c>
      <c r="O28" s="5">
        <v>0</v>
      </c>
      <c r="P28" s="71">
        <v>0</v>
      </c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>
  <dimension ref="A1:M18"/>
  <sheetViews>
    <sheetView workbookViewId="0">
      <selection activeCell="A18" sqref="A18:D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>
      <c r="A1" s="50">
        <v>111</v>
      </c>
      <c r="B1" s="49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1732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313.662623</v>
      </c>
      <c r="E6" s="14">
        <v>325.223997</v>
      </c>
      <c r="F6" s="14">
        <v>202.26561724109698</v>
      </c>
      <c r="G6" s="14">
        <v>151.93292714109703</v>
      </c>
      <c r="H6" s="14">
        <v>41.327572090000011</v>
      </c>
      <c r="I6" s="14">
        <v>9.0051180099999986</v>
      </c>
      <c r="J6" s="15">
        <v>0.46716395020843748</v>
      </c>
      <c r="K6" s="15">
        <v>0.59423812822488942</v>
      </c>
      <c r="L6" s="16">
        <v>0.6219270998046833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209.70550800000001</v>
      </c>
      <c r="E7" s="38">
        <f ca="1">SUM(E8:OFFSET(E6,MATCH("PROYECTOS",$A$8:$A$50,0),0))</f>
        <v>312.3088459999999</v>
      </c>
      <c r="F7" s="38">
        <f ca="1">SUM(F8:OFFSET(F6,MATCH("PROYECTOS",$A$8:$A$50,0),0))</f>
        <v>197.18367821696484</v>
      </c>
      <c r="G7" s="38">
        <f ca="1">SUM(G8:OFFSET(G6,MATCH("PROYECTOS",$A$8:$A$50,0),0))</f>
        <v>149.40549019696482</v>
      </c>
      <c r="H7" s="38">
        <f ca="1">SUM(H8:OFFSET(H6,MATCH("PROYECTOS",$A$8:$A$50,0),0))</f>
        <v>40.028248909999995</v>
      </c>
      <c r="I7" s="38">
        <f ca="1">SUM(I8:OFFSET(I6,MATCH("PROYECTOS",$A$8:$A$50,0),0))</f>
        <v>7.7499391099999997</v>
      </c>
      <c r="J7" s="39">
        <f ca="1">IFERROR(G7/E7,0)</f>
        <v>0.47839019646905828</v>
      </c>
      <c r="K7" s="39">
        <f ca="1">IFERROR(SUM(G7,H7)/E7,0)</f>
        <v>0.60655899291102655</v>
      </c>
      <c r="L7" s="40">
        <f ca="1">IFERROR(SUM(G7,H7,I7)/E7,0)</f>
        <v>0.63137397721025457</v>
      </c>
      <c r="M7" s="4"/>
    </row>
    <row r="8" spans="1:13">
      <c r="A8" s="17"/>
      <c r="B8" s="19">
        <v>3000001</v>
      </c>
      <c r="C8" s="19" t="s">
        <v>275</v>
      </c>
      <c r="D8" s="20">
        <v>7.4783790000000003</v>
      </c>
      <c r="E8" s="21">
        <v>243.05953899999989</v>
      </c>
      <c r="F8" s="21">
        <f t="shared" ref="F8:F10" si="0">SUM(G8,H8,I8)</f>
        <v>176.70407246915065</v>
      </c>
      <c r="G8" s="21">
        <v>135.66179601915064</v>
      </c>
      <c r="H8" s="21">
        <v>36.910985779999997</v>
      </c>
      <c r="I8" s="21">
        <v>4.1312906700000003</v>
      </c>
      <c r="J8" s="22">
        <f t="shared" ref="J8:J11" si="1">IFERROR(G8/E8,0)</f>
        <v>0.55814224192678452</v>
      </c>
      <c r="K8" s="22">
        <f t="shared" ref="K8:K11" si="2">IFERROR(SUM(G8,H8)/E8,0)</f>
        <v>0.71000209458617758</v>
      </c>
      <c r="L8" s="23">
        <f t="shared" ref="L8:L11" si="3">IFERROR(SUM(G8,H8,I8)/E8,0)</f>
        <v>0.72699912620648366</v>
      </c>
      <c r="M8" s="4"/>
    </row>
    <row r="9" spans="1:13" ht="25.5">
      <c r="A9" s="17"/>
      <c r="B9" s="19">
        <v>3000588</v>
      </c>
      <c r="C9" s="19" t="s">
        <v>1734</v>
      </c>
      <c r="D9" s="20">
        <v>28.700155000000002</v>
      </c>
      <c r="E9" s="21">
        <v>34.405402999999993</v>
      </c>
      <c r="F9" s="21">
        <f t="shared" si="0"/>
        <v>14.380084789997994</v>
      </c>
      <c r="G9" s="21">
        <v>9.8528235499979928</v>
      </c>
      <c r="H9" s="21">
        <v>2.02251885</v>
      </c>
      <c r="I9" s="21">
        <v>2.5047423899999997</v>
      </c>
      <c r="J9" s="22">
        <f t="shared" si="1"/>
        <v>0.28637431016279608</v>
      </c>
      <c r="K9" s="22">
        <f t="shared" si="2"/>
        <v>0.34515922978719349</v>
      </c>
      <c r="L9" s="23">
        <f t="shared" si="3"/>
        <v>0.41796007417782599</v>
      </c>
      <c r="M9" s="4"/>
    </row>
    <row r="10" spans="1:13" ht="25.5">
      <c r="A10" s="17"/>
      <c r="B10" s="19">
        <v>3000674</v>
      </c>
      <c r="C10" s="19" t="s">
        <v>1735</v>
      </c>
      <c r="D10" s="20">
        <v>173.526974</v>
      </c>
      <c r="E10" s="21">
        <v>34.843903999999995</v>
      </c>
      <c r="F10" s="21">
        <f t="shared" si="0"/>
        <v>6.0995209578161846</v>
      </c>
      <c r="G10" s="21">
        <v>3.8908706278161844</v>
      </c>
      <c r="H10" s="21">
        <v>1.09474428</v>
      </c>
      <c r="I10" s="21">
        <v>1.11390605</v>
      </c>
      <c r="J10" s="22">
        <f t="shared" si="1"/>
        <v>0.11166574870072496</v>
      </c>
      <c r="K10" s="22">
        <f t="shared" si="2"/>
        <v>0.14308427975855362</v>
      </c>
      <c r="L10" s="23">
        <f t="shared" si="3"/>
        <v>0.17505274259210982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103.95711499999999</v>
      </c>
      <c r="E11" s="45">
        <f t="shared" ref="E11:I11" ca="1" si="4">OFFSET(E11,-MATCH("PROYECTOS",$A$8:$A$50,0)-1,0)-(OFFSET(E11,-MATCH("PROYECTOS",$A$8:$A$50,0),0))</f>
        <v>12.915151000000094</v>
      </c>
      <c r="F11" s="45">
        <f t="shared" ca="1" si="4"/>
        <v>5.08193902413214</v>
      </c>
      <c r="G11" s="45">
        <f t="shared" ca="1" si="4"/>
        <v>2.5274369441322051</v>
      </c>
      <c r="H11" s="45">
        <f t="shared" ca="1" si="4"/>
        <v>1.299323180000016</v>
      </c>
      <c r="I11" s="45">
        <f t="shared" ca="1" si="4"/>
        <v>1.2551788999999989</v>
      </c>
      <c r="J11" s="46">
        <f t="shared" ca="1" si="1"/>
        <v>0.19569550089907478</v>
      </c>
      <c r="K11" s="46">
        <f t="shared" ca="1" si="2"/>
        <v>0.29630006835631989</v>
      </c>
      <c r="L11" s="47">
        <f t="shared" ca="1" si="3"/>
        <v>0.39348661305873878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1744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 ht="25.5">
      <c r="A17" s="17"/>
      <c r="B17" s="19">
        <v>3000588</v>
      </c>
      <c r="C17" s="19" t="s">
        <v>1734</v>
      </c>
      <c r="D17" s="23">
        <v>0.41796007417782599</v>
      </c>
    </row>
    <row r="18" spans="1:4" ht="26.25" thickBot="1">
      <c r="A18" s="24"/>
      <c r="B18" s="26">
        <v>3000674</v>
      </c>
      <c r="C18" s="26" t="s">
        <v>1735</v>
      </c>
      <c r="D18" s="30">
        <v>0.17505274259210982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111</v>
      </c>
      <c r="B1" s="49" t="s">
        <v>72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1733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313.662623</v>
      </c>
      <c r="I6" s="14">
        <v>325.223997</v>
      </c>
      <c r="J6" s="14">
        <v>202.26561724109698</v>
      </c>
      <c r="K6" s="14">
        <v>151.93292714109703</v>
      </c>
      <c r="L6" s="14">
        <v>41.327572090000011</v>
      </c>
      <c r="M6" s="14">
        <v>9.0051180099999986</v>
      </c>
      <c r="N6" s="15">
        <v>0.46716395020843748</v>
      </c>
      <c r="O6" s="15">
        <v>0.59423812822488942</v>
      </c>
      <c r="P6" s="16">
        <v>0.6219270998046833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209.70550799999998</v>
      </c>
      <c r="I7" s="37">
        <f>SUM(I8:I17)</f>
        <v>312.30884600000002</v>
      </c>
      <c r="J7" s="37">
        <f>SUM(J8:J17)</f>
        <v>197.18367821696481</v>
      </c>
      <c r="K7" s="37">
        <f t="shared" ref="K7:M7" si="0">SUM(K8:K17)</f>
        <v>149.40549019696482</v>
      </c>
      <c r="L7" s="37">
        <f t="shared" si="0"/>
        <v>40.028248910000002</v>
      </c>
      <c r="M7" s="37">
        <f t="shared" si="0"/>
        <v>7.7499391099999988</v>
      </c>
      <c r="N7" s="39">
        <f>IFERROR(K7/I7,0)</f>
        <v>0.47839019646905812</v>
      </c>
      <c r="O7" s="39">
        <f>IFERROR(SUM(K7,L7)/I7,0)</f>
        <v>0.60655899291102633</v>
      </c>
      <c r="P7" s="40">
        <f>IFERROR(SUM(K7,L7,M7)/I7,0)</f>
        <v>0.63137397721025423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7.4783790000000003</v>
      </c>
      <c r="I8" s="21">
        <v>15.741221999999997</v>
      </c>
      <c r="J8" s="21">
        <f t="shared" ref="J8:J17" si="1">SUM(K8,L8,M8)</f>
        <v>7.9054642990029373</v>
      </c>
      <c r="K8" s="21">
        <v>5.5859173990029376</v>
      </c>
      <c r="L8" s="21">
        <v>1.0817593599999999</v>
      </c>
      <c r="M8" s="21">
        <v>1.2377875400000005</v>
      </c>
      <c r="N8" s="22">
        <f t="shared" ref="N8:N18" si="2">IFERROR(K8/I8,0)</f>
        <v>0.35485919701805479</v>
      </c>
      <c r="O8" s="22">
        <f t="shared" ref="O8:O18" si="3">IFERROR(SUM(K8,L8)/I8,0)</f>
        <v>0.42358063173258964</v>
      </c>
      <c r="P8" s="23">
        <f t="shared" ref="P8:P18" si="4">IFERROR(SUM(K8,L8,M8)/I8,0)</f>
        <v>0.50221414188828151</v>
      </c>
      <c r="Q8" s="70">
        <v>11</v>
      </c>
      <c r="R8" s="21">
        <v>11</v>
      </c>
      <c r="S8" s="23">
        <f>IFERROR(R8/Q8,0)</f>
        <v>1</v>
      </c>
    </row>
    <row r="9" spans="1:19" ht="25.5">
      <c r="A9" s="17"/>
      <c r="B9" s="19">
        <v>5001253</v>
      </c>
      <c r="C9" s="19" t="s">
        <v>868</v>
      </c>
      <c r="D9" s="68">
        <v>3000001</v>
      </c>
      <c r="E9" s="19" t="s">
        <v>275</v>
      </c>
      <c r="F9" s="69">
        <v>96</v>
      </c>
      <c r="G9" s="19" t="s">
        <v>823</v>
      </c>
      <c r="H9" s="20">
        <v>0</v>
      </c>
      <c r="I9" s="21">
        <v>86.977091000000016</v>
      </c>
      <c r="J9" s="21">
        <f t="shared" si="1"/>
        <v>75.246479322807318</v>
      </c>
      <c r="K9" s="21">
        <v>41.661737322807312</v>
      </c>
      <c r="L9" s="21">
        <v>31.184742</v>
      </c>
      <c r="M9" s="21">
        <v>2.4</v>
      </c>
      <c r="N9" s="22">
        <f t="shared" si="2"/>
        <v>0.47899667422548431</v>
      </c>
      <c r="O9" s="22">
        <f t="shared" si="3"/>
        <v>0.83753639590920903</v>
      </c>
      <c r="P9" s="23">
        <f t="shared" si="4"/>
        <v>0.86512986876978104</v>
      </c>
      <c r="Q9" s="70">
        <v>2</v>
      </c>
      <c r="R9" s="21">
        <v>1.07</v>
      </c>
      <c r="S9" s="23">
        <f t="shared" ref="S9:S17" si="5">IFERROR(R9/Q9,0)</f>
        <v>0.53500000000000003</v>
      </c>
    </row>
    <row r="10" spans="1:19" ht="25.5">
      <c r="A10" s="17"/>
      <c r="B10" s="19">
        <v>5001254</v>
      </c>
      <c r="C10" s="19" t="s">
        <v>869</v>
      </c>
      <c r="D10" s="68">
        <v>3000001</v>
      </c>
      <c r="E10" s="19" t="s">
        <v>275</v>
      </c>
      <c r="F10" s="69">
        <v>255</v>
      </c>
      <c r="G10" s="19" t="s">
        <v>420</v>
      </c>
      <c r="H10" s="20">
        <v>0</v>
      </c>
      <c r="I10" s="21">
        <v>140.34122600000001</v>
      </c>
      <c r="J10" s="21">
        <f t="shared" si="1"/>
        <v>93.552128847340384</v>
      </c>
      <c r="K10" s="21">
        <v>88.414141297340393</v>
      </c>
      <c r="L10" s="21">
        <v>4.6444844199999995</v>
      </c>
      <c r="M10" s="21">
        <v>0.49350313000000001</v>
      </c>
      <c r="N10" s="22">
        <f t="shared" si="2"/>
        <v>0.62999407812883423</v>
      </c>
      <c r="O10" s="22">
        <f t="shared" si="3"/>
        <v>0.66308830533759477</v>
      </c>
      <c r="P10" s="23">
        <f t="shared" si="4"/>
        <v>0.66660475694676047</v>
      </c>
      <c r="Q10" s="70">
        <v>56</v>
      </c>
      <c r="R10" s="21">
        <v>56</v>
      </c>
      <c r="S10" s="23">
        <f t="shared" si="5"/>
        <v>1</v>
      </c>
    </row>
    <row r="11" spans="1:19" ht="25.5">
      <c r="A11" s="17"/>
      <c r="B11" s="19">
        <v>5004351</v>
      </c>
      <c r="C11" s="19" t="s">
        <v>1736</v>
      </c>
      <c r="D11" s="68">
        <v>3000674</v>
      </c>
      <c r="E11" s="19" t="s">
        <v>1735</v>
      </c>
      <c r="F11" s="69">
        <v>56</v>
      </c>
      <c r="G11" s="19" t="s">
        <v>419</v>
      </c>
      <c r="H11" s="20">
        <v>3.7027030000000001</v>
      </c>
      <c r="I11" s="21">
        <v>7.2815129999999995</v>
      </c>
      <c r="J11" s="21">
        <f t="shared" si="1"/>
        <v>3.7731572665417534</v>
      </c>
      <c r="K11" s="21">
        <v>2.4771942065417534</v>
      </c>
      <c r="L11" s="21">
        <v>0.64688469999999998</v>
      </c>
      <c r="M11" s="21">
        <v>0.64907835999999997</v>
      </c>
      <c r="N11" s="22">
        <f t="shared" si="2"/>
        <v>0.34020322514589391</v>
      </c>
      <c r="O11" s="22">
        <f t="shared" si="3"/>
        <v>0.42904255015980247</v>
      </c>
      <c r="P11" s="23">
        <f t="shared" si="4"/>
        <v>0.5181831394851254</v>
      </c>
      <c r="Q11" s="70">
        <v>14665</v>
      </c>
      <c r="R11" s="21">
        <v>14665</v>
      </c>
      <c r="S11" s="23">
        <f t="shared" si="5"/>
        <v>1</v>
      </c>
    </row>
    <row r="12" spans="1:19" ht="38.25">
      <c r="A12" s="17"/>
      <c r="B12" s="19">
        <v>5004354</v>
      </c>
      <c r="C12" s="19" t="s">
        <v>1737</v>
      </c>
      <c r="D12" s="68">
        <v>3000674</v>
      </c>
      <c r="E12" s="19" t="s">
        <v>1735</v>
      </c>
      <c r="F12" s="69">
        <v>86</v>
      </c>
      <c r="G12" s="19" t="s">
        <v>500</v>
      </c>
      <c r="H12" s="20">
        <v>6.2242709999999999</v>
      </c>
      <c r="I12" s="21">
        <v>4.59701</v>
      </c>
      <c r="J12" s="21">
        <f t="shared" si="1"/>
        <v>0.3667505086767</v>
      </c>
      <c r="K12" s="21">
        <v>0.3401454386767</v>
      </c>
      <c r="L12" s="21">
        <v>1.5105070000000002E-2</v>
      </c>
      <c r="M12" s="21">
        <v>1.15E-2</v>
      </c>
      <c r="N12" s="22">
        <f t="shared" si="2"/>
        <v>7.3992755873208887E-2</v>
      </c>
      <c r="O12" s="22">
        <f t="shared" si="3"/>
        <v>7.7278602543109545E-2</v>
      </c>
      <c r="P12" s="23">
        <f t="shared" si="4"/>
        <v>7.9780228600046549E-2</v>
      </c>
      <c r="Q12" s="70">
        <v>0</v>
      </c>
      <c r="R12" s="21">
        <v>0</v>
      </c>
      <c r="S12" s="23">
        <f t="shared" si="5"/>
        <v>0</v>
      </c>
    </row>
    <row r="13" spans="1:19" ht="25.5">
      <c r="A13" s="17"/>
      <c r="B13" s="19">
        <v>5005105</v>
      </c>
      <c r="C13" s="19" t="s">
        <v>1738</v>
      </c>
      <c r="D13" s="68">
        <v>3000674</v>
      </c>
      <c r="E13" s="19" t="s">
        <v>1735</v>
      </c>
      <c r="F13" s="69">
        <v>56</v>
      </c>
      <c r="G13" s="19" t="s">
        <v>419</v>
      </c>
      <c r="H13" s="20">
        <v>160</v>
      </c>
      <c r="I13" s="21">
        <v>18.423080999999996</v>
      </c>
      <c r="J13" s="21">
        <f t="shared" si="1"/>
        <v>1.0349778631802486</v>
      </c>
      <c r="K13" s="21">
        <v>0.29101208318024874</v>
      </c>
      <c r="L13" s="21">
        <v>0.33856362999999995</v>
      </c>
      <c r="M13" s="21">
        <v>0.40540215000000002</v>
      </c>
      <c r="N13" s="22">
        <f t="shared" si="2"/>
        <v>1.5796059474538965E-2</v>
      </c>
      <c r="O13" s="22">
        <f t="shared" si="3"/>
        <v>3.4173204426569515E-2</v>
      </c>
      <c r="P13" s="23">
        <f t="shared" si="4"/>
        <v>5.6178326696834743E-2</v>
      </c>
      <c r="Q13" s="70">
        <v>56</v>
      </c>
      <c r="R13" s="21">
        <v>56</v>
      </c>
      <c r="S13" s="23">
        <f t="shared" si="5"/>
        <v>1</v>
      </c>
    </row>
    <row r="14" spans="1:19" ht="38.25">
      <c r="A14" s="17"/>
      <c r="B14" s="19">
        <v>5005106</v>
      </c>
      <c r="C14" s="19" t="s">
        <v>1739</v>
      </c>
      <c r="D14" s="68">
        <v>3000674</v>
      </c>
      <c r="E14" s="19" t="s">
        <v>1735</v>
      </c>
      <c r="F14" s="69">
        <v>86</v>
      </c>
      <c r="G14" s="19" t="s">
        <v>500</v>
      </c>
      <c r="H14" s="20">
        <v>3.6</v>
      </c>
      <c r="I14" s="21">
        <v>4.5423</v>
      </c>
      <c r="J14" s="21">
        <f t="shared" si="1"/>
        <v>0.92463531941748234</v>
      </c>
      <c r="K14" s="21">
        <v>0.78251889941748232</v>
      </c>
      <c r="L14" s="21">
        <v>9.4190880000000018E-2</v>
      </c>
      <c r="M14" s="21">
        <v>4.7925539999999996E-2</v>
      </c>
      <c r="N14" s="22">
        <f t="shared" si="2"/>
        <v>0.17227371583063256</v>
      </c>
      <c r="O14" s="22">
        <f t="shared" si="3"/>
        <v>0.19301010048158032</v>
      </c>
      <c r="P14" s="23">
        <f t="shared" si="4"/>
        <v>0.20356104163474062</v>
      </c>
      <c r="Q14" s="70">
        <v>2735</v>
      </c>
      <c r="R14" s="21">
        <v>2735</v>
      </c>
      <c r="S14" s="23">
        <f t="shared" si="5"/>
        <v>1</v>
      </c>
    </row>
    <row r="15" spans="1:19" ht="25.5">
      <c r="A15" s="17"/>
      <c r="B15" s="19">
        <v>5005107</v>
      </c>
      <c r="C15" s="19" t="s">
        <v>1740</v>
      </c>
      <c r="D15" s="68">
        <v>3000588</v>
      </c>
      <c r="E15" s="19" t="s">
        <v>1734</v>
      </c>
      <c r="F15" s="69">
        <v>43</v>
      </c>
      <c r="G15" s="19" t="s">
        <v>710</v>
      </c>
      <c r="H15" s="20">
        <v>17.045155000000001</v>
      </c>
      <c r="I15" s="21">
        <v>29.127449999999996</v>
      </c>
      <c r="J15" s="21">
        <f t="shared" si="1"/>
        <v>13.61417466559646</v>
      </c>
      <c r="K15" s="21">
        <v>9.6951515655964613</v>
      </c>
      <c r="L15" s="21">
        <v>1.9306142199999998</v>
      </c>
      <c r="M15" s="21">
        <v>1.9884088799999997</v>
      </c>
      <c r="N15" s="22">
        <f t="shared" si="2"/>
        <v>0.33285274081996408</v>
      </c>
      <c r="O15" s="22">
        <f t="shared" si="3"/>
        <v>0.39913434871904208</v>
      </c>
      <c r="P15" s="23">
        <f t="shared" si="4"/>
        <v>0.46740015571553506</v>
      </c>
      <c r="Q15" s="70">
        <v>280</v>
      </c>
      <c r="R15" s="21">
        <v>219</v>
      </c>
      <c r="S15" s="23">
        <f t="shared" si="5"/>
        <v>0.78214285714285714</v>
      </c>
    </row>
    <row r="16" spans="1:19" ht="38.25">
      <c r="A16" s="17"/>
      <c r="B16" s="19">
        <v>5005108</v>
      </c>
      <c r="C16" s="19" t="s">
        <v>1741</v>
      </c>
      <c r="D16" s="68">
        <v>3000588</v>
      </c>
      <c r="E16" s="19" t="s">
        <v>1734</v>
      </c>
      <c r="F16" s="69">
        <v>86</v>
      </c>
      <c r="G16" s="19" t="s">
        <v>500</v>
      </c>
      <c r="H16" s="20">
        <v>0.496</v>
      </c>
      <c r="I16" s="21">
        <v>0.496</v>
      </c>
      <c r="J16" s="21">
        <f t="shared" si="1"/>
        <v>0.34785837982603102</v>
      </c>
      <c r="K16" s="21">
        <v>5.4902398260310292E-3</v>
      </c>
      <c r="L16" s="21">
        <v>9.1904629999999987E-2</v>
      </c>
      <c r="M16" s="21">
        <v>0.25046351</v>
      </c>
      <c r="N16" s="22">
        <f t="shared" si="2"/>
        <v>1.1069031907320623E-2</v>
      </c>
      <c r="O16" s="22">
        <f t="shared" si="3"/>
        <v>0.19636062464925608</v>
      </c>
      <c r="P16" s="23">
        <f t="shared" si="4"/>
        <v>0.70132737868151418</v>
      </c>
      <c r="Q16" s="70">
        <v>8702</v>
      </c>
      <c r="R16" s="21">
        <v>7587</v>
      </c>
      <c r="S16" s="23">
        <f t="shared" si="5"/>
        <v>0.87186853596874281</v>
      </c>
    </row>
    <row r="17" spans="1:19" ht="25.5">
      <c r="A17" s="17"/>
      <c r="B17" s="19">
        <v>5005109</v>
      </c>
      <c r="C17" s="19" t="s">
        <v>1742</v>
      </c>
      <c r="D17" s="68">
        <v>3000588</v>
      </c>
      <c r="E17" s="19" t="s">
        <v>1734</v>
      </c>
      <c r="F17" s="69">
        <v>87</v>
      </c>
      <c r="G17" s="19" t="s">
        <v>395</v>
      </c>
      <c r="H17" s="20">
        <v>11.159000000000001</v>
      </c>
      <c r="I17" s="21">
        <v>4.7819530000000006</v>
      </c>
      <c r="J17" s="21">
        <f t="shared" si="1"/>
        <v>0.41805174457550048</v>
      </c>
      <c r="K17" s="21">
        <v>0.15218174457550049</v>
      </c>
      <c r="L17" s="21">
        <v>0</v>
      </c>
      <c r="M17" s="21">
        <v>0.26587</v>
      </c>
      <c r="N17" s="22">
        <f t="shared" si="2"/>
        <v>3.1824182415741115E-2</v>
      </c>
      <c r="O17" s="22">
        <f t="shared" si="3"/>
        <v>3.1824182415741115E-2</v>
      </c>
      <c r="P17" s="23">
        <f t="shared" si="4"/>
        <v>8.7422804986895614E-2</v>
      </c>
      <c r="Q17" s="70">
        <v>10973</v>
      </c>
      <c r="R17" s="21">
        <v>8981</v>
      </c>
      <c r="S17" s="23">
        <f t="shared" si="5"/>
        <v>0.81846350132142531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103.95711500000002</v>
      </c>
      <c r="I18" s="44">
        <f t="shared" ref="I18:M18" si="6">I6-I7</f>
        <v>12.91515099999998</v>
      </c>
      <c r="J18" s="44">
        <f t="shared" si="6"/>
        <v>5.0819390241321685</v>
      </c>
      <c r="K18" s="44">
        <f t="shared" si="6"/>
        <v>2.5274369441322051</v>
      </c>
      <c r="L18" s="44">
        <f t="shared" si="6"/>
        <v>1.2993231800000089</v>
      </c>
      <c r="M18" s="44">
        <f t="shared" si="6"/>
        <v>1.2551788999999998</v>
      </c>
      <c r="N18" s="46">
        <f t="shared" si="2"/>
        <v>0.1956955008990765</v>
      </c>
      <c r="O18" s="46">
        <f t="shared" si="3"/>
        <v>0.29630006835632194</v>
      </c>
      <c r="P18" s="47">
        <f t="shared" si="4"/>
        <v>0.39348661305874172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113</v>
      </c>
      <c r="B1" s="50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1745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529.31418000000008</v>
      </c>
      <c r="E6" s="14">
        <v>605.829387</v>
      </c>
      <c r="F6" s="14">
        <v>292.52784174839508</v>
      </c>
      <c r="G6" s="14">
        <v>213.18216722839514</v>
      </c>
      <c r="H6" s="14">
        <v>43.83721658999999</v>
      </c>
      <c r="I6" s="14">
        <v>35.508457929999999</v>
      </c>
      <c r="J6" s="15">
        <v>0.35188482401629545</v>
      </c>
      <c r="K6" s="15">
        <v>0.42424383718182873</v>
      </c>
      <c r="L6" s="16">
        <v>0.48285515365466275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529.31417999999996</v>
      </c>
      <c r="E7" s="38">
        <f ca="1">SUM(E8:OFFSET(E6,MATCH("GOBIERNOS REGIONALES",$A$8:$A$50,0),0))</f>
        <v>605.82938700000011</v>
      </c>
      <c r="F7" s="38">
        <f ca="1">SUM(F8:OFFSET(F6,MATCH("GOBIERNOS REGIONALES",$A$8:$A$50,0),0))</f>
        <v>292.52784174839519</v>
      </c>
      <c r="G7" s="38">
        <f ca="1">SUM(G8:OFFSET(G6,MATCH("GOBIERNOS REGIONALES",$A$8:$A$50,0),0))</f>
        <v>213.18216722839514</v>
      </c>
      <c r="H7" s="38">
        <f ca="1">SUM(H8:OFFSET(H6,MATCH("GOBIERNOS REGIONALES",$A$8:$A$50,0),0))</f>
        <v>43.837216590000004</v>
      </c>
      <c r="I7" s="38">
        <f ca="1">SUM(I8:OFFSET(I6,MATCH("GOBIERNOS REGIONALES",$A$8:$A$50,0),0))</f>
        <v>35.508457930000006</v>
      </c>
      <c r="J7" s="39">
        <f ca="1">IFERROR(G7/E7,0)</f>
        <v>0.35188482401629539</v>
      </c>
      <c r="K7" s="39">
        <f ca="1">IFERROR(SUM(G7,H7)/E7,0)</f>
        <v>0.42424383718182873</v>
      </c>
      <c r="L7" s="40">
        <f ca="1">IFERROR(SUM(G7,H7,I7)/E7,0)</f>
        <v>0.48285515365466275</v>
      </c>
      <c r="M7" s="4"/>
    </row>
    <row r="8" spans="1:13" ht="25.5">
      <c r="A8" s="17"/>
      <c r="B8" s="18">
        <v>67</v>
      </c>
      <c r="C8" s="19" t="s">
        <v>136</v>
      </c>
      <c r="D8" s="20">
        <v>529.31417999999996</v>
      </c>
      <c r="E8" s="21">
        <v>605.82938700000011</v>
      </c>
      <c r="F8" s="21">
        <f t="shared" ref="F8:F10" si="0">SUM(G8,H8,I8)</f>
        <v>292.52784174839519</v>
      </c>
      <c r="G8" s="21">
        <v>213.18216722839514</v>
      </c>
      <c r="H8" s="21">
        <v>43.837216590000004</v>
      </c>
      <c r="I8" s="21">
        <v>35.508457930000006</v>
      </c>
      <c r="J8" s="22">
        <f t="shared" ref="J8:J10" si="1">IFERROR(G8/E8,0)</f>
        <v>0.35188482401629539</v>
      </c>
      <c r="K8" s="22">
        <f t="shared" ref="K8:K10" si="2">IFERROR(SUM(G8,H8)/E8,0)</f>
        <v>0.42424383718182873</v>
      </c>
      <c r="L8" s="23">
        <f t="shared" ref="L8:L10" si="3">IFERROR(SUM(G8,H8,I8)/E8,0)</f>
        <v>0.48285515365466275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113</v>
      </c>
      <c r="B1" s="51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1746</v>
      </c>
      <c r="N2" s="72" t="s">
        <v>1756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529.31418000000008</v>
      </c>
      <c r="E6" s="14">
        <f ca="1">SUM(E7:OFFSET(E7,50,0))</f>
        <v>605.829387</v>
      </c>
      <c r="F6" s="14">
        <f ca="1">SUM(F7:OFFSET(F7,50,0))</f>
        <v>292.52784174839508</v>
      </c>
      <c r="G6" s="14">
        <f ca="1">SUM(G7:OFFSET(G7,50,0))</f>
        <v>213.18216722839514</v>
      </c>
      <c r="H6" s="14">
        <f ca="1">SUM(H7:OFFSET(H7,50,0))</f>
        <v>43.83721658999999</v>
      </c>
      <c r="I6" s="14">
        <f ca="1">SUM(I7:OFFSET(I7,50,0))</f>
        <v>35.508457929999999</v>
      </c>
      <c r="J6" s="15">
        <f ca="1">IFERROR(G6/E6,0)</f>
        <v>0.35188482401629545</v>
      </c>
      <c r="K6" s="15">
        <f ca="1">IFERROR(SUM(G6,H6)/E6,0)</f>
        <v>0.42424383718182873</v>
      </c>
      <c r="L6" s="16">
        <f ca="1">IFERROR(SUM(G6,H6,I6)/E6,0)</f>
        <v>0.48285515365466275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1.4999999999999999E-2</v>
      </c>
      <c r="E7" s="21">
        <v>0.60027100000000011</v>
      </c>
      <c r="F7" s="21">
        <f t="shared" ref="F7:F22" si="0">SUM(G7,H7,I7)</f>
        <v>0.10233552883319855</v>
      </c>
      <c r="G7" s="21">
        <v>8.2882478833198547E-2</v>
      </c>
      <c r="H7" s="21">
        <v>0</v>
      </c>
      <c r="I7" s="21">
        <v>1.945305E-2</v>
      </c>
      <c r="J7" s="22">
        <f t="shared" ref="J7:J22" si="1">IFERROR(G7/E7,0)</f>
        <v>0.1380751008014689</v>
      </c>
      <c r="K7" s="22">
        <f t="shared" ref="K7:K22" si="2">IFERROR(SUM(G7,H7)/E7,0)</f>
        <v>0.1380751008014689</v>
      </c>
      <c r="L7" s="23">
        <f t="shared" ref="L7:L22" si="3">IFERROR(SUM(G7,H7,I7)/E7,0)</f>
        <v>0.1704822135888599</v>
      </c>
      <c r="M7" s="4"/>
      <c r="N7" t="s">
        <v>268</v>
      </c>
      <c r="O7" s="5">
        <v>12.793073635417219</v>
      </c>
      <c r="P7" s="71">
        <v>0.60935627452669749</v>
      </c>
    </row>
    <row r="8" spans="1:16">
      <c r="A8" s="17"/>
      <c r="B8" s="55">
        <v>2</v>
      </c>
      <c r="C8" s="19" t="s">
        <v>250</v>
      </c>
      <c r="D8" s="20">
        <v>12.275716999999997</v>
      </c>
      <c r="E8" s="21">
        <v>16.604422999999997</v>
      </c>
      <c r="F8" s="21">
        <f t="shared" si="0"/>
        <v>8.0471789000788245</v>
      </c>
      <c r="G8" s="21">
        <v>5.8914671500788245</v>
      </c>
      <c r="H8" s="21">
        <v>1.2988008</v>
      </c>
      <c r="I8" s="21">
        <v>0.85691095000000006</v>
      </c>
      <c r="J8" s="22">
        <f t="shared" si="1"/>
        <v>0.35481312118336333</v>
      </c>
      <c r="K8" s="22">
        <f t="shared" si="2"/>
        <v>0.43303329179694028</v>
      </c>
      <c r="L8" s="23">
        <f t="shared" si="3"/>
        <v>0.48464068279149636</v>
      </c>
      <c r="M8" s="4"/>
      <c r="N8" t="s">
        <v>262</v>
      </c>
      <c r="O8" s="5">
        <v>14.308535108087185</v>
      </c>
      <c r="P8" s="71">
        <v>0.56209868470319413</v>
      </c>
    </row>
    <row r="9" spans="1:16">
      <c r="A9" s="17"/>
      <c r="B9" s="55">
        <v>4</v>
      </c>
      <c r="C9" s="19" t="s">
        <v>252</v>
      </c>
      <c r="D9" s="20">
        <v>25.114721000000003</v>
      </c>
      <c r="E9" s="21">
        <v>29.802837</v>
      </c>
      <c r="F9" s="21">
        <f t="shared" si="0"/>
        <v>15.374473111872883</v>
      </c>
      <c r="G9" s="21">
        <v>11.036588661872884</v>
      </c>
      <c r="H9" s="21">
        <v>2.5936982699999995</v>
      </c>
      <c r="I9" s="21">
        <v>1.74418618</v>
      </c>
      <c r="J9" s="22">
        <f t="shared" si="1"/>
        <v>0.37032006925625516</v>
      </c>
      <c r="K9" s="22">
        <f t="shared" si="2"/>
        <v>0.45734863871761211</v>
      </c>
      <c r="L9" s="23">
        <f t="shared" si="3"/>
        <v>0.51587280472234509</v>
      </c>
      <c r="M9" s="4"/>
      <c r="N9" t="s">
        <v>270</v>
      </c>
      <c r="O9" s="5">
        <v>7.9767840159227408</v>
      </c>
      <c r="P9" s="71">
        <v>0.55376562951033159</v>
      </c>
    </row>
    <row r="10" spans="1:16">
      <c r="A10" s="17"/>
      <c r="B10" s="55">
        <v>6</v>
      </c>
      <c r="C10" s="19" t="s">
        <v>254</v>
      </c>
      <c r="D10" s="20">
        <v>0</v>
      </c>
      <c r="E10" s="21">
        <v>1.0880000000000001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256</v>
      </c>
      <c r="O10" s="5">
        <v>11.583079626219407</v>
      </c>
      <c r="P10" s="71">
        <v>0.54490034673447818</v>
      </c>
    </row>
    <row r="11" spans="1:16">
      <c r="A11" s="17"/>
      <c r="B11" s="55">
        <v>8</v>
      </c>
      <c r="C11" s="19" t="s">
        <v>256</v>
      </c>
      <c r="D11" s="20">
        <v>15.489292000000001</v>
      </c>
      <c r="E11" s="21">
        <v>21.257244</v>
      </c>
      <c r="F11" s="21">
        <f t="shared" si="0"/>
        <v>11.583079626219407</v>
      </c>
      <c r="G11" s="21">
        <v>8.5808345262194052</v>
      </c>
      <c r="H11" s="21">
        <v>1.5512103800000001</v>
      </c>
      <c r="I11" s="21">
        <v>1.4510347200000002</v>
      </c>
      <c r="J11" s="22">
        <f t="shared" si="1"/>
        <v>0.40366637021334495</v>
      </c>
      <c r="K11" s="22">
        <f t="shared" si="2"/>
        <v>0.47663962958789041</v>
      </c>
      <c r="L11" s="23">
        <f t="shared" si="3"/>
        <v>0.54490034673447818</v>
      </c>
      <c r="M11" s="4"/>
      <c r="N11" t="s">
        <v>261</v>
      </c>
      <c r="O11" s="5">
        <v>14.52376943417987</v>
      </c>
      <c r="P11" s="71">
        <v>0.52734147504442741</v>
      </c>
    </row>
    <row r="12" spans="1:16">
      <c r="A12" s="17"/>
      <c r="B12" s="55">
        <v>11</v>
      </c>
      <c r="C12" s="19" t="s">
        <v>259</v>
      </c>
      <c r="D12" s="20">
        <v>16.988035999999997</v>
      </c>
      <c r="E12" s="21">
        <v>19.656864000000002</v>
      </c>
      <c r="F12" s="21">
        <f t="shared" si="0"/>
        <v>9.5175050815611542</v>
      </c>
      <c r="G12" s="21">
        <v>6.908788921561154</v>
      </c>
      <c r="H12" s="21">
        <v>1.4137369200000001</v>
      </c>
      <c r="I12" s="21">
        <v>1.1949792400000001</v>
      </c>
      <c r="J12" s="22">
        <f t="shared" si="1"/>
        <v>0.35146953865892105</v>
      </c>
      <c r="K12" s="22">
        <f t="shared" si="2"/>
        <v>0.42339031503505098</v>
      </c>
      <c r="L12" s="23">
        <f t="shared" si="3"/>
        <v>0.48418227249072654</v>
      </c>
      <c r="M12" s="4"/>
      <c r="N12" t="s">
        <v>252</v>
      </c>
      <c r="O12" s="5">
        <v>15.374473111872883</v>
      </c>
      <c r="P12" s="71">
        <v>0.51587280472234509</v>
      </c>
    </row>
    <row r="13" spans="1:16">
      <c r="A13" s="17"/>
      <c r="B13" s="55">
        <v>12</v>
      </c>
      <c r="C13" s="19" t="s">
        <v>260</v>
      </c>
      <c r="D13" s="20">
        <v>18.755222000000003</v>
      </c>
      <c r="E13" s="21">
        <v>23.041934999999999</v>
      </c>
      <c r="F13" s="21">
        <f t="shared" si="0"/>
        <v>11.644828234986843</v>
      </c>
      <c r="G13" s="21">
        <v>8.2043654749868438</v>
      </c>
      <c r="H13" s="21">
        <v>1.9817552399999998</v>
      </c>
      <c r="I13" s="21">
        <v>1.4587075199999999</v>
      </c>
      <c r="J13" s="22">
        <f t="shared" si="1"/>
        <v>0.35606234784478147</v>
      </c>
      <c r="K13" s="22">
        <f t="shared" si="2"/>
        <v>0.44206880693773526</v>
      </c>
      <c r="L13" s="23">
        <f t="shared" si="3"/>
        <v>0.50537544850234339</v>
      </c>
      <c r="M13" s="4"/>
      <c r="N13" t="s">
        <v>260</v>
      </c>
      <c r="O13" s="5">
        <v>11.644828234986843</v>
      </c>
      <c r="P13" s="71">
        <v>0.50537544850234339</v>
      </c>
    </row>
    <row r="14" spans="1:16">
      <c r="A14" s="17"/>
      <c r="B14" s="55">
        <v>13</v>
      </c>
      <c r="C14" s="19" t="s">
        <v>261</v>
      </c>
      <c r="D14" s="20">
        <v>22.62673199999999</v>
      </c>
      <c r="E14" s="21">
        <v>27.541488999999999</v>
      </c>
      <c r="F14" s="21">
        <f t="shared" si="0"/>
        <v>14.52376943417987</v>
      </c>
      <c r="G14" s="21">
        <v>10.897390114179871</v>
      </c>
      <c r="H14" s="21">
        <v>2.1903511500000001</v>
      </c>
      <c r="I14" s="21">
        <v>1.4360281699999995</v>
      </c>
      <c r="J14" s="22">
        <f t="shared" si="1"/>
        <v>0.39567178499970973</v>
      </c>
      <c r="K14" s="22">
        <f t="shared" si="2"/>
        <v>0.47520093282465126</v>
      </c>
      <c r="L14" s="23">
        <f t="shared" si="3"/>
        <v>0.52734147504442741</v>
      </c>
      <c r="M14" s="4"/>
      <c r="N14" t="s">
        <v>250</v>
      </c>
      <c r="O14" s="5">
        <v>8.0471789000788245</v>
      </c>
      <c r="P14" s="71">
        <v>0.48464068279149636</v>
      </c>
    </row>
    <row r="15" spans="1:16">
      <c r="A15" s="17"/>
      <c r="B15" s="55">
        <v>14</v>
      </c>
      <c r="C15" s="19" t="s">
        <v>262</v>
      </c>
      <c r="D15" s="20">
        <v>23.513018000000002</v>
      </c>
      <c r="E15" s="21">
        <v>25.455556999999995</v>
      </c>
      <c r="F15" s="21">
        <f t="shared" si="0"/>
        <v>14.308535108087185</v>
      </c>
      <c r="G15" s="21">
        <v>10.545807138087184</v>
      </c>
      <c r="H15" s="21">
        <v>1.9810883399999999</v>
      </c>
      <c r="I15" s="21">
        <v>1.7816396299999999</v>
      </c>
      <c r="J15" s="22">
        <f t="shared" si="1"/>
        <v>0.41428310282454972</v>
      </c>
      <c r="K15" s="22">
        <f t="shared" si="2"/>
        <v>0.49210848059962647</v>
      </c>
      <c r="L15" s="23">
        <f t="shared" si="3"/>
        <v>0.56209868470319413</v>
      </c>
      <c r="M15" s="4"/>
      <c r="N15" t="s">
        <v>259</v>
      </c>
      <c r="O15" s="5">
        <v>9.5175050815611542</v>
      </c>
      <c r="P15" s="71">
        <v>0.48418227249072654</v>
      </c>
    </row>
    <row r="16" spans="1:16">
      <c r="A16" s="17"/>
      <c r="B16" s="55">
        <v>15</v>
      </c>
      <c r="C16" s="19" t="s">
        <v>263</v>
      </c>
      <c r="D16" s="20">
        <v>337.782625</v>
      </c>
      <c r="E16" s="21">
        <v>360.09828499999992</v>
      </c>
      <c r="F16" s="21">
        <f t="shared" si="0"/>
        <v>166.39943703365515</v>
      </c>
      <c r="G16" s="21">
        <v>121.26981730365515</v>
      </c>
      <c r="H16" s="21">
        <v>24.365954809999998</v>
      </c>
      <c r="I16" s="21">
        <v>20.76366492</v>
      </c>
      <c r="J16" s="22">
        <f t="shared" si="1"/>
        <v>0.3367686610994417</v>
      </c>
      <c r="K16" s="22">
        <f t="shared" si="2"/>
        <v>0.40443339549271995</v>
      </c>
      <c r="L16" s="23">
        <f t="shared" si="3"/>
        <v>0.46209450021028337</v>
      </c>
      <c r="M16" s="4"/>
      <c r="N16" t="s">
        <v>264</v>
      </c>
      <c r="O16" s="5">
        <v>5.0684147519008569</v>
      </c>
      <c r="P16" s="71">
        <v>0.46708984098227341</v>
      </c>
    </row>
    <row r="17" spans="1:16">
      <c r="A17" s="17"/>
      <c r="B17" s="55">
        <v>16</v>
      </c>
      <c r="C17" s="19" t="s">
        <v>264</v>
      </c>
      <c r="D17" s="20">
        <v>7.019737000000001</v>
      </c>
      <c r="E17" s="21">
        <v>10.851049</v>
      </c>
      <c r="F17" s="21">
        <f t="shared" si="0"/>
        <v>5.0684147519008569</v>
      </c>
      <c r="G17" s="21">
        <v>3.5640245119008571</v>
      </c>
      <c r="H17" s="21">
        <v>0.80868853000000007</v>
      </c>
      <c r="I17" s="21">
        <v>0.69570170999999992</v>
      </c>
      <c r="J17" s="22">
        <f t="shared" si="1"/>
        <v>0.32844976664476006</v>
      </c>
      <c r="K17" s="22">
        <f t="shared" si="2"/>
        <v>0.40297606636011479</v>
      </c>
      <c r="L17" s="23">
        <f t="shared" si="3"/>
        <v>0.46708984098227341</v>
      </c>
      <c r="M17" s="4"/>
      <c r="N17" t="s">
        <v>263</v>
      </c>
      <c r="O17" s="5">
        <v>166.39943703365515</v>
      </c>
      <c r="P17" s="71">
        <v>0.46209450021028337</v>
      </c>
    </row>
    <row r="18" spans="1:16">
      <c r="A18" s="17"/>
      <c r="B18" s="55">
        <v>20</v>
      </c>
      <c r="C18" s="19" t="s">
        <v>268</v>
      </c>
      <c r="D18" s="20">
        <v>16.520911999999996</v>
      </c>
      <c r="E18" s="21">
        <v>20.994406999999999</v>
      </c>
      <c r="F18" s="21">
        <f t="shared" si="0"/>
        <v>12.793073635417219</v>
      </c>
      <c r="G18" s="21">
        <v>9.2653870154172182</v>
      </c>
      <c r="H18" s="21">
        <v>2.0608161100000002</v>
      </c>
      <c r="I18" s="21">
        <v>1.4668705100000001</v>
      </c>
      <c r="J18" s="22">
        <f t="shared" si="1"/>
        <v>0.44132644543936006</v>
      </c>
      <c r="K18" s="22">
        <f t="shared" si="2"/>
        <v>0.53948668926048826</v>
      </c>
      <c r="L18" s="23">
        <f t="shared" si="3"/>
        <v>0.60935627452669749</v>
      </c>
      <c r="M18" s="4"/>
      <c r="N18" t="s">
        <v>271</v>
      </c>
      <c r="O18" s="5">
        <v>11.014090190161941</v>
      </c>
      <c r="P18" s="71">
        <v>0.45289587161127837</v>
      </c>
    </row>
    <row r="19" spans="1:16">
      <c r="A19" s="17"/>
      <c r="B19" s="55">
        <v>21</v>
      </c>
      <c r="C19" s="19" t="s">
        <v>269</v>
      </c>
      <c r="D19" s="20">
        <v>0</v>
      </c>
      <c r="E19" s="21">
        <v>0.24</v>
      </c>
      <c r="F19" s="21">
        <f t="shared" si="0"/>
        <v>4.6000000089406967E-2</v>
      </c>
      <c r="G19" s="21">
        <v>4.6000000089406967E-2</v>
      </c>
      <c r="H19" s="21">
        <v>0</v>
      </c>
      <c r="I19" s="21">
        <v>0</v>
      </c>
      <c r="J19" s="22">
        <f t="shared" si="1"/>
        <v>0.19166666703919572</v>
      </c>
      <c r="K19" s="22">
        <f t="shared" si="2"/>
        <v>0.19166666703919572</v>
      </c>
      <c r="L19" s="23">
        <f t="shared" si="3"/>
        <v>0.19166666703919572</v>
      </c>
      <c r="M19" s="4"/>
      <c r="N19" t="s">
        <v>273</v>
      </c>
      <c r="O19" s="5">
        <v>4.1283370954284599</v>
      </c>
      <c r="P19" s="71">
        <v>0.41813778737570689</v>
      </c>
    </row>
    <row r="20" spans="1:16">
      <c r="A20" s="17"/>
      <c r="B20" s="55">
        <v>22</v>
      </c>
      <c r="C20" s="19" t="s">
        <v>270</v>
      </c>
      <c r="D20" s="20">
        <v>9.7436969999999992</v>
      </c>
      <c r="E20" s="21">
        <v>14.404620999999999</v>
      </c>
      <c r="F20" s="21">
        <f t="shared" si="0"/>
        <v>7.9767840159227408</v>
      </c>
      <c r="G20" s="21">
        <v>5.948378945922741</v>
      </c>
      <c r="H20" s="21">
        <v>1.1345879800000001</v>
      </c>
      <c r="I20" s="21">
        <v>0.89381708999999976</v>
      </c>
      <c r="J20" s="22">
        <f t="shared" si="1"/>
        <v>0.41294935464964622</v>
      </c>
      <c r="K20" s="22">
        <f t="shared" si="2"/>
        <v>0.49171491050842236</v>
      </c>
      <c r="L20" s="23">
        <f t="shared" si="3"/>
        <v>0.55376562951033159</v>
      </c>
      <c r="M20" s="4"/>
      <c r="N20" t="s">
        <v>269</v>
      </c>
      <c r="O20" s="5">
        <v>4.6000000089406967E-2</v>
      </c>
      <c r="P20" s="71">
        <v>0.19166666703919572</v>
      </c>
    </row>
    <row r="21" spans="1:16">
      <c r="A21" s="17"/>
      <c r="B21" s="55">
        <v>23</v>
      </c>
      <c r="C21" s="19" t="s">
        <v>271</v>
      </c>
      <c r="D21" s="20">
        <v>17.546431999999999</v>
      </c>
      <c r="E21" s="21">
        <v>24.319255000000002</v>
      </c>
      <c r="F21" s="21">
        <f t="shared" si="0"/>
        <v>11.014090190161941</v>
      </c>
      <c r="G21" s="21">
        <v>7.8683190101619402</v>
      </c>
      <c r="H21" s="21">
        <v>1.8098830099999996</v>
      </c>
      <c r="I21" s="21">
        <v>1.3358881699999998</v>
      </c>
      <c r="J21" s="22">
        <f t="shared" si="1"/>
        <v>0.32354276519416159</v>
      </c>
      <c r="K21" s="22">
        <f t="shared" si="2"/>
        <v>0.39796457663534263</v>
      </c>
      <c r="L21" s="23">
        <f t="shared" si="3"/>
        <v>0.45289587161127837</v>
      </c>
      <c r="M21" s="4"/>
      <c r="N21" t="s">
        <v>249</v>
      </c>
      <c r="O21" s="5">
        <v>0.10233552883319855</v>
      </c>
      <c r="P21" s="71">
        <v>0.1704822135888599</v>
      </c>
    </row>
    <row r="22" spans="1:16" ht="15.75" thickBot="1">
      <c r="A22" s="24"/>
      <c r="B22" s="56">
        <v>25</v>
      </c>
      <c r="C22" s="26" t="s">
        <v>273</v>
      </c>
      <c r="D22" s="27">
        <v>5.9230389999999993</v>
      </c>
      <c r="E22" s="28">
        <v>9.873149999999999</v>
      </c>
      <c r="F22" s="28">
        <f t="shared" si="0"/>
        <v>4.1283370954284599</v>
      </c>
      <c r="G22" s="28">
        <v>3.0721159754284599</v>
      </c>
      <c r="H22" s="28">
        <v>0.64664504999999994</v>
      </c>
      <c r="I22" s="28">
        <v>0.40957606999999996</v>
      </c>
      <c r="J22" s="29">
        <f t="shared" si="1"/>
        <v>0.31115864495408863</v>
      </c>
      <c r="K22" s="29">
        <f t="shared" si="2"/>
        <v>0.376653958000077</v>
      </c>
      <c r="L22" s="30">
        <f t="shared" si="3"/>
        <v>0.41813778737570689</v>
      </c>
      <c r="M22" s="4"/>
      <c r="N22" t="s">
        <v>254</v>
      </c>
      <c r="O22" s="5">
        <v>0</v>
      </c>
      <c r="P22" s="71">
        <v>0</v>
      </c>
    </row>
    <row r="23" spans="1:16">
      <c r="O23" s="5"/>
      <c r="P23" s="71"/>
    </row>
    <row r="24" spans="1:16">
      <c r="O24" s="5"/>
      <c r="P24" s="71"/>
    </row>
    <row r="25" spans="1:16">
      <c r="O25" s="5"/>
      <c r="P25" s="71"/>
    </row>
    <row r="26" spans="1:16">
      <c r="O26" s="5"/>
      <c r="P26" s="71"/>
    </row>
    <row r="27" spans="1:16">
      <c r="O27" s="5"/>
      <c r="P27" s="71"/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>
      <c r="A1" s="50">
        <v>113</v>
      </c>
      <c r="B1" s="49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1747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529.31418000000008</v>
      </c>
      <c r="E6" s="14">
        <v>605.829387</v>
      </c>
      <c r="F6" s="14">
        <v>292.52784174839508</v>
      </c>
      <c r="G6" s="14">
        <v>213.18216722839514</v>
      </c>
      <c r="H6" s="14">
        <v>43.83721658999999</v>
      </c>
      <c r="I6" s="14">
        <v>35.508457929999999</v>
      </c>
      <c r="J6" s="15">
        <v>0.35188482401629545</v>
      </c>
      <c r="K6" s="15">
        <v>0.42424383718182873</v>
      </c>
      <c r="L6" s="16">
        <v>0.48285515365466275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510.20094699999993</v>
      </c>
      <c r="E7" s="38">
        <f ca="1">SUM(E8:OFFSET(E6,MATCH("PROYECTOS",$A$8:$A$50,0),0))</f>
        <v>577.92020300000001</v>
      </c>
      <c r="F7" s="38">
        <f ca="1">SUM(F8:OFFSET(F6,MATCH("PROYECTOS",$A$8:$A$50,0),0))</f>
        <v>283.84783055469416</v>
      </c>
      <c r="G7" s="38">
        <f ca="1">SUM(G8:OFFSET(G6,MATCH("PROYECTOS",$A$8:$A$50,0),0))</f>
        <v>208.44576967469419</v>
      </c>
      <c r="H7" s="38">
        <f ca="1">SUM(H8:OFFSET(H6,MATCH("PROYECTOS",$A$8:$A$50,0),0))</f>
        <v>43.247984679999995</v>
      </c>
      <c r="I7" s="38">
        <f ca="1">SUM(I8:OFFSET(I6,MATCH("PROYECTOS",$A$8:$A$50,0),0))</f>
        <v>32.154076199999992</v>
      </c>
      <c r="J7" s="39">
        <f ca="1">IFERROR(G7/E7,0)</f>
        <v>0.36068261429977072</v>
      </c>
      <c r="K7" s="39">
        <f ca="1">IFERROR(SUM(G7,H7)/E7,0)</f>
        <v>0.43551644854799132</v>
      </c>
      <c r="L7" s="40">
        <f ca="1">IFERROR(SUM(G7,H7,I7)/E7,0)</f>
        <v>0.49115401932867564</v>
      </c>
      <c r="M7" s="4"/>
    </row>
    <row r="8" spans="1:13">
      <c r="A8" s="17"/>
      <c r="B8" s="19">
        <v>3000001</v>
      </c>
      <c r="C8" s="19" t="s">
        <v>275</v>
      </c>
      <c r="D8" s="20">
        <v>223.50520399999996</v>
      </c>
      <c r="E8" s="21">
        <v>281.99634299999997</v>
      </c>
      <c r="F8" s="21">
        <f t="shared" ref="F8:F10" si="0">SUM(G8,H8,I8)</f>
        <v>115.53652833104675</v>
      </c>
      <c r="G8" s="21">
        <v>85.939774661046769</v>
      </c>
      <c r="H8" s="21">
        <v>16.152487599999994</v>
      </c>
      <c r="I8" s="21">
        <v>13.444266069999998</v>
      </c>
      <c r="J8" s="22">
        <f t="shared" ref="J8:J11" si="1">IFERROR(G8/E8,0)</f>
        <v>0.30475492606316096</v>
      </c>
      <c r="K8" s="22">
        <f t="shared" ref="K8:K11" si="2">IFERROR(SUM(G8,H8)/E8,0)</f>
        <v>0.36203399368567968</v>
      </c>
      <c r="L8" s="23">
        <f t="shared" ref="L8:L11" si="3">IFERROR(SUM(G8,H8,I8)/E8,0)</f>
        <v>0.40970931431918167</v>
      </c>
      <c r="M8" s="4"/>
    </row>
    <row r="9" spans="1:13" ht="25.5">
      <c r="A9" s="17"/>
      <c r="B9" s="19">
        <v>3000550</v>
      </c>
      <c r="C9" s="19" t="s">
        <v>1749</v>
      </c>
      <c r="D9" s="20">
        <v>238.75185999999997</v>
      </c>
      <c r="E9" s="21">
        <v>246.00821500000001</v>
      </c>
      <c r="F9" s="21">
        <f t="shared" si="0"/>
        <v>140.84672551249398</v>
      </c>
      <c r="G9" s="21">
        <v>102.45978275249399</v>
      </c>
      <c r="H9" s="21">
        <v>22.777592640000002</v>
      </c>
      <c r="I9" s="21">
        <v>15.609350119999998</v>
      </c>
      <c r="J9" s="22">
        <f t="shared" si="1"/>
        <v>0.41648927354923487</v>
      </c>
      <c r="K9" s="22">
        <f t="shared" si="2"/>
        <v>0.50907802161197746</v>
      </c>
      <c r="L9" s="23">
        <f t="shared" si="3"/>
        <v>0.57252854548980803</v>
      </c>
      <c r="M9" s="4"/>
    </row>
    <row r="10" spans="1:13" ht="25.5">
      <c r="A10" s="17"/>
      <c r="B10" s="19">
        <v>3000668</v>
      </c>
      <c r="C10" s="19" t="s">
        <v>1750</v>
      </c>
      <c r="D10" s="20">
        <v>47.943883</v>
      </c>
      <c r="E10" s="21">
        <v>49.915644999999998</v>
      </c>
      <c r="F10" s="21">
        <f t="shared" si="0"/>
        <v>27.464576711153413</v>
      </c>
      <c r="G10" s="21">
        <v>20.046212261153414</v>
      </c>
      <c r="H10" s="21">
        <v>4.3179044399999986</v>
      </c>
      <c r="I10" s="21">
        <v>3.100460009999999</v>
      </c>
      <c r="J10" s="22">
        <f t="shared" si="1"/>
        <v>0.40160178759892645</v>
      </c>
      <c r="K10" s="22">
        <f t="shared" si="2"/>
        <v>0.48810581734751529</v>
      </c>
      <c r="L10" s="23">
        <f t="shared" si="3"/>
        <v>0.55021981006462828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19.11323300000015</v>
      </c>
      <c r="E11" s="45">
        <f t="shared" ref="E11:I11" ca="1" si="4">OFFSET(E11,-MATCH("PROYECTOS",$A$8:$A$50,0)-1,0)-(OFFSET(E11,-MATCH("PROYECTOS",$A$8:$A$50,0),0))</f>
        <v>27.909183999999982</v>
      </c>
      <c r="F11" s="45">
        <f t="shared" ca="1" si="4"/>
        <v>8.6800111937009206</v>
      </c>
      <c r="G11" s="45">
        <f t="shared" ca="1" si="4"/>
        <v>4.7363975537009537</v>
      </c>
      <c r="H11" s="45">
        <f t="shared" ca="1" si="4"/>
        <v>0.5892319099999952</v>
      </c>
      <c r="I11" s="45">
        <f t="shared" ca="1" si="4"/>
        <v>3.3543817300000072</v>
      </c>
      <c r="J11" s="46">
        <f t="shared" ca="1" si="1"/>
        <v>0.16970748960990606</v>
      </c>
      <c r="K11" s="46">
        <f t="shared" ca="1" si="2"/>
        <v>0.19081996319566177</v>
      </c>
      <c r="L11" s="47">
        <f t="shared" ca="1" si="3"/>
        <v>0.31100913569171212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1757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15.75" thickBot="1">
      <c r="A17" s="73"/>
      <c r="B17" s="74">
        <v>3000001</v>
      </c>
      <c r="C17" s="74" t="s">
        <v>275</v>
      </c>
      <c r="D17" s="75">
        <v>0.40970931431918167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113</v>
      </c>
      <c r="B1" s="49" t="s">
        <v>73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1748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529.31418000000008</v>
      </c>
      <c r="I6" s="14">
        <v>605.829387</v>
      </c>
      <c r="J6" s="14">
        <v>292.52784174839508</v>
      </c>
      <c r="K6" s="14">
        <v>213.18216722839514</v>
      </c>
      <c r="L6" s="14">
        <v>43.83721658999999</v>
      </c>
      <c r="M6" s="14">
        <v>35.508457929999999</v>
      </c>
      <c r="N6" s="15">
        <v>0.35188482401629545</v>
      </c>
      <c r="O6" s="15">
        <v>0.42424383718182873</v>
      </c>
      <c r="P6" s="16">
        <v>0.48285515365466275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SUM(H8:H12)</f>
        <v>510.20094699999999</v>
      </c>
      <c r="I7" s="37">
        <f>SUM(I8:I12)</f>
        <v>577.92020300000001</v>
      </c>
      <c r="J7" s="37">
        <f>SUM(J8:J12)</f>
        <v>283.84783055469421</v>
      </c>
      <c r="K7" s="37">
        <f t="shared" ref="K7:M7" si="0">SUM(K8:K12)</f>
        <v>208.44576967469419</v>
      </c>
      <c r="L7" s="37">
        <f t="shared" si="0"/>
        <v>43.247984680000002</v>
      </c>
      <c r="M7" s="37">
        <f t="shared" si="0"/>
        <v>32.154076199999999</v>
      </c>
      <c r="N7" s="39">
        <f>IFERROR(K7/I7,0)</f>
        <v>0.36068261429977072</v>
      </c>
      <c r="O7" s="39">
        <f>IFERROR(SUM(K7,L7)/I7,0)</f>
        <v>0.43551644854799132</v>
      </c>
      <c r="P7" s="40">
        <f>IFERROR(SUM(K7,L7,M7)/I7,0)</f>
        <v>0.49115401932867575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213.350675</v>
      </c>
      <c r="I8" s="21">
        <v>271.10036999999994</v>
      </c>
      <c r="J8" s="21">
        <f t="shared" ref="J8:J12" si="1">SUM(K8,L8,M8)</f>
        <v>111.6876931055557</v>
      </c>
      <c r="K8" s="21">
        <v>83.173673625555693</v>
      </c>
      <c r="L8" s="21">
        <v>15.531044799999998</v>
      </c>
      <c r="M8" s="21">
        <v>12.98297468</v>
      </c>
      <c r="N8" s="22">
        <f t="shared" ref="N8:N13" si="2">IFERROR(K8/I8,0)</f>
        <v>0.30680029549777343</v>
      </c>
      <c r="O8" s="22">
        <f t="shared" ref="O8:O13" si="3">IFERROR(SUM(K8,L8)/I8,0)</f>
        <v>0.36408920587439891</v>
      </c>
      <c r="P8" s="23">
        <f t="shared" ref="P8:P13" si="4">IFERROR(SUM(K8,L8,M8)/I8,0)</f>
        <v>0.41197912457867808</v>
      </c>
      <c r="Q8" s="70">
        <v>3821448</v>
      </c>
      <c r="R8" s="21">
        <v>2263914</v>
      </c>
      <c r="S8" s="23">
        <f>IFERROR(R8/Q8,0)</f>
        <v>0.59242308151255751</v>
      </c>
    </row>
    <row r="9" spans="1:19" ht="25.5">
      <c r="A9" s="17"/>
      <c r="B9" s="19">
        <v>5004225</v>
      </c>
      <c r="C9" s="19" t="s">
        <v>1751</v>
      </c>
      <c r="D9" s="68">
        <v>3000001</v>
      </c>
      <c r="E9" s="19" t="s">
        <v>275</v>
      </c>
      <c r="F9" s="69">
        <v>87</v>
      </c>
      <c r="G9" s="19" t="s">
        <v>395</v>
      </c>
      <c r="H9" s="20">
        <v>10.154529000000002</v>
      </c>
      <c r="I9" s="21">
        <v>10.895973</v>
      </c>
      <c r="J9" s="21">
        <f t="shared" si="1"/>
        <v>3.8488352254910789</v>
      </c>
      <c r="K9" s="21">
        <v>2.7661010354910789</v>
      </c>
      <c r="L9" s="21">
        <v>0.62144279999999996</v>
      </c>
      <c r="M9" s="21">
        <v>0.46129138999999997</v>
      </c>
      <c r="N9" s="22">
        <f t="shared" si="2"/>
        <v>0.25386452733418841</v>
      </c>
      <c r="O9" s="22">
        <f t="shared" si="3"/>
        <v>0.31089869950036397</v>
      </c>
      <c r="P9" s="23">
        <f t="shared" si="4"/>
        <v>0.35323465150758715</v>
      </c>
      <c r="Q9" s="70">
        <v>54214</v>
      </c>
      <c r="R9" s="21">
        <v>44729</v>
      </c>
      <c r="S9" s="23">
        <f t="shared" ref="S9:S12" si="5">IFERROR(R9/Q9,0)</f>
        <v>0.82504519127900544</v>
      </c>
    </row>
    <row r="10" spans="1:19" ht="25.5">
      <c r="A10" s="17"/>
      <c r="B10" s="19">
        <v>5005068</v>
      </c>
      <c r="C10" s="19" t="s">
        <v>1752</v>
      </c>
      <c r="D10" s="68">
        <v>3000550</v>
      </c>
      <c r="E10" s="19" t="s">
        <v>1749</v>
      </c>
      <c r="F10" s="69">
        <v>138</v>
      </c>
      <c r="G10" s="19" t="s">
        <v>1755</v>
      </c>
      <c r="H10" s="20">
        <v>231.92845199999999</v>
      </c>
      <c r="I10" s="21">
        <v>238.94704700000003</v>
      </c>
      <c r="J10" s="21">
        <f t="shared" si="1"/>
        <v>137.75665489238423</v>
      </c>
      <c r="K10" s="21">
        <v>100.40170128238424</v>
      </c>
      <c r="L10" s="21">
        <v>22.195714129999999</v>
      </c>
      <c r="M10" s="21">
        <v>15.15923948</v>
      </c>
      <c r="N10" s="22">
        <f t="shared" si="2"/>
        <v>0.42018389657012262</v>
      </c>
      <c r="O10" s="22">
        <f t="shared" si="3"/>
        <v>0.51307357404749276</v>
      </c>
      <c r="P10" s="23">
        <f t="shared" si="4"/>
        <v>0.57651541051429778</v>
      </c>
      <c r="Q10" s="70">
        <v>1846942</v>
      </c>
      <c r="R10" s="21">
        <v>1643488</v>
      </c>
      <c r="S10" s="23">
        <f t="shared" si="5"/>
        <v>0.88984277795404509</v>
      </c>
    </row>
    <row r="11" spans="1:19" ht="25.5">
      <c r="A11" s="17"/>
      <c r="B11" s="19">
        <v>5005069</v>
      </c>
      <c r="C11" s="19" t="s">
        <v>1753</v>
      </c>
      <c r="D11" s="68">
        <v>3000550</v>
      </c>
      <c r="E11" s="19" t="s">
        <v>1749</v>
      </c>
      <c r="F11" s="69">
        <v>138</v>
      </c>
      <c r="G11" s="19" t="s">
        <v>1755</v>
      </c>
      <c r="H11" s="20">
        <v>6.8234079999999997</v>
      </c>
      <c r="I11" s="21">
        <v>7.0611679999999994</v>
      </c>
      <c r="J11" s="21">
        <f t="shared" si="1"/>
        <v>3.0900706201097554</v>
      </c>
      <c r="K11" s="21">
        <v>2.0580814701097552</v>
      </c>
      <c r="L11" s="21">
        <v>0.58187851000000013</v>
      </c>
      <c r="M11" s="21">
        <v>0.45011063999999995</v>
      </c>
      <c r="N11" s="22">
        <f t="shared" si="2"/>
        <v>0.29146473644441762</v>
      </c>
      <c r="O11" s="22">
        <f t="shared" si="3"/>
        <v>0.37387015577447746</v>
      </c>
      <c r="P11" s="23">
        <f t="shared" si="4"/>
        <v>0.43761465810043831</v>
      </c>
      <c r="Q11" s="70">
        <v>562</v>
      </c>
      <c r="R11" s="21">
        <v>447</v>
      </c>
      <c r="S11" s="23">
        <f t="shared" si="5"/>
        <v>0.79537366548042709</v>
      </c>
    </row>
    <row r="12" spans="1:19" ht="25.5">
      <c r="A12" s="17"/>
      <c r="B12" s="19">
        <v>5005070</v>
      </c>
      <c r="C12" s="19" t="s">
        <v>1754</v>
      </c>
      <c r="D12" s="68">
        <v>3000668</v>
      </c>
      <c r="E12" s="19" t="s">
        <v>1750</v>
      </c>
      <c r="F12" s="69">
        <v>152</v>
      </c>
      <c r="G12" s="19" t="s">
        <v>1079</v>
      </c>
      <c r="H12" s="20">
        <v>47.943883000000007</v>
      </c>
      <c r="I12" s="21">
        <v>49.915645000000005</v>
      </c>
      <c r="J12" s="21">
        <f t="shared" si="1"/>
        <v>27.464576711153413</v>
      </c>
      <c r="K12" s="21">
        <v>20.046212261153414</v>
      </c>
      <c r="L12" s="21">
        <v>4.3179044399999995</v>
      </c>
      <c r="M12" s="21">
        <v>3.1004600099999995</v>
      </c>
      <c r="N12" s="22">
        <f t="shared" si="2"/>
        <v>0.4016017875989264</v>
      </c>
      <c r="O12" s="22">
        <f t="shared" si="3"/>
        <v>0.48810581734751524</v>
      </c>
      <c r="P12" s="23">
        <f t="shared" si="4"/>
        <v>0.55021981006462828</v>
      </c>
      <c r="Q12" s="70">
        <v>5635758</v>
      </c>
      <c r="R12" s="21">
        <v>6174664</v>
      </c>
      <c r="S12" s="23">
        <f t="shared" si="5"/>
        <v>1.0956226296444951</v>
      </c>
    </row>
    <row r="13" spans="1:19" ht="15.75" thickBot="1">
      <c r="A13" s="41" t="s">
        <v>293</v>
      </c>
      <c r="B13" s="43"/>
      <c r="C13" s="43"/>
      <c r="D13" s="65"/>
      <c r="E13" s="43"/>
      <c r="F13" s="66"/>
      <c r="G13" s="43"/>
      <c r="H13" s="44">
        <f>H6-H7</f>
        <v>19.113233000000093</v>
      </c>
      <c r="I13" s="44">
        <f t="shared" ref="I13:M13" si="6">I6-I7</f>
        <v>27.909183999999982</v>
      </c>
      <c r="J13" s="44">
        <f t="shared" si="6"/>
        <v>8.6800111937008637</v>
      </c>
      <c r="K13" s="44">
        <f t="shared" si="6"/>
        <v>4.7363975537009537</v>
      </c>
      <c r="L13" s="44">
        <f t="shared" si="6"/>
        <v>0.58923190999998809</v>
      </c>
      <c r="M13" s="44">
        <f t="shared" si="6"/>
        <v>3.3543817300000001</v>
      </c>
      <c r="N13" s="46">
        <f t="shared" si="2"/>
        <v>0.16970748960990606</v>
      </c>
      <c r="O13" s="46">
        <f t="shared" si="3"/>
        <v>0.19081996319566152</v>
      </c>
      <c r="P13" s="47">
        <f t="shared" si="4"/>
        <v>0.31100913569171162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114</v>
      </c>
      <c r="B1" s="50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1758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31.071805999999999</v>
      </c>
      <c r="E6" s="14">
        <v>31.071806000000006</v>
      </c>
      <c r="F6" s="14">
        <v>15.154400404287495</v>
      </c>
      <c r="G6" s="14">
        <v>10.528500024287496</v>
      </c>
      <c r="H6" s="14">
        <v>2.7026906800000003</v>
      </c>
      <c r="I6" s="14">
        <v>1.9232096999999997</v>
      </c>
      <c r="J6" s="15">
        <v>0.33884416066087353</v>
      </c>
      <c r="K6" s="15">
        <v>0.42582625240024646</v>
      </c>
      <c r="L6" s="16">
        <v>0.48772190468386328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31.071805999999999</v>
      </c>
      <c r="E7" s="38">
        <f ca="1">SUM(E8:OFFSET(E6,MATCH("GOBIERNOS REGIONALES",$A$8:$A$50,0),0))</f>
        <v>31.071806000000002</v>
      </c>
      <c r="F7" s="38">
        <f ca="1">SUM(F8:OFFSET(F6,MATCH("GOBIERNOS REGIONALES",$A$8:$A$50,0),0))</f>
        <v>15.154400404287495</v>
      </c>
      <c r="G7" s="38">
        <f ca="1">SUM(G8:OFFSET(G6,MATCH("GOBIERNOS REGIONALES",$A$8:$A$50,0),0))</f>
        <v>10.528500024287496</v>
      </c>
      <c r="H7" s="38">
        <f ca="1">SUM(H8:OFFSET(H6,MATCH("GOBIERNOS REGIONALES",$A$8:$A$50,0),0))</f>
        <v>2.7026906800000003</v>
      </c>
      <c r="I7" s="38">
        <f ca="1">SUM(I8:OFFSET(I6,MATCH("GOBIERNOS REGIONALES",$A$8:$A$50,0),0))</f>
        <v>1.9232096999999999</v>
      </c>
      <c r="J7" s="39">
        <f ca="1">IFERROR(G7/E7,0)</f>
        <v>0.33884416066087358</v>
      </c>
      <c r="K7" s="39">
        <f ca="1">IFERROR(SUM(G7,H7)/E7,0)</f>
        <v>0.42582625240024652</v>
      </c>
      <c r="L7" s="40">
        <f ca="1">IFERROR(SUM(G7,H7,I7)/E7,0)</f>
        <v>0.48772190468386334</v>
      </c>
      <c r="M7" s="4"/>
    </row>
    <row r="8" spans="1:13" ht="38.25">
      <c r="A8" s="17"/>
      <c r="B8" s="18">
        <v>183</v>
      </c>
      <c r="C8" s="19" t="s">
        <v>152</v>
      </c>
      <c r="D8" s="20">
        <v>31.071805999999999</v>
      </c>
      <c r="E8" s="21">
        <v>31.071806000000002</v>
      </c>
      <c r="F8" s="21">
        <f t="shared" ref="F8:F10" si="0">SUM(G8,H8,I8)</f>
        <v>15.154400404287495</v>
      </c>
      <c r="G8" s="21">
        <v>10.528500024287496</v>
      </c>
      <c r="H8" s="21">
        <v>2.7026906800000003</v>
      </c>
      <c r="I8" s="21">
        <v>1.9232096999999999</v>
      </c>
      <c r="J8" s="22">
        <f t="shared" ref="J8:J10" si="1">IFERROR(G8/E8,0)</f>
        <v>0.33884416066087358</v>
      </c>
      <c r="K8" s="22">
        <f t="shared" ref="K8:K10" si="2">IFERROR(SUM(G8,H8)/E8,0)</f>
        <v>0.42582625240024652</v>
      </c>
      <c r="L8" s="23">
        <f t="shared" ref="L8:L10" si="3">IFERROR(SUM(G8,H8,I8)/E8,0)</f>
        <v>0.48772190468386334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114</v>
      </c>
      <c r="B1" s="51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1759</v>
      </c>
      <c r="N2" s="72" t="s">
        <v>1774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31.071805999999999</v>
      </c>
      <c r="E6" s="14">
        <f ca="1">SUM(E7:OFFSET(E7,50,0))</f>
        <v>31.071806000000006</v>
      </c>
      <c r="F6" s="14">
        <f ca="1">SUM(F7:OFFSET(F7,50,0))</f>
        <v>15.154400404287495</v>
      </c>
      <c r="G6" s="14">
        <f ca="1">SUM(G7:OFFSET(G7,50,0))</f>
        <v>10.528500024287496</v>
      </c>
      <c r="H6" s="14">
        <f ca="1">SUM(H7:OFFSET(H7,50,0))</f>
        <v>2.7026906800000003</v>
      </c>
      <c r="I6" s="14">
        <f ca="1">SUM(I7:OFFSET(I7,50,0))</f>
        <v>1.9232096999999997</v>
      </c>
      <c r="J6" s="15">
        <f ca="1">IFERROR(G6/E6,0)</f>
        <v>0.33884416066087353</v>
      </c>
      <c r="K6" s="15">
        <f ca="1">IFERROR(SUM(G6,H6)/E6,0)</f>
        <v>0.42582625240024646</v>
      </c>
      <c r="L6" s="16">
        <f ca="1">IFERROR(SUM(G6,H6,I6)/E6,0)</f>
        <v>0.48772190468386328</v>
      </c>
      <c r="M6" s="4"/>
      <c r="O6" s="5" t="s">
        <v>312</v>
      </c>
      <c r="P6" s="71" t="s">
        <v>313</v>
      </c>
    </row>
    <row r="7" spans="1:16" ht="15.75" thickBot="1">
      <c r="A7" s="24"/>
      <c r="B7" s="56">
        <v>15</v>
      </c>
      <c r="C7" s="26" t="s">
        <v>263</v>
      </c>
      <c r="D7" s="27">
        <v>31.071805999999999</v>
      </c>
      <c r="E7" s="28">
        <v>31.071806000000006</v>
      </c>
      <c r="F7" s="28">
        <f>SUM(G7,H7,I7)</f>
        <v>15.154400404287495</v>
      </c>
      <c r="G7" s="28">
        <v>10.528500024287496</v>
      </c>
      <c r="H7" s="28">
        <v>2.7026906800000003</v>
      </c>
      <c r="I7" s="28">
        <v>1.9232096999999997</v>
      </c>
      <c r="J7" s="29">
        <f>IFERROR(G7/E7,0)</f>
        <v>0.33884416066087353</v>
      </c>
      <c r="K7" s="29">
        <f>IFERROR(SUM(G7,H7)/E7,0)</f>
        <v>0.42582625240024646</v>
      </c>
      <c r="L7" s="30">
        <f>IFERROR(SUM(G7,H7,I7)/E7,0)</f>
        <v>0.48772190468386328</v>
      </c>
      <c r="M7" s="4"/>
      <c r="N7" t="s">
        <v>263</v>
      </c>
      <c r="O7" s="5">
        <v>15.154400404287495</v>
      </c>
      <c r="P7" s="71">
        <v>0.48772190468386328</v>
      </c>
    </row>
    <row r="8" spans="1:16">
      <c r="O8" s="5"/>
      <c r="P8" s="71"/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>
  <dimension ref="A1:M19"/>
  <sheetViews>
    <sheetView topLeftCell="A11"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>
      <c r="A1" s="50">
        <v>114</v>
      </c>
      <c r="B1" s="49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1760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31.071805999999999</v>
      </c>
      <c r="E6" s="14">
        <v>31.071806000000006</v>
      </c>
      <c r="F6" s="14">
        <v>15.154400404287495</v>
      </c>
      <c r="G6" s="14">
        <v>10.528500024287496</v>
      </c>
      <c r="H6" s="14">
        <v>2.7026906800000003</v>
      </c>
      <c r="I6" s="14">
        <v>1.9232096999999997</v>
      </c>
      <c r="J6" s="15">
        <v>0.33884416066087353</v>
      </c>
      <c r="K6" s="15">
        <v>0.42582625240024646</v>
      </c>
      <c r="L6" s="16">
        <v>0.48772190468386328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31.071805999999999</v>
      </c>
      <c r="E7" s="38">
        <f ca="1">SUM(E8:OFFSET(E6,MATCH("PROYECTOS",$A$8:$A$50,0),0))</f>
        <v>31.071806000000002</v>
      </c>
      <c r="F7" s="38">
        <f ca="1">SUM(F8:OFFSET(F6,MATCH("PROYECTOS",$A$8:$A$50,0),0))</f>
        <v>15.154400404287495</v>
      </c>
      <c r="G7" s="38">
        <f ca="1">SUM(G8:OFFSET(G6,MATCH("PROYECTOS",$A$8:$A$50,0),0))</f>
        <v>10.528500024287496</v>
      </c>
      <c r="H7" s="38">
        <f ca="1">SUM(H8:OFFSET(H6,MATCH("PROYECTOS",$A$8:$A$50,0),0))</f>
        <v>2.7026906799999999</v>
      </c>
      <c r="I7" s="38">
        <f ca="1">SUM(I8:OFFSET(I6,MATCH("PROYECTOS",$A$8:$A$50,0),0))</f>
        <v>1.9232097000000001</v>
      </c>
      <c r="J7" s="39">
        <f ca="1">IFERROR(G7/E7,0)</f>
        <v>0.33884416066087358</v>
      </c>
      <c r="K7" s="39">
        <f ca="1">IFERROR(SUM(G7,H7)/E7,0)</f>
        <v>0.42582625240024652</v>
      </c>
      <c r="L7" s="40">
        <f ca="1">IFERROR(SUM(G7,H7,I7)/E7,0)</f>
        <v>0.48772190468386345</v>
      </c>
      <c r="M7" s="4"/>
    </row>
    <row r="8" spans="1:13">
      <c r="A8" s="17"/>
      <c r="B8" s="19">
        <v>3000001</v>
      </c>
      <c r="C8" s="19" t="s">
        <v>275</v>
      </c>
      <c r="D8" s="20">
        <v>0.40599999999999997</v>
      </c>
      <c r="E8" s="21">
        <v>0.40599999999999997</v>
      </c>
      <c r="F8" s="21">
        <f t="shared" ref="F8:F11" si="0">SUM(G8,H8,I8)</f>
        <v>0.21449624393563746</v>
      </c>
      <c r="G8" s="21">
        <v>0.15181181393563747</v>
      </c>
      <c r="H8" s="21">
        <v>4.0757519999999998E-2</v>
      </c>
      <c r="I8" s="21">
        <v>2.1926910000000001E-2</v>
      </c>
      <c r="J8" s="22">
        <f t="shared" ref="J8:J12" si="1">IFERROR(G8/E8,0)</f>
        <v>0.37392072397940268</v>
      </c>
      <c r="K8" s="22">
        <f t="shared" ref="K8:K12" si="2">IFERROR(SUM(G8,H8)/E8,0)</f>
        <v>0.47430870427496918</v>
      </c>
      <c r="L8" s="23">
        <f t="shared" ref="L8:L12" si="3">IFERROR(SUM(G8,H8,I8)/E8,0)</f>
        <v>0.52831587176265393</v>
      </c>
      <c r="M8" s="4"/>
    </row>
    <row r="9" spans="1:13" ht="38.25">
      <c r="A9" s="17"/>
      <c r="B9" s="19">
        <v>3000555</v>
      </c>
      <c r="C9" s="19" t="s">
        <v>1762</v>
      </c>
      <c r="D9" s="20">
        <v>12.404447999999999</v>
      </c>
      <c r="E9" s="21">
        <v>12.214448000000001</v>
      </c>
      <c r="F9" s="21">
        <f t="shared" si="0"/>
        <v>5.2742418379638059</v>
      </c>
      <c r="G9" s="21">
        <v>3.6308205279638059</v>
      </c>
      <c r="H9" s="21">
        <v>0.87090306000000006</v>
      </c>
      <c r="I9" s="21">
        <v>0.77251824999999996</v>
      </c>
      <c r="J9" s="22">
        <f t="shared" si="1"/>
        <v>0.29725621067475222</v>
      </c>
      <c r="K9" s="22">
        <f t="shared" si="2"/>
        <v>0.36855726824198731</v>
      </c>
      <c r="L9" s="23">
        <f t="shared" si="3"/>
        <v>0.43180353610444006</v>
      </c>
      <c r="M9" s="4"/>
    </row>
    <row r="10" spans="1:13" ht="38.25">
      <c r="A10" s="17"/>
      <c r="B10" s="19">
        <v>3000644</v>
      </c>
      <c r="C10" s="19" t="s">
        <v>1763</v>
      </c>
      <c r="D10" s="20">
        <v>3.431848</v>
      </c>
      <c r="E10" s="21">
        <v>3.4318480000000009</v>
      </c>
      <c r="F10" s="21">
        <f t="shared" si="0"/>
        <v>1.1028734052767462</v>
      </c>
      <c r="G10" s="21">
        <v>0.79639229527674615</v>
      </c>
      <c r="H10" s="21">
        <v>0.17083529</v>
      </c>
      <c r="I10" s="21">
        <v>0.13564582</v>
      </c>
      <c r="J10" s="22">
        <f t="shared" si="1"/>
        <v>0.23205931477056849</v>
      </c>
      <c r="K10" s="22">
        <f t="shared" si="2"/>
        <v>0.28183870185298004</v>
      </c>
      <c r="L10" s="23">
        <f t="shared" si="3"/>
        <v>0.32136429272996525</v>
      </c>
      <c r="M10" s="4"/>
    </row>
    <row r="11" spans="1:13" ht="38.25">
      <c r="A11" s="17"/>
      <c r="B11" s="19">
        <v>3000645</v>
      </c>
      <c r="C11" s="19" t="s">
        <v>1764</v>
      </c>
      <c r="D11" s="20">
        <v>14.829509999999999</v>
      </c>
      <c r="E11" s="21">
        <v>15.01951</v>
      </c>
      <c r="F11" s="21">
        <f t="shared" si="0"/>
        <v>8.5627889171113054</v>
      </c>
      <c r="G11" s="21">
        <v>5.9494753871113062</v>
      </c>
      <c r="H11" s="21">
        <v>1.6201948100000001</v>
      </c>
      <c r="I11" s="21">
        <v>0.99311872000000001</v>
      </c>
      <c r="J11" s="22">
        <f t="shared" si="1"/>
        <v>0.39611647697636648</v>
      </c>
      <c r="K11" s="22">
        <f t="shared" si="2"/>
        <v>0.50398915790936627</v>
      </c>
      <c r="L11" s="23">
        <f t="shared" si="3"/>
        <v>0.57011107000902861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1775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 ht="38.25">
      <c r="A18" s="17"/>
      <c r="B18" s="19">
        <v>3000555</v>
      </c>
      <c r="C18" s="19" t="s">
        <v>1762</v>
      </c>
      <c r="D18" s="23">
        <v>0.43180353610444006</v>
      </c>
    </row>
    <row r="19" spans="1:4" ht="39" thickBot="1">
      <c r="A19" s="24"/>
      <c r="B19" s="26">
        <v>3000644</v>
      </c>
      <c r="C19" s="26" t="s">
        <v>1763</v>
      </c>
      <c r="D19" s="30">
        <v>0.32136429272996525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M48"/>
  <sheetViews>
    <sheetView topLeftCell="A39" workbookViewId="0">
      <selection activeCell="A48" sqref="A48:D4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>
      <c r="A1" s="50">
        <v>24</v>
      </c>
      <c r="B1" s="49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459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519.42586399999982</v>
      </c>
      <c r="E6" s="14">
        <v>621.54289499999982</v>
      </c>
      <c r="F6" s="14">
        <v>353.99052828267213</v>
      </c>
      <c r="G6" s="14">
        <v>242.89892536267212</v>
      </c>
      <c r="H6" s="14">
        <v>66.396246899999952</v>
      </c>
      <c r="I6" s="14">
        <v>44.695356020000006</v>
      </c>
      <c r="J6" s="15">
        <v>0.39079993885646813</v>
      </c>
      <c r="K6" s="15">
        <v>0.49762482163467114</v>
      </c>
      <c r="L6" s="16">
        <v>0.56953515377675124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413.76485100000008</v>
      </c>
      <c r="E7" s="38">
        <f ca="1">SUM(E8:OFFSET(E6,MATCH("PROYECTOS",$A$8:$A$50,0),0))</f>
        <v>518.85380800000007</v>
      </c>
      <c r="F7" s="38">
        <f ca="1">SUM(F8:OFFSET(F6,MATCH("PROYECTOS",$A$8:$A$50,0),0))</f>
        <v>336.13724795254745</v>
      </c>
      <c r="G7" s="38">
        <f ca="1">SUM(G8:OFFSET(G6,MATCH("PROYECTOS",$A$8:$A$50,0),0))</f>
        <v>241.13267857254755</v>
      </c>
      <c r="H7" s="38">
        <f ca="1">SUM(H8:OFFSET(H6,MATCH("PROYECTOS",$A$8:$A$50,0),0))</f>
        <v>50.799993170000008</v>
      </c>
      <c r="I7" s="38">
        <f ca="1">SUM(I8:OFFSET(I6,MATCH("PROYECTOS",$A$8:$A$50,0),0))</f>
        <v>44.204576209999999</v>
      </c>
      <c r="J7" s="39">
        <f ca="1">IFERROR(G7/E7,0)</f>
        <v>0.46474107899878325</v>
      </c>
      <c r="K7" s="39">
        <f ca="1">IFERROR(SUM(G7,H7)/E7,0)</f>
        <v>0.56264918410803588</v>
      </c>
      <c r="L7" s="40">
        <f ca="1">IFERROR(SUM(G7,H7,I7)/E7,0)</f>
        <v>0.64784577615077954</v>
      </c>
      <c r="M7" s="4"/>
    </row>
    <row r="8" spans="1:13">
      <c r="A8" s="17"/>
      <c r="B8" s="19">
        <v>3000001</v>
      </c>
      <c r="C8" s="19" t="s">
        <v>275</v>
      </c>
      <c r="D8" s="20">
        <v>15.726469000000007</v>
      </c>
      <c r="E8" s="21">
        <v>17.280731999999997</v>
      </c>
      <c r="F8" s="21">
        <f t="shared" ref="F8:F39" si="0">SUM(G8,H8,I8)</f>
        <v>9.9629767680493906</v>
      </c>
      <c r="G8" s="21">
        <v>7.0179491080493914</v>
      </c>
      <c r="H8" s="21">
        <v>1.5261940000000005</v>
      </c>
      <c r="I8" s="21">
        <v>1.4188336599999996</v>
      </c>
      <c r="J8" s="22">
        <f t="shared" ref="J8:J40" si="1">IFERROR(G8/E8,0)</f>
        <v>0.40611411067826253</v>
      </c>
      <c r="K8" s="22">
        <f t="shared" ref="K8:K40" si="2">IFERROR(SUM(G8,H8)/E8,0)</f>
        <v>0.49443178148063366</v>
      </c>
      <c r="L8" s="23">
        <f t="shared" ref="L8:L40" si="3">IFERROR(SUM(G8,H8,I8)/E8,0)</f>
        <v>0.57653673282181517</v>
      </c>
      <c r="M8" s="4"/>
    </row>
    <row r="9" spans="1:13" ht="51">
      <c r="A9" s="17"/>
      <c r="B9" s="19">
        <v>3000003</v>
      </c>
      <c r="C9" s="19" t="s">
        <v>462</v>
      </c>
      <c r="D9" s="20">
        <v>4.5749719999999998</v>
      </c>
      <c r="E9" s="21">
        <v>4.971931999999998</v>
      </c>
      <c r="F9" s="21">
        <f t="shared" si="0"/>
        <v>2.5553650042040847</v>
      </c>
      <c r="G9" s="21">
        <v>1.8457521742040846</v>
      </c>
      <c r="H9" s="21">
        <v>0.38446054000000002</v>
      </c>
      <c r="I9" s="21">
        <v>0.32515229000000001</v>
      </c>
      <c r="J9" s="22">
        <f t="shared" si="1"/>
        <v>0.37123439624759252</v>
      </c>
      <c r="K9" s="22">
        <f t="shared" si="2"/>
        <v>0.44856058252689007</v>
      </c>
      <c r="L9" s="23">
        <f t="shared" si="3"/>
        <v>0.51395815634728825</v>
      </c>
      <c r="M9" s="4"/>
    </row>
    <row r="10" spans="1:13" ht="25.5">
      <c r="A10" s="17"/>
      <c r="B10" s="19">
        <v>3000004</v>
      </c>
      <c r="C10" s="19" t="s">
        <v>463</v>
      </c>
      <c r="D10" s="20">
        <v>58.52754000000003</v>
      </c>
      <c r="E10" s="21">
        <v>86.30864300000006</v>
      </c>
      <c r="F10" s="21">
        <f t="shared" si="0"/>
        <v>55.092016673122245</v>
      </c>
      <c r="G10" s="21">
        <v>43.847021033122246</v>
      </c>
      <c r="H10" s="21">
        <v>5.3636959700000011</v>
      </c>
      <c r="I10" s="21">
        <v>5.8812996699999989</v>
      </c>
      <c r="J10" s="22">
        <f t="shared" si="1"/>
        <v>0.50802584201355383</v>
      </c>
      <c r="K10" s="22">
        <f t="shared" si="2"/>
        <v>0.57017136746226227</v>
      </c>
      <c r="L10" s="23">
        <f t="shared" si="3"/>
        <v>0.63831401767169726</v>
      </c>
      <c r="M10" s="4"/>
    </row>
    <row r="11" spans="1:13" ht="76.5">
      <c r="A11" s="17"/>
      <c r="B11" s="19">
        <v>3000360</v>
      </c>
      <c r="C11" s="19" t="s">
        <v>464</v>
      </c>
      <c r="D11" s="20">
        <v>1.5601419999999997</v>
      </c>
      <c r="E11" s="21">
        <v>1.5964309999999997</v>
      </c>
      <c r="F11" s="21">
        <f t="shared" si="0"/>
        <v>0.82203192935609493</v>
      </c>
      <c r="G11" s="21">
        <v>0.5594479093560949</v>
      </c>
      <c r="H11" s="21">
        <v>0.14439600999999999</v>
      </c>
      <c r="I11" s="21">
        <v>0.11818801</v>
      </c>
      <c r="J11" s="22">
        <f t="shared" si="1"/>
        <v>0.35043663606889053</v>
      </c>
      <c r="K11" s="22">
        <f t="shared" si="2"/>
        <v>0.44088590070983025</v>
      </c>
      <c r="L11" s="23">
        <f t="shared" si="3"/>
        <v>0.51491854602929599</v>
      </c>
      <c r="M11" s="4"/>
    </row>
    <row r="12" spans="1:13" ht="76.5">
      <c r="A12" s="17"/>
      <c r="B12" s="19">
        <v>3000361</v>
      </c>
      <c r="C12" s="19" t="s">
        <v>465</v>
      </c>
      <c r="D12" s="20">
        <v>1.5312499999999998</v>
      </c>
      <c r="E12" s="21">
        <v>1.6100270000000001</v>
      </c>
      <c r="F12" s="21">
        <f t="shared" si="0"/>
        <v>0.90516353712064879</v>
      </c>
      <c r="G12" s="21">
        <v>0.6596510671206488</v>
      </c>
      <c r="H12" s="21">
        <v>0.11734230000000001</v>
      </c>
      <c r="I12" s="21">
        <v>0.12817017</v>
      </c>
      <c r="J12" s="22">
        <f t="shared" si="1"/>
        <v>0.40971428871730026</v>
      </c>
      <c r="K12" s="22">
        <f t="shared" si="2"/>
        <v>0.48259648261839633</v>
      </c>
      <c r="L12" s="23">
        <f t="shared" si="3"/>
        <v>0.56220394882859026</v>
      </c>
      <c r="M12" s="4"/>
    </row>
    <row r="13" spans="1:13" ht="63.75">
      <c r="A13" s="17"/>
      <c r="B13" s="19">
        <v>3000362</v>
      </c>
      <c r="C13" s="19" t="s">
        <v>466</v>
      </c>
      <c r="D13" s="20">
        <v>0.79579899999999981</v>
      </c>
      <c r="E13" s="21">
        <v>0.83914699999999987</v>
      </c>
      <c r="F13" s="21">
        <f t="shared" si="0"/>
        <v>0.35858908015631719</v>
      </c>
      <c r="G13" s="21">
        <v>0.23153807015631722</v>
      </c>
      <c r="H13" s="21">
        <v>5.5210639999999998E-2</v>
      </c>
      <c r="I13" s="21">
        <v>7.1840370000000001E-2</v>
      </c>
      <c r="J13" s="22">
        <f t="shared" si="1"/>
        <v>0.27592075066265775</v>
      </c>
      <c r="K13" s="22">
        <f t="shared" si="2"/>
        <v>0.34171451504482198</v>
      </c>
      <c r="L13" s="23">
        <f t="shared" si="3"/>
        <v>0.42732570116596647</v>
      </c>
      <c r="M13" s="4"/>
    </row>
    <row r="14" spans="1:13" ht="51">
      <c r="A14" s="17"/>
      <c r="B14" s="19">
        <v>3000363</v>
      </c>
      <c r="C14" s="19" t="s">
        <v>467</v>
      </c>
      <c r="D14" s="20">
        <v>5.9601200000000008</v>
      </c>
      <c r="E14" s="21">
        <v>6.3404160000000021</v>
      </c>
      <c r="F14" s="21">
        <f t="shared" si="0"/>
        <v>4.6780216975767512</v>
      </c>
      <c r="G14" s="21">
        <v>3.4557264075767509</v>
      </c>
      <c r="H14" s="21">
        <v>0.58613310000000007</v>
      </c>
      <c r="I14" s="21">
        <v>0.63616219000000018</v>
      </c>
      <c r="J14" s="22">
        <f t="shared" si="1"/>
        <v>0.5450314943967004</v>
      </c>
      <c r="K14" s="22">
        <f t="shared" si="2"/>
        <v>0.6374754444466656</v>
      </c>
      <c r="L14" s="23">
        <f t="shared" si="3"/>
        <v>0.73780990041927053</v>
      </c>
      <c r="M14" s="4"/>
    </row>
    <row r="15" spans="1:13" ht="38.25">
      <c r="A15" s="17"/>
      <c r="B15" s="19">
        <v>3000364</v>
      </c>
      <c r="C15" s="19" t="s">
        <v>468</v>
      </c>
      <c r="D15" s="20">
        <v>2.2232529999999997</v>
      </c>
      <c r="E15" s="21">
        <v>3.4335390000000001</v>
      </c>
      <c r="F15" s="21">
        <f t="shared" si="0"/>
        <v>0.96642047154889454</v>
      </c>
      <c r="G15" s="21">
        <v>0.6243223115488945</v>
      </c>
      <c r="H15" s="21">
        <v>0.11033995999999999</v>
      </c>
      <c r="I15" s="21">
        <v>0.2317582</v>
      </c>
      <c r="J15" s="22">
        <f t="shared" si="1"/>
        <v>0.1818305577856825</v>
      </c>
      <c r="K15" s="22">
        <f t="shared" si="2"/>
        <v>0.21396648517721642</v>
      </c>
      <c r="L15" s="23">
        <f t="shared" si="3"/>
        <v>0.28146483017926827</v>
      </c>
      <c r="M15" s="4"/>
    </row>
    <row r="16" spans="1:13" ht="25.5">
      <c r="A16" s="17"/>
      <c r="B16" s="19">
        <v>3000365</v>
      </c>
      <c r="C16" s="19" t="s">
        <v>469</v>
      </c>
      <c r="D16" s="20">
        <v>52.378724000000005</v>
      </c>
      <c r="E16" s="21">
        <v>40.970642999999988</v>
      </c>
      <c r="F16" s="21">
        <f t="shared" si="0"/>
        <v>21.942863330893648</v>
      </c>
      <c r="G16" s="21">
        <v>13.155678130893648</v>
      </c>
      <c r="H16" s="21">
        <v>2.9919143899999998</v>
      </c>
      <c r="I16" s="21">
        <v>5.7952708100000008</v>
      </c>
      <c r="J16" s="22">
        <f t="shared" si="1"/>
        <v>0.32110011382769005</v>
      </c>
      <c r="K16" s="22">
        <f t="shared" si="2"/>
        <v>0.39412592379606176</v>
      </c>
      <c r="L16" s="23">
        <f t="shared" si="3"/>
        <v>0.53557527351703149</v>
      </c>
      <c r="M16" s="4"/>
    </row>
    <row r="17" spans="1:13" ht="25.5">
      <c r="A17" s="17"/>
      <c r="B17" s="19">
        <v>3000366</v>
      </c>
      <c r="C17" s="19" t="s">
        <v>470</v>
      </c>
      <c r="D17" s="20">
        <v>35.777167999999996</v>
      </c>
      <c r="E17" s="21">
        <v>52.067373000000011</v>
      </c>
      <c r="F17" s="21">
        <f t="shared" si="0"/>
        <v>36.768607307940499</v>
      </c>
      <c r="G17" s="21">
        <v>25.626521307940493</v>
      </c>
      <c r="H17" s="21">
        <v>6.6199728600000007</v>
      </c>
      <c r="I17" s="21">
        <v>4.5221131400000019</v>
      </c>
      <c r="J17" s="22">
        <f t="shared" si="1"/>
        <v>0.49218003197396742</v>
      </c>
      <c r="K17" s="22">
        <f t="shared" si="2"/>
        <v>0.61932247221192605</v>
      </c>
      <c r="L17" s="23">
        <f t="shared" si="3"/>
        <v>0.70617365903865537</v>
      </c>
      <c r="M17" s="4"/>
    </row>
    <row r="18" spans="1:13" ht="25.5">
      <c r="A18" s="17"/>
      <c r="B18" s="19">
        <v>3000367</v>
      </c>
      <c r="C18" s="19" t="s">
        <v>471</v>
      </c>
      <c r="D18" s="20">
        <v>12.565403999999999</v>
      </c>
      <c r="E18" s="21">
        <v>22.693448000000004</v>
      </c>
      <c r="F18" s="21">
        <f t="shared" si="0"/>
        <v>13.551523702545214</v>
      </c>
      <c r="G18" s="21">
        <v>8.9313110725452134</v>
      </c>
      <c r="H18" s="21">
        <v>1.6051532900000001</v>
      </c>
      <c r="I18" s="21">
        <v>3.0150593399999996</v>
      </c>
      <c r="J18" s="22">
        <f t="shared" si="1"/>
        <v>0.3935634229115475</v>
      </c>
      <c r="K18" s="22">
        <f t="shared" si="2"/>
        <v>0.46429543727974754</v>
      </c>
      <c r="L18" s="23">
        <f t="shared" si="3"/>
        <v>0.59715578269750869</v>
      </c>
      <c r="M18" s="4"/>
    </row>
    <row r="19" spans="1:13" ht="38.25">
      <c r="A19" s="17"/>
      <c r="B19" s="19">
        <v>3000368</v>
      </c>
      <c r="C19" s="19" t="s">
        <v>472</v>
      </c>
      <c r="D19" s="20">
        <v>7.4563120000000023</v>
      </c>
      <c r="E19" s="21">
        <v>13.403544999999998</v>
      </c>
      <c r="F19" s="21">
        <f t="shared" si="0"/>
        <v>9.0279089546121583</v>
      </c>
      <c r="G19" s="21">
        <v>5.7354782146121579</v>
      </c>
      <c r="H19" s="21">
        <v>0.95688523000000003</v>
      </c>
      <c r="I19" s="21">
        <v>2.3355455100000002</v>
      </c>
      <c r="J19" s="22">
        <f t="shared" si="1"/>
        <v>0.42790755838191752</v>
      </c>
      <c r="K19" s="22">
        <f t="shared" si="2"/>
        <v>0.4992980173985434</v>
      </c>
      <c r="L19" s="23">
        <f t="shared" si="3"/>
        <v>0.67354636065400308</v>
      </c>
      <c r="M19" s="4"/>
    </row>
    <row r="20" spans="1:13" ht="38.25">
      <c r="A20" s="17"/>
      <c r="B20" s="19">
        <v>3000369</v>
      </c>
      <c r="C20" s="19" t="s">
        <v>473</v>
      </c>
      <c r="D20" s="20">
        <v>3.2068399999999997</v>
      </c>
      <c r="E20" s="21">
        <v>4.2495159999999998</v>
      </c>
      <c r="F20" s="21">
        <f t="shared" si="0"/>
        <v>2.1506623937328717</v>
      </c>
      <c r="G20" s="21">
        <v>1.6076771437328716</v>
      </c>
      <c r="H20" s="21">
        <v>0.18818687999999997</v>
      </c>
      <c r="I20" s="21">
        <v>0.35479837000000003</v>
      </c>
      <c r="J20" s="22">
        <f t="shared" si="1"/>
        <v>0.37832005897445065</v>
      </c>
      <c r="K20" s="22">
        <f t="shared" si="2"/>
        <v>0.42260436805812041</v>
      </c>
      <c r="L20" s="23">
        <f t="shared" si="3"/>
        <v>0.50609584567580679</v>
      </c>
      <c r="M20" s="4"/>
    </row>
    <row r="21" spans="1:13" ht="38.25">
      <c r="A21" s="17"/>
      <c r="B21" s="19">
        <v>3000370</v>
      </c>
      <c r="C21" s="19" t="s">
        <v>474</v>
      </c>
      <c r="D21" s="20">
        <v>7.1715370000000007</v>
      </c>
      <c r="E21" s="21">
        <v>12.872235999999997</v>
      </c>
      <c r="F21" s="21">
        <f t="shared" si="0"/>
        <v>7.371478599359893</v>
      </c>
      <c r="G21" s="21">
        <v>4.5174654893598927</v>
      </c>
      <c r="H21" s="21">
        <v>0.81303689000000001</v>
      </c>
      <c r="I21" s="21">
        <v>2.0409762200000001</v>
      </c>
      <c r="J21" s="22">
        <f t="shared" si="1"/>
        <v>0.35094644701665612</v>
      </c>
      <c r="K21" s="22">
        <f t="shared" si="2"/>
        <v>0.41410850293297091</v>
      </c>
      <c r="L21" s="23">
        <f t="shared" si="3"/>
        <v>0.57266496662739053</v>
      </c>
      <c r="M21" s="4"/>
    </row>
    <row r="22" spans="1:13" ht="38.25">
      <c r="A22" s="17"/>
      <c r="B22" s="19">
        <v>3000371</v>
      </c>
      <c r="C22" s="19" t="s">
        <v>475</v>
      </c>
      <c r="D22" s="20">
        <v>2.9726689999999998</v>
      </c>
      <c r="E22" s="21">
        <v>3.0482179999999999</v>
      </c>
      <c r="F22" s="21">
        <f t="shared" si="0"/>
        <v>1.9921934784487669</v>
      </c>
      <c r="G22" s="21">
        <v>1.345748798448767</v>
      </c>
      <c r="H22" s="21">
        <v>0.10520705999999999</v>
      </c>
      <c r="I22" s="21">
        <v>0.54123761999999997</v>
      </c>
      <c r="J22" s="22">
        <f t="shared" si="1"/>
        <v>0.44148705848753833</v>
      </c>
      <c r="K22" s="22">
        <f t="shared" si="2"/>
        <v>0.4760013419147735</v>
      </c>
      <c r="L22" s="23">
        <f t="shared" si="3"/>
        <v>0.65356004014436209</v>
      </c>
      <c r="M22" s="4"/>
    </row>
    <row r="23" spans="1:13" ht="25.5">
      <c r="A23" s="17"/>
      <c r="B23" s="19">
        <v>3000372</v>
      </c>
      <c r="C23" s="19" t="s">
        <v>476</v>
      </c>
      <c r="D23" s="20">
        <v>37.230605999999995</v>
      </c>
      <c r="E23" s="21">
        <v>49.582787000000003</v>
      </c>
      <c r="F23" s="21">
        <f t="shared" si="0"/>
        <v>32.877045294857396</v>
      </c>
      <c r="G23" s="21">
        <v>22.662842084857399</v>
      </c>
      <c r="H23" s="21">
        <v>5.3709775299999993</v>
      </c>
      <c r="I23" s="21">
        <v>4.8432256799999989</v>
      </c>
      <c r="J23" s="22">
        <f t="shared" si="1"/>
        <v>0.45707075894820914</v>
      </c>
      <c r="K23" s="22">
        <f t="shared" si="2"/>
        <v>0.56539418840771094</v>
      </c>
      <c r="L23" s="23">
        <f t="shared" si="3"/>
        <v>0.6630737657981467</v>
      </c>
      <c r="M23" s="4"/>
    </row>
    <row r="24" spans="1:13" ht="25.5">
      <c r="A24" s="17"/>
      <c r="B24" s="19">
        <v>3000373</v>
      </c>
      <c r="C24" s="19" t="s">
        <v>477</v>
      </c>
      <c r="D24" s="20">
        <v>13.279968000000002</v>
      </c>
      <c r="E24" s="21">
        <v>20.901964000000003</v>
      </c>
      <c r="F24" s="21">
        <f t="shared" si="0"/>
        <v>17.14555208721767</v>
      </c>
      <c r="G24" s="21">
        <v>12.408323627217669</v>
      </c>
      <c r="H24" s="21">
        <v>1.2645167600000002</v>
      </c>
      <c r="I24" s="21">
        <v>3.4727117000000001</v>
      </c>
      <c r="J24" s="22">
        <f t="shared" si="1"/>
        <v>0.59364390959709179</v>
      </c>
      <c r="K24" s="22">
        <f t="shared" si="2"/>
        <v>0.654141418826368</v>
      </c>
      <c r="L24" s="23">
        <f t="shared" si="3"/>
        <v>0.82028426071433613</v>
      </c>
      <c r="M24" s="4"/>
    </row>
    <row r="25" spans="1:13" ht="38.25">
      <c r="A25" s="17"/>
      <c r="B25" s="19">
        <v>3000374</v>
      </c>
      <c r="C25" s="19" t="s">
        <v>478</v>
      </c>
      <c r="D25" s="20">
        <v>3.3591710000000008</v>
      </c>
      <c r="E25" s="21">
        <v>3.4668070000000006</v>
      </c>
      <c r="F25" s="21">
        <f t="shared" si="0"/>
        <v>1.8501158239798836</v>
      </c>
      <c r="G25" s="21">
        <v>1.5516536539798835</v>
      </c>
      <c r="H25" s="21">
        <v>0.14264893000000001</v>
      </c>
      <c r="I25" s="21">
        <v>0.15581323999999999</v>
      </c>
      <c r="J25" s="22">
        <f t="shared" si="1"/>
        <v>0.4475742820352801</v>
      </c>
      <c r="K25" s="22">
        <f t="shared" si="2"/>
        <v>0.48872134617816432</v>
      </c>
      <c r="L25" s="23">
        <f t="shared" si="3"/>
        <v>0.53366565372109931</v>
      </c>
      <c r="M25" s="4"/>
    </row>
    <row r="26" spans="1:13" ht="25.5">
      <c r="A26" s="17"/>
      <c r="B26" s="19">
        <v>3000424</v>
      </c>
      <c r="C26" s="19" t="s">
        <v>479</v>
      </c>
      <c r="D26" s="20">
        <v>6.4315360000000013</v>
      </c>
      <c r="E26" s="21">
        <v>7.483708</v>
      </c>
      <c r="F26" s="21">
        <f t="shared" si="0"/>
        <v>3.8934352344179719</v>
      </c>
      <c r="G26" s="21">
        <v>2.6653173544179718</v>
      </c>
      <c r="H26" s="21">
        <v>0.57396959999999997</v>
      </c>
      <c r="I26" s="21">
        <v>0.65414828000000014</v>
      </c>
      <c r="J26" s="22">
        <f t="shared" si="1"/>
        <v>0.35614929850522919</v>
      </c>
      <c r="K26" s="22">
        <f t="shared" si="2"/>
        <v>0.43284518241732195</v>
      </c>
      <c r="L26" s="23">
        <f t="shared" si="3"/>
        <v>0.52025483014809926</v>
      </c>
      <c r="M26" s="4"/>
    </row>
    <row r="27" spans="1:13" ht="25.5">
      <c r="A27" s="17"/>
      <c r="B27" s="19">
        <v>3000425</v>
      </c>
      <c r="C27" s="19" t="s">
        <v>480</v>
      </c>
      <c r="D27" s="20">
        <v>5.2179329999999959</v>
      </c>
      <c r="E27" s="21">
        <v>6.1883089999999967</v>
      </c>
      <c r="F27" s="21">
        <f t="shared" si="0"/>
        <v>3.2423815599975208</v>
      </c>
      <c r="G27" s="21">
        <v>2.3389161199975206</v>
      </c>
      <c r="H27" s="21">
        <v>0.44431709000000003</v>
      </c>
      <c r="I27" s="21">
        <v>0.45914835000000004</v>
      </c>
      <c r="J27" s="22">
        <f t="shared" si="1"/>
        <v>0.37795722870294968</v>
      </c>
      <c r="K27" s="22">
        <f t="shared" si="2"/>
        <v>0.44975666373439371</v>
      </c>
      <c r="L27" s="23">
        <f t="shared" si="3"/>
        <v>0.52395275672199348</v>
      </c>
      <c r="M27" s="4"/>
    </row>
    <row r="28" spans="1:13">
      <c r="A28" s="17"/>
      <c r="B28" s="19">
        <v>3000683</v>
      </c>
      <c r="C28" s="19" t="s">
        <v>481</v>
      </c>
      <c r="D28" s="20">
        <v>41.366283999999986</v>
      </c>
      <c r="E28" s="21">
        <v>56.482693000000005</v>
      </c>
      <c r="F28" s="21">
        <f t="shared" si="0"/>
        <v>47.682114240180809</v>
      </c>
      <c r="G28" s="21">
        <v>33.753668130180813</v>
      </c>
      <c r="H28" s="21">
        <v>13.805275089999999</v>
      </c>
      <c r="I28" s="21">
        <v>0.12317101999999999</v>
      </c>
      <c r="J28" s="22">
        <f t="shared" si="1"/>
        <v>0.59759310927651432</v>
      </c>
      <c r="K28" s="22">
        <f t="shared" si="2"/>
        <v>0.84200913048145221</v>
      </c>
      <c r="L28" s="23">
        <f t="shared" si="3"/>
        <v>0.84418981651920888</v>
      </c>
      <c r="M28" s="4"/>
    </row>
    <row r="29" spans="1:13" ht="63.75">
      <c r="A29" s="17"/>
      <c r="B29" s="19">
        <v>3044194</v>
      </c>
      <c r="C29" s="19" t="s">
        <v>482</v>
      </c>
      <c r="D29" s="20">
        <v>19.155046000000002</v>
      </c>
      <c r="E29" s="21">
        <v>20.23240599999999</v>
      </c>
      <c r="F29" s="21">
        <f t="shared" si="0"/>
        <v>13.874098943941615</v>
      </c>
      <c r="G29" s="21">
        <v>12.335948963941613</v>
      </c>
      <c r="H29" s="21">
        <v>0.78903853000000013</v>
      </c>
      <c r="I29" s="21">
        <v>0.74911145000000023</v>
      </c>
      <c r="J29" s="22">
        <f t="shared" si="1"/>
        <v>0.60971240711270913</v>
      </c>
      <c r="K29" s="22">
        <f t="shared" si="2"/>
        <v>0.64871115644583344</v>
      </c>
      <c r="L29" s="23">
        <f t="shared" si="3"/>
        <v>0.68573648353743111</v>
      </c>
      <c r="M29" s="4"/>
    </row>
    <row r="30" spans="1:13" ht="25.5">
      <c r="A30" s="17"/>
      <c r="B30" s="19">
        <v>3044195</v>
      </c>
      <c r="C30" s="19" t="s">
        <v>483</v>
      </c>
      <c r="D30" s="20">
        <v>12.975280000000001</v>
      </c>
      <c r="E30" s="21">
        <v>14.236496000000001</v>
      </c>
      <c r="F30" s="21">
        <f t="shared" si="0"/>
        <v>8.7814725617121336</v>
      </c>
      <c r="G30" s="21">
        <v>6.3793859017121335</v>
      </c>
      <c r="H30" s="21">
        <v>1.3129245900000004</v>
      </c>
      <c r="I30" s="21">
        <v>1.0891620699999995</v>
      </c>
      <c r="J30" s="22">
        <f t="shared" si="1"/>
        <v>0.44810084600256506</v>
      </c>
      <c r="K30" s="22">
        <f t="shared" si="2"/>
        <v>0.54032329947707169</v>
      </c>
      <c r="L30" s="23">
        <f t="shared" si="3"/>
        <v>0.61682822526780001</v>
      </c>
      <c r="M30" s="4"/>
    </row>
    <row r="31" spans="1:13" ht="25.5">
      <c r="A31" s="17"/>
      <c r="B31" s="19">
        <v>3044197</v>
      </c>
      <c r="C31" s="19" t="s">
        <v>484</v>
      </c>
      <c r="D31" s="20">
        <v>13.216745000000003</v>
      </c>
      <c r="E31" s="21">
        <v>14.201871000000008</v>
      </c>
      <c r="F31" s="21">
        <f t="shared" si="0"/>
        <v>8.6240582631368561</v>
      </c>
      <c r="G31" s="21">
        <v>6.306706203136855</v>
      </c>
      <c r="H31" s="21">
        <v>1.25307714</v>
      </c>
      <c r="I31" s="21">
        <v>1.0642749200000001</v>
      </c>
      <c r="J31" s="22">
        <f t="shared" si="1"/>
        <v>0.44407572798942135</v>
      </c>
      <c r="K31" s="22">
        <f t="shared" si="2"/>
        <v>0.53230897134165289</v>
      </c>
      <c r="L31" s="23">
        <f t="shared" si="3"/>
        <v>0.60724803535652816</v>
      </c>
      <c r="M31" s="4"/>
    </row>
    <row r="32" spans="1:13" ht="25.5">
      <c r="A32" s="17"/>
      <c r="B32" s="19">
        <v>3044198</v>
      </c>
      <c r="C32" s="19" t="s">
        <v>485</v>
      </c>
      <c r="D32" s="20">
        <v>5.4066890000000001</v>
      </c>
      <c r="E32" s="21">
        <v>6.0911210000000011</v>
      </c>
      <c r="F32" s="21">
        <f t="shared" si="0"/>
        <v>3.1914431849895353</v>
      </c>
      <c r="G32" s="21">
        <v>2.1081738249895352</v>
      </c>
      <c r="H32" s="21">
        <v>0.51884114000000003</v>
      </c>
      <c r="I32" s="21">
        <v>0.56442821999999992</v>
      </c>
      <c r="J32" s="22">
        <f t="shared" si="1"/>
        <v>0.3461060492788659</v>
      </c>
      <c r="K32" s="22">
        <f t="shared" si="2"/>
        <v>0.43128595951213822</v>
      </c>
      <c r="L32" s="23">
        <f t="shared" si="3"/>
        <v>0.52395005533292394</v>
      </c>
      <c r="M32" s="4"/>
    </row>
    <row r="33" spans="1:13" ht="25.5">
      <c r="A33" s="17"/>
      <c r="B33" s="19">
        <v>3044199</v>
      </c>
      <c r="C33" s="19" t="s">
        <v>486</v>
      </c>
      <c r="D33" s="20">
        <v>7.1958520000000021</v>
      </c>
      <c r="E33" s="21">
        <v>8.072121000000001</v>
      </c>
      <c r="F33" s="21">
        <f t="shared" si="0"/>
        <v>4.3428628609606941</v>
      </c>
      <c r="G33" s="21">
        <v>3.1460764909606951</v>
      </c>
      <c r="H33" s="21">
        <v>0.62711429999999968</v>
      </c>
      <c r="I33" s="21">
        <v>0.56967206999999964</v>
      </c>
      <c r="J33" s="22">
        <f t="shared" si="1"/>
        <v>0.38974595288657027</v>
      </c>
      <c r="K33" s="22">
        <f t="shared" si="2"/>
        <v>0.46743486513156757</v>
      </c>
      <c r="L33" s="23">
        <f t="shared" si="3"/>
        <v>0.53800765139183293</v>
      </c>
      <c r="M33" s="4"/>
    </row>
    <row r="34" spans="1:13" ht="38.25">
      <c r="A34" s="17"/>
      <c r="B34" s="19">
        <v>3044200</v>
      </c>
      <c r="C34" s="19" t="s">
        <v>487</v>
      </c>
      <c r="D34" s="20">
        <v>5.9909100000000013</v>
      </c>
      <c r="E34" s="21">
        <v>6.2618200000000019</v>
      </c>
      <c r="F34" s="21">
        <f t="shared" si="0"/>
        <v>3.6650655136695827</v>
      </c>
      <c r="G34" s="21">
        <v>2.6136703436695825</v>
      </c>
      <c r="H34" s="21">
        <v>0.55665573000000013</v>
      </c>
      <c r="I34" s="21">
        <v>0.49473944000000003</v>
      </c>
      <c r="J34" s="22">
        <f t="shared" si="1"/>
        <v>0.41739787213135826</v>
      </c>
      <c r="K34" s="22">
        <f t="shared" si="2"/>
        <v>0.50629466731231199</v>
      </c>
      <c r="L34" s="23">
        <f t="shared" si="3"/>
        <v>0.58530355610183327</v>
      </c>
      <c r="M34" s="4"/>
    </row>
    <row r="35" spans="1:13" ht="25.5">
      <c r="A35" s="17"/>
      <c r="B35" s="19">
        <v>3044201</v>
      </c>
      <c r="C35" s="19" t="s">
        <v>488</v>
      </c>
      <c r="D35" s="20">
        <v>5.697368</v>
      </c>
      <c r="E35" s="21">
        <v>6.182323000000002</v>
      </c>
      <c r="F35" s="21">
        <f t="shared" si="0"/>
        <v>3.7314877427952418</v>
      </c>
      <c r="G35" s="21">
        <v>2.826082122795242</v>
      </c>
      <c r="H35" s="21">
        <v>0.50491641000000009</v>
      </c>
      <c r="I35" s="21">
        <v>0.40048920999999998</v>
      </c>
      <c r="J35" s="22">
        <f t="shared" si="1"/>
        <v>0.4571230139213433</v>
      </c>
      <c r="K35" s="22">
        <f t="shared" si="2"/>
        <v>0.5387939990833932</v>
      </c>
      <c r="L35" s="23">
        <f t="shared" si="3"/>
        <v>0.60357372832109235</v>
      </c>
      <c r="M35" s="4"/>
    </row>
    <row r="36" spans="1:13" ht="25.5">
      <c r="A36" s="17"/>
      <c r="B36" s="19">
        <v>3044202</v>
      </c>
      <c r="C36" s="19" t="s">
        <v>489</v>
      </c>
      <c r="D36" s="20">
        <v>5.768721000000002</v>
      </c>
      <c r="E36" s="21">
        <v>6.0420530000000019</v>
      </c>
      <c r="F36" s="21">
        <f t="shared" si="0"/>
        <v>3.6087389127146978</v>
      </c>
      <c r="G36" s="21">
        <v>2.8180530827146981</v>
      </c>
      <c r="H36" s="21">
        <v>0.49784618999999997</v>
      </c>
      <c r="I36" s="21">
        <v>0.29283964000000001</v>
      </c>
      <c r="J36" s="22">
        <f t="shared" si="1"/>
        <v>0.46640654802509962</v>
      </c>
      <c r="K36" s="22">
        <f t="shared" si="2"/>
        <v>0.54880340717214771</v>
      </c>
      <c r="L36" s="23">
        <f t="shared" si="3"/>
        <v>0.59727031734324354</v>
      </c>
      <c r="M36" s="4"/>
    </row>
    <row r="37" spans="1:13" ht="38.25">
      <c r="A37" s="17"/>
      <c r="B37" s="19">
        <v>3044203</v>
      </c>
      <c r="C37" s="19" t="s">
        <v>490</v>
      </c>
      <c r="D37" s="20">
        <v>4.6191700000000013</v>
      </c>
      <c r="E37" s="21">
        <v>5.4491329999999971</v>
      </c>
      <c r="F37" s="21">
        <f t="shared" si="0"/>
        <v>3.1863203807399065</v>
      </c>
      <c r="G37" s="21">
        <v>2.2886115707399064</v>
      </c>
      <c r="H37" s="21">
        <v>0.42320087999999989</v>
      </c>
      <c r="I37" s="21">
        <v>0.47450792999999997</v>
      </c>
      <c r="J37" s="22">
        <f t="shared" si="1"/>
        <v>0.41999554254592569</v>
      </c>
      <c r="K37" s="22">
        <f t="shared" si="2"/>
        <v>0.49765943513214078</v>
      </c>
      <c r="L37" s="23">
        <f t="shared" si="3"/>
        <v>0.58473896319651364</v>
      </c>
      <c r="M37" s="4"/>
    </row>
    <row r="38" spans="1:13" ht="25.5">
      <c r="A38" s="17"/>
      <c r="B38" s="19">
        <v>3044204</v>
      </c>
      <c r="C38" s="19" t="s">
        <v>491</v>
      </c>
      <c r="D38" s="20">
        <v>3.3673040000000003</v>
      </c>
      <c r="E38" s="21">
        <v>3.6791170000000015</v>
      </c>
      <c r="F38" s="21">
        <f t="shared" si="0"/>
        <v>2.0327231026468544</v>
      </c>
      <c r="G38" s="21">
        <v>1.4674424226468545</v>
      </c>
      <c r="H38" s="21">
        <v>0.3096047999999999</v>
      </c>
      <c r="I38" s="21">
        <v>0.25567588000000008</v>
      </c>
      <c r="J38" s="22">
        <f t="shared" si="1"/>
        <v>0.39885723195181177</v>
      </c>
      <c r="K38" s="22">
        <f t="shared" si="2"/>
        <v>0.48300916297221685</v>
      </c>
      <c r="L38" s="23">
        <f t="shared" si="3"/>
        <v>0.55250297901557721</v>
      </c>
      <c r="M38" s="4"/>
    </row>
    <row r="39" spans="1:13" ht="25.5">
      <c r="A39" s="17"/>
      <c r="B39" s="19">
        <v>3045112</v>
      </c>
      <c r="C39" s="19" t="s">
        <v>492</v>
      </c>
      <c r="D39" s="20">
        <v>11.058069000000001</v>
      </c>
      <c r="E39" s="21">
        <v>12.613232999999997</v>
      </c>
      <c r="F39" s="21">
        <f t="shared" si="0"/>
        <v>6.2625093159217302</v>
      </c>
      <c r="G39" s="21">
        <v>4.300518435921731</v>
      </c>
      <c r="H39" s="21">
        <v>0.83693933999999981</v>
      </c>
      <c r="I39" s="21">
        <v>1.1250515399999994</v>
      </c>
      <c r="J39" s="22">
        <f t="shared" si="1"/>
        <v>0.34095290524814154</v>
      </c>
      <c r="K39" s="22">
        <f t="shared" si="2"/>
        <v>0.4073069748193609</v>
      </c>
      <c r="L39" s="23">
        <f t="shared" si="3"/>
        <v>0.49650310241012208</v>
      </c>
      <c r="M39" s="4"/>
    </row>
    <row r="40" spans="1:13" ht="15.75" thickBot="1">
      <c r="A40" s="41" t="s">
        <v>293</v>
      </c>
      <c r="B40" s="43"/>
      <c r="C40" s="43"/>
      <c r="D40" s="44">
        <f ca="1">OFFSET(D40,-MATCH("PROYECTOS",$A$8:$A$50,0)-1,0)-(OFFSET(D40,-MATCH("PROYECTOS",$A$8:$A$50,0),0))</f>
        <v>105.66101299999974</v>
      </c>
      <c r="E40" s="45">
        <f t="shared" ref="E40:I40" ca="1" si="4">OFFSET(E40,-MATCH("PROYECTOS",$A$8:$A$50,0)-1,0)-(OFFSET(E40,-MATCH("PROYECTOS",$A$8:$A$50,0),0))</f>
        <v>102.68908699999974</v>
      </c>
      <c r="F40" s="45">
        <f t="shared" ca="1" si="4"/>
        <v>17.853280330124676</v>
      </c>
      <c r="G40" s="45">
        <f t="shared" ca="1" si="4"/>
        <v>1.7662467901245691</v>
      </c>
      <c r="H40" s="45">
        <f t="shared" ca="1" si="4"/>
        <v>15.596253729999944</v>
      </c>
      <c r="I40" s="45">
        <f t="shared" ca="1" si="4"/>
        <v>0.49077981000000648</v>
      </c>
      <c r="J40" s="46">
        <f t="shared" ca="1" si="1"/>
        <v>1.7199946379156856E-2</v>
      </c>
      <c r="K40" s="46">
        <f t="shared" ca="1" si="2"/>
        <v>0.16907834150014944</v>
      </c>
      <c r="L40" s="47">
        <f t="shared" ca="1" si="3"/>
        <v>0.17385762062646992</v>
      </c>
      <c r="M40" s="4"/>
    </row>
    <row r="41" spans="1:13" ht="15.75" thickBot="1"/>
    <row r="42" spans="1:13" ht="15.75" thickBot="1">
      <c r="A42" s="91" t="s">
        <v>315</v>
      </c>
      <c r="B42" s="92"/>
      <c r="C42" s="92"/>
      <c r="D42" s="93"/>
    </row>
    <row r="43" spans="1:13" ht="15.75" thickBot="1">
      <c r="A43" s="1" t="s">
        <v>502</v>
      </c>
    </row>
    <row r="44" spans="1:13" ht="45" customHeight="1">
      <c r="A44" s="84" t="s">
        <v>317</v>
      </c>
      <c r="B44" s="85"/>
      <c r="C44" s="85"/>
      <c r="D44" s="96" t="s">
        <v>318</v>
      </c>
    </row>
    <row r="45" spans="1:13" ht="15.75" thickBot="1">
      <c r="A45" s="94"/>
      <c r="B45" s="95"/>
      <c r="C45" s="95"/>
      <c r="D45" s="97"/>
    </row>
    <row r="46" spans="1:13" ht="63.75">
      <c r="A46" s="17"/>
      <c r="B46" s="19">
        <v>3000362</v>
      </c>
      <c r="C46" s="19" t="s">
        <v>466</v>
      </c>
      <c r="D46" s="23">
        <v>0.42732570116596647</v>
      </c>
    </row>
    <row r="47" spans="1:13" ht="38.25">
      <c r="A47" s="17"/>
      <c r="B47" s="19">
        <v>3000364</v>
      </c>
      <c r="C47" s="19" t="s">
        <v>468</v>
      </c>
      <c r="D47" s="23">
        <v>0.28146483017926827</v>
      </c>
    </row>
    <row r="48" spans="1:13" ht="26.25" thickBot="1">
      <c r="A48" s="24"/>
      <c r="B48" s="26">
        <v>3045112</v>
      </c>
      <c r="C48" s="26" t="s">
        <v>492</v>
      </c>
      <c r="D48" s="30">
        <v>0.49650310241012208</v>
      </c>
    </row>
  </sheetData>
  <mergeCells count="10">
    <mergeCell ref="A42:D42"/>
    <mergeCell ref="A44:C45"/>
    <mergeCell ref="D44:D4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114</v>
      </c>
      <c r="B1" s="49" t="s">
        <v>74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1761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108" t="s">
        <v>6</v>
      </c>
      <c r="L4" s="109"/>
      <c r="M4" s="104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31.071805999999999</v>
      </c>
      <c r="I6" s="14">
        <v>31.071806000000006</v>
      </c>
      <c r="J6" s="14">
        <v>15.154400404287495</v>
      </c>
      <c r="K6" s="14">
        <v>10.528500024287496</v>
      </c>
      <c r="L6" s="14">
        <v>2.7026906800000003</v>
      </c>
      <c r="M6" s="14">
        <v>1.9232096999999997</v>
      </c>
      <c r="N6" s="15">
        <v>0.33884416066087353</v>
      </c>
      <c r="O6" s="15">
        <v>0.42582625240024646</v>
      </c>
      <c r="P6" s="16">
        <v>0.48772190468386328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SUM(H8:H16)</f>
        <v>31.071805999999999</v>
      </c>
      <c r="I7" s="37">
        <f>SUM(I8:I16)</f>
        <v>31.071806000000002</v>
      </c>
      <c r="J7" s="37">
        <f>SUM(J8:J16)</f>
        <v>15.154400404287497</v>
      </c>
      <c r="K7" s="37">
        <f t="shared" ref="K7:M7" si="0">SUM(K8:K16)</f>
        <v>10.528500024287496</v>
      </c>
      <c r="L7" s="37">
        <f t="shared" si="0"/>
        <v>2.7026906799999999</v>
      </c>
      <c r="M7" s="37">
        <f t="shared" si="0"/>
        <v>1.9232097000000001</v>
      </c>
      <c r="N7" s="39">
        <f t="shared" ref="N7:N17" si="1">IFERROR(K7/I7,0)</f>
        <v>0.33884416066087358</v>
      </c>
      <c r="O7" s="39">
        <f t="shared" ref="O7:O17" si="2">IFERROR(SUM(K7,L7)/I7,0)</f>
        <v>0.42582625240024652</v>
      </c>
      <c r="P7" s="40">
        <f t="shared" ref="P7:P17" si="3">IFERROR(SUM(K7,L7,M7)/I7,0)</f>
        <v>0.48772190468386345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0.40599999999999997</v>
      </c>
      <c r="I8" s="21">
        <v>0.40599999999999997</v>
      </c>
      <c r="J8" s="21">
        <f t="shared" ref="J8:J16" si="4">SUM(K8,L8,M8)</f>
        <v>0.21449624393563746</v>
      </c>
      <c r="K8" s="21">
        <v>0.15181181393563747</v>
      </c>
      <c r="L8" s="21">
        <v>4.0757519999999998E-2</v>
      </c>
      <c r="M8" s="21">
        <v>2.1926910000000001E-2</v>
      </c>
      <c r="N8" s="22">
        <f t="shared" si="1"/>
        <v>0.37392072397940268</v>
      </c>
      <c r="O8" s="22">
        <f t="shared" si="2"/>
        <v>0.47430870427496918</v>
      </c>
      <c r="P8" s="23">
        <f t="shared" si="3"/>
        <v>0.52831587176265393</v>
      </c>
      <c r="Q8" s="70">
        <v>0</v>
      </c>
      <c r="R8" s="21">
        <v>0</v>
      </c>
      <c r="S8" s="23">
        <f>IFERROR(R8/Q8,0)</f>
        <v>0</v>
      </c>
    </row>
    <row r="9" spans="1:19" ht="38.25">
      <c r="A9" s="17"/>
      <c r="B9" s="19">
        <v>5004232</v>
      </c>
      <c r="C9" s="19" t="s">
        <v>1765</v>
      </c>
      <c r="D9" s="68">
        <v>3000555</v>
      </c>
      <c r="E9" s="19" t="s">
        <v>1762</v>
      </c>
      <c r="F9" s="69">
        <v>476</v>
      </c>
      <c r="G9" s="19" t="s">
        <v>824</v>
      </c>
      <c r="H9" s="20">
        <v>10.814791</v>
      </c>
      <c r="I9" s="21">
        <v>10.791791</v>
      </c>
      <c r="J9" s="21">
        <f t="shared" si="4"/>
        <v>5.1694361471057411</v>
      </c>
      <c r="K9" s="21">
        <v>3.6033931371057406</v>
      </c>
      <c r="L9" s="21">
        <v>0.86263176000000008</v>
      </c>
      <c r="M9" s="21">
        <v>0.70341124999999993</v>
      </c>
      <c r="N9" s="22">
        <f t="shared" si="1"/>
        <v>0.33390130860630463</v>
      </c>
      <c r="O9" s="22">
        <f t="shared" si="2"/>
        <v>0.41383537701070572</v>
      </c>
      <c r="P9" s="23">
        <f t="shared" si="3"/>
        <v>0.47901559130507076</v>
      </c>
      <c r="Q9" s="70">
        <v>197190</v>
      </c>
      <c r="R9" s="21">
        <v>215330</v>
      </c>
      <c r="S9" s="23">
        <f t="shared" ref="S9:S16" si="5">IFERROR(R9/Q9,0)</f>
        <v>1.0919924945484052</v>
      </c>
    </row>
    <row r="10" spans="1:19" ht="38.25">
      <c r="A10" s="17"/>
      <c r="B10" s="19">
        <v>5004233</v>
      </c>
      <c r="C10" s="19" t="s">
        <v>1766</v>
      </c>
      <c r="D10" s="68">
        <v>3000555</v>
      </c>
      <c r="E10" s="19" t="s">
        <v>1762</v>
      </c>
      <c r="F10" s="69">
        <v>476</v>
      </c>
      <c r="G10" s="19" t="s">
        <v>824</v>
      </c>
      <c r="H10" s="20">
        <v>1.5896569999999997</v>
      </c>
      <c r="I10" s="21">
        <v>1.4226570000000001</v>
      </c>
      <c r="J10" s="21">
        <f t="shared" si="4"/>
        <v>0.10480569085806533</v>
      </c>
      <c r="K10" s="21">
        <v>2.7427390858065337E-2</v>
      </c>
      <c r="L10" s="21">
        <v>8.2712999999999988E-3</v>
      </c>
      <c r="M10" s="21">
        <v>6.9107000000000002E-2</v>
      </c>
      <c r="N10" s="22">
        <f t="shared" si="1"/>
        <v>1.9278990549419388E-2</v>
      </c>
      <c r="O10" s="22">
        <f t="shared" si="2"/>
        <v>2.5092971009923918E-2</v>
      </c>
      <c r="P10" s="23">
        <f t="shared" si="3"/>
        <v>7.3668980547008406E-2</v>
      </c>
      <c r="Q10" s="70">
        <v>0</v>
      </c>
      <c r="R10" s="21">
        <v>0</v>
      </c>
      <c r="S10" s="23">
        <f t="shared" si="5"/>
        <v>0</v>
      </c>
    </row>
    <row r="11" spans="1:19" ht="38.25">
      <c r="A11" s="17"/>
      <c r="B11" s="19">
        <v>5004979</v>
      </c>
      <c r="C11" s="19" t="s">
        <v>1767</v>
      </c>
      <c r="D11" s="68">
        <v>3000644</v>
      </c>
      <c r="E11" s="19" t="s">
        <v>1763</v>
      </c>
      <c r="F11" s="69">
        <v>14</v>
      </c>
      <c r="G11" s="19" t="s">
        <v>690</v>
      </c>
      <c r="H11" s="20">
        <v>2.380293</v>
      </c>
      <c r="I11" s="21">
        <v>2.5759930000000009</v>
      </c>
      <c r="J11" s="21">
        <f t="shared" si="4"/>
        <v>1.0390102751101065</v>
      </c>
      <c r="K11" s="21">
        <v>0.78386429511010647</v>
      </c>
      <c r="L11" s="21">
        <v>0.15203042</v>
      </c>
      <c r="M11" s="21">
        <v>0.10311556</v>
      </c>
      <c r="N11" s="22">
        <f t="shared" si="1"/>
        <v>0.30429597250850687</v>
      </c>
      <c r="O11" s="22">
        <f t="shared" si="2"/>
        <v>0.36331415307033293</v>
      </c>
      <c r="P11" s="23">
        <f t="shared" si="3"/>
        <v>0.40334359414412468</v>
      </c>
      <c r="Q11" s="70">
        <v>1</v>
      </c>
      <c r="R11" s="21">
        <v>1</v>
      </c>
      <c r="S11" s="23">
        <f t="shared" si="5"/>
        <v>1</v>
      </c>
    </row>
    <row r="12" spans="1:19" ht="38.25">
      <c r="A12" s="17"/>
      <c r="B12" s="19">
        <v>5004980</v>
      </c>
      <c r="C12" s="19" t="s">
        <v>1768</v>
      </c>
      <c r="D12" s="68">
        <v>3000644</v>
      </c>
      <c r="E12" s="19" t="s">
        <v>1763</v>
      </c>
      <c r="F12" s="69">
        <v>86</v>
      </c>
      <c r="G12" s="19" t="s">
        <v>500</v>
      </c>
      <c r="H12" s="20">
        <v>0.121319</v>
      </c>
      <c r="I12" s="21">
        <v>0.114568</v>
      </c>
      <c r="J12" s="21">
        <f t="shared" si="4"/>
        <v>3.9855169964535239E-2</v>
      </c>
      <c r="K12" s="21">
        <v>3.4199999645352364E-3</v>
      </c>
      <c r="L12" s="21">
        <v>1.8804869999999998E-2</v>
      </c>
      <c r="M12" s="21">
        <v>1.7630300000000002E-2</v>
      </c>
      <c r="N12" s="22">
        <f t="shared" si="1"/>
        <v>2.9851267060045004E-2</v>
      </c>
      <c r="O12" s="22">
        <f t="shared" si="2"/>
        <v>0.19398846069177461</v>
      </c>
      <c r="P12" s="23">
        <f t="shared" si="3"/>
        <v>0.34787348967019793</v>
      </c>
      <c r="Q12" s="70">
        <v>325</v>
      </c>
      <c r="R12" s="21">
        <v>288</v>
      </c>
      <c r="S12" s="23">
        <f t="shared" si="5"/>
        <v>0.88615384615384618</v>
      </c>
    </row>
    <row r="13" spans="1:19" ht="38.25">
      <c r="A13" s="17"/>
      <c r="B13" s="19">
        <v>5004981</v>
      </c>
      <c r="C13" s="19" t="s">
        <v>1769</v>
      </c>
      <c r="D13" s="68">
        <v>3000644</v>
      </c>
      <c r="E13" s="19" t="s">
        <v>1763</v>
      </c>
      <c r="F13" s="69">
        <v>587</v>
      </c>
      <c r="G13" s="19" t="s">
        <v>1773</v>
      </c>
      <c r="H13" s="20">
        <v>0.93023600000000006</v>
      </c>
      <c r="I13" s="21">
        <v>0.74128700000000003</v>
      </c>
      <c r="J13" s="21">
        <f t="shared" si="4"/>
        <v>2.400796020210445E-2</v>
      </c>
      <c r="K13" s="21">
        <v>9.1080002021044493E-3</v>
      </c>
      <c r="L13" s="21">
        <v>0</v>
      </c>
      <c r="M13" s="21">
        <v>1.489996E-2</v>
      </c>
      <c r="N13" s="22">
        <f t="shared" si="1"/>
        <v>1.2286739416858044E-2</v>
      </c>
      <c r="O13" s="22">
        <f t="shared" si="2"/>
        <v>1.2286739416858044E-2</v>
      </c>
      <c r="P13" s="23">
        <f t="shared" si="3"/>
        <v>3.2386862581030622E-2</v>
      </c>
      <c r="Q13" s="70">
        <v>0</v>
      </c>
      <c r="R13" s="21">
        <v>0</v>
      </c>
      <c r="S13" s="23">
        <f t="shared" si="5"/>
        <v>0</v>
      </c>
    </row>
    <row r="14" spans="1:19" ht="38.25">
      <c r="A14" s="17"/>
      <c r="B14" s="19">
        <v>5004982</v>
      </c>
      <c r="C14" s="19" t="s">
        <v>1770</v>
      </c>
      <c r="D14" s="68">
        <v>3000645</v>
      </c>
      <c r="E14" s="19" t="s">
        <v>1764</v>
      </c>
      <c r="F14" s="69">
        <v>109</v>
      </c>
      <c r="G14" s="19" t="s">
        <v>661</v>
      </c>
      <c r="H14" s="20">
        <v>1.4876250000000002</v>
      </c>
      <c r="I14" s="21">
        <v>1.4876250000000002</v>
      </c>
      <c r="J14" s="21">
        <f t="shared" si="4"/>
        <v>0.96102391263209819</v>
      </c>
      <c r="K14" s="21">
        <v>0.6738229226320982</v>
      </c>
      <c r="L14" s="21">
        <v>0.16948817999999999</v>
      </c>
      <c r="M14" s="21">
        <v>0.11771281</v>
      </c>
      <c r="N14" s="22">
        <f t="shared" si="1"/>
        <v>0.4529521368840253</v>
      </c>
      <c r="O14" s="22">
        <f t="shared" si="2"/>
        <v>0.56688419637482435</v>
      </c>
      <c r="P14" s="23">
        <f t="shared" si="3"/>
        <v>0.64601220914686031</v>
      </c>
      <c r="Q14" s="70">
        <v>100</v>
      </c>
      <c r="R14" s="21">
        <v>268</v>
      </c>
      <c r="S14" s="23">
        <f t="shared" si="5"/>
        <v>2.68</v>
      </c>
    </row>
    <row r="15" spans="1:19" ht="38.25">
      <c r="A15" s="17"/>
      <c r="B15" s="19">
        <v>5004983</v>
      </c>
      <c r="C15" s="19" t="s">
        <v>1771</v>
      </c>
      <c r="D15" s="68">
        <v>3000645</v>
      </c>
      <c r="E15" s="19" t="s">
        <v>1764</v>
      </c>
      <c r="F15" s="69">
        <v>587</v>
      </c>
      <c r="G15" s="19" t="s">
        <v>1773</v>
      </c>
      <c r="H15" s="20">
        <v>0.32058599999999998</v>
      </c>
      <c r="I15" s="21">
        <v>0.32058599999999998</v>
      </c>
      <c r="J15" s="21">
        <f t="shared" si="4"/>
        <v>8.4259500864937303E-2</v>
      </c>
      <c r="K15" s="21">
        <v>5.6351360864937305E-2</v>
      </c>
      <c r="L15" s="21">
        <v>1.4196290000000002E-2</v>
      </c>
      <c r="M15" s="21">
        <v>1.3711850000000001E-2</v>
      </c>
      <c r="N15" s="22">
        <f t="shared" si="1"/>
        <v>0.17577611269655352</v>
      </c>
      <c r="O15" s="22">
        <f t="shared" si="2"/>
        <v>0.22005842695856123</v>
      </c>
      <c r="P15" s="23">
        <f t="shared" si="3"/>
        <v>0.26282963343669813</v>
      </c>
      <c r="Q15" s="70">
        <v>0</v>
      </c>
      <c r="R15" s="21">
        <v>0</v>
      </c>
      <c r="S15" s="23">
        <f t="shared" si="5"/>
        <v>0</v>
      </c>
    </row>
    <row r="16" spans="1:19" ht="38.25">
      <c r="A16" s="17"/>
      <c r="B16" s="19">
        <v>5004984</v>
      </c>
      <c r="C16" s="19" t="s">
        <v>1772</v>
      </c>
      <c r="D16" s="68">
        <v>3000645</v>
      </c>
      <c r="E16" s="19" t="s">
        <v>1764</v>
      </c>
      <c r="F16" s="69">
        <v>53</v>
      </c>
      <c r="G16" s="19" t="s">
        <v>630</v>
      </c>
      <c r="H16" s="20">
        <v>13.021298999999999</v>
      </c>
      <c r="I16" s="21">
        <v>13.211299</v>
      </c>
      <c r="J16" s="21">
        <f t="shared" si="4"/>
        <v>7.5175055036142702</v>
      </c>
      <c r="K16" s="21">
        <v>5.2193011036142707</v>
      </c>
      <c r="L16" s="21">
        <v>1.4365103399999999</v>
      </c>
      <c r="M16" s="21">
        <v>0.86169406000000004</v>
      </c>
      <c r="N16" s="22">
        <f t="shared" si="1"/>
        <v>0.39506343044800291</v>
      </c>
      <c r="O16" s="22">
        <f t="shared" si="2"/>
        <v>0.50379689715706766</v>
      </c>
      <c r="P16" s="23">
        <f t="shared" si="3"/>
        <v>0.56902091941256272</v>
      </c>
      <c r="Q16" s="70">
        <v>4880</v>
      </c>
      <c r="R16" s="21">
        <v>4512</v>
      </c>
      <c r="S16" s="23">
        <f t="shared" si="5"/>
        <v>0.92459016393442628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>H6-H7</f>
        <v>0</v>
      </c>
      <c r="I17" s="44">
        <f t="shared" ref="I17:M17" si="6">I6-I7</f>
        <v>0</v>
      </c>
      <c r="J17" s="44">
        <f t="shared" si="6"/>
        <v>0</v>
      </c>
      <c r="K17" s="44">
        <f t="shared" si="6"/>
        <v>0</v>
      </c>
      <c r="L17" s="44">
        <f t="shared" si="6"/>
        <v>0</v>
      </c>
      <c r="M17" s="44">
        <f t="shared" si="6"/>
        <v>0</v>
      </c>
      <c r="N17" s="46">
        <f t="shared" si="1"/>
        <v>0</v>
      </c>
      <c r="O17" s="46">
        <f t="shared" si="2"/>
        <v>0</v>
      </c>
      <c r="P17" s="47">
        <f t="shared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115</v>
      </c>
      <c r="B1" s="50" t="s">
        <v>1776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1777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1427.6091099999996</v>
      </c>
      <c r="E6" s="14">
        <v>1429.44282</v>
      </c>
      <c r="F6" s="14">
        <v>525.00517984516125</v>
      </c>
      <c r="G6" s="14">
        <v>213.33354204516127</v>
      </c>
      <c r="H6" s="14">
        <v>159.32353768000004</v>
      </c>
      <c r="I6" s="14">
        <v>152.34810012000005</v>
      </c>
      <c r="J6" s="15">
        <v>0.14924244542021015</v>
      </c>
      <c r="K6" s="15">
        <v>0.26070093501547781</v>
      </c>
      <c r="L6" s="16">
        <v>0.36727959488800077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1427.4991099999997</v>
      </c>
      <c r="E7" s="38">
        <f ca="1">SUM(E8:OFFSET(E6,MATCH("GOBIERNOS REGIONALES",$A$8:$A$50,0),0))</f>
        <v>1429.1493270000001</v>
      </c>
      <c r="F7" s="38">
        <f ca="1">SUM(F8:OFFSET(F6,MATCH("GOBIERNOS REGIONALES",$A$8:$A$50,0),0))</f>
        <v>524.79293682974742</v>
      </c>
      <c r="G7" s="38">
        <f ca="1">SUM(G8:OFFSET(G6,MATCH("GOBIERNOS REGIONALES",$A$8:$A$50,0),0))</f>
        <v>213.14002665974749</v>
      </c>
      <c r="H7" s="38">
        <f ca="1">SUM(H8:OFFSET(H6,MATCH("GOBIERNOS REGIONALES",$A$8:$A$50,0),0))</f>
        <v>159.32063139000002</v>
      </c>
      <c r="I7" s="38">
        <f ca="1">SUM(I8:OFFSET(I6,MATCH("GOBIERNOS REGIONALES",$A$8:$A$50,0),0))</f>
        <v>152.33227877999988</v>
      </c>
      <c r="J7" s="39">
        <f ca="1">IFERROR(G7/E7,0)</f>
        <v>0.14913768815688458</v>
      </c>
      <c r="K7" s="39">
        <f ca="1">IFERROR(SUM(G7,H7)/E7,0)</f>
        <v>0.26061703351293497</v>
      </c>
      <c r="L7" s="40">
        <f ca="1">IFERROR(SUM(G7,H7,I7)/E7,0)</f>
        <v>0.36720651013520533</v>
      </c>
      <c r="M7" s="4"/>
    </row>
    <row r="8" spans="1:13" ht="25.5">
      <c r="A8" s="17"/>
      <c r="B8" s="18">
        <v>40</v>
      </c>
      <c r="C8" s="19" t="s">
        <v>127</v>
      </c>
      <c r="D8" s="20">
        <v>1427.4991099999997</v>
      </c>
      <c r="E8" s="21">
        <v>1429.1493270000001</v>
      </c>
      <c r="F8" s="21">
        <f t="shared" ref="F8:F10" si="0">SUM(G8,H8,I8)</f>
        <v>524.79293682974742</v>
      </c>
      <c r="G8" s="21">
        <v>213.14002665974749</v>
      </c>
      <c r="H8" s="21">
        <v>159.32063139000002</v>
      </c>
      <c r="I8" s="21">
        <v>152.33227877999988</v>
      </c>
      <c r="J8" s="22">
        <f t="shared" ref="J8:J10" si="1">IFERROR(G8/E8,0)</f>
        <v>0.14913768815688458</v>
      </c>
      <c r="K8" s="22">
        <f t="shared" ref="K8:K10" si="2">IFERROR(SUM(G8,H8)/E8,0)</f>
        <v>0.26061703351293497</v>
      </c>
      <c r="L8" s="23">
        <f t="shared" ref="L8:L10" si="3">IFERROR(SUM(G8,H8,I8)/E8,0)</f>
        <v>0.36720651013520533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>
      <c r="A10" s="41" t="s">
        <v>232</v>
      </c>
      <c r="B10" s="58"/>
      <c r="C10" s="43"/>
      <c r="D10" s="44">
        <v>0.11</v>
      </c>
      <c r="E10" s="45">
        <v>0.293493</v>
      </c>
      <c r="F10" s="45">
        <f t="shared" si="0"/>
        <v>0.21224301541377522</v>
      </c>
      <c r="G10" s="45">
        <v>0.19351538541377522</v>
      </c>
      <c r="H10" s="45">
        <v>2.9062900000000002E-3</v>
      </c>
      <c r="I10" s="45">
        <v>1.582134E-2</v>
      </c>
      <c r="J10" s="46">
        <f t="shared" si="1"/>
        <v>0.65935264355120982</v>
      </c>
      <c r="K10" s="46">
        <f t="shared" si="2"/>
        <v>0.66925506030390924</v>
      </c>
      <c r="L10" s="47">
        <f t="shared" si="3"/>
        <v>0.72316210408348824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115</v>
      </c>
      <c r="B1" s="51" t="s">
        <v>1776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1778</v>
      </c>
      <c r="N2" s="72" t="s">
        <v>1797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1427.6091099999996</v>
      </c>
      <c r="E6" s="14">
        <f ca="1">SUM(E7:OFFSET(E7,50,0))</f>
        <v>1429.44282</v>
      </c>
      <c r="F6" s="14">
        <f ca="1">SUM(F7:OFFSET(F7,50,0))</f>
        <v>525.00517984516125</v>
      </c>
      <c r="G6" s="14">
        <f ca="1">SUM(G7:OFFSET(G7,50,0))</f>
        <v>213.33354204516127</v>
      </c>
      <c r="H6" s="14">
        <f ca="1">SUM(H7:OFFSET(H7,50,0))</f>
        <v>159.32353768000004</v>
      </c>
      <c r="I6" s="14">
        <f ca="1">SUM(I7:OFFSET(I7,50,0))</f>
        <v>152.34810012000005</v>
      </c>
      <c r="J6" s="15">
        <f ca="1">IFERROR(G6/E6,0)</f>
        <v>0.14924244542021015</v>
      </c>
      <c r="K6" s="15">
        <f ca="1">IFERROR(SUM(G6,H6)/E6,0)</f>
        <v>0.26070093501547781</v>
      </c>
      <c r="L6" s="16">
        <f ca="1">IFERROR(SUM(G6,H6,I6)/E6,0)</f>
        <v>0.36727959488800077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46.635879999999993</v>
      </c>
      <c r="E7" s="21">
        <v>48.509328000000004</v>
      </c>
      <c r="F7" s="21">
        <f t="shared" ref="F7:F30" si="0">SUM(G7,H7,I7)</f>
        <v>19.158782663982574</v>
      </c>
      <c r="G7" s="21">
        <v>9.4240302839825745</v>
      </c>
      <c r="H7" s="21">
        <v>6.9123727199999996</v>
      </c>
      <c r="I7" s="21">
        <v>2.8223796599999997</v>
      </c>
      <c r="J7" s="22">
        <f t="shared" ref="J7:J30" si="1">IFERROR(G7/E7,0)</f>
        <v>0.19427253834525546</v>
      </c>
      <c r="K7" s="22">
        <f t="shared" ref="K7:K30" si="2">IFERROR(SUM(G7,H7)/E7,0)</f>
        <v>0.33676828101973655</v>
      </c>
      <c r="L7" s="23">
        <f t="shared" ref="L7:L30" si="3">IFERROR(SUM(G7,H7,I7)/E7,0)</f>
        <v>0.39495048589381765</v>
      </c>
      <c r="M7" s="4"/>
      <c r="N7" t="s">
        <v>252</v>
      </c>
      <c r="O7" s="5">
        <v>17.164099239594037</v>
      </c>
      <c r="P7" s="71">
        <v>0.57318183840212744</v>
      </c>
    </row>
    <row r="8" spans="1:16">
      <c r="A8" s="17"/>
      <c r="B8" s="55">
        <v>2</v>
      </c>
      <c r="C8" s="19" t="s">
        <v>250</v>
      </c>
      <c r="D8" s="20">
        <v>60.152323000000003</v>
      </c>
      <c r="E8" s="21">
        <v>56.953963999999992</v>
      </c>
      <c r="F8" s="21">
        <f t="shared" si="0"/>
        <v>19.595481854254245</v>
      </c>
      <c r="G8" s="21">
        <v>5.3184175942542424</v>
      </c>
      <c r="H8" s="21">
        <v>8.4477379300000006</v>
      </c>
      <c r="I8" s="21">
        <v>5.8293263300000007</v>
      </c>
      <c r="J8" s="22">
        <f t="shared" si="1"/>
        <v>9.3380990904412611E-2</v>
      </c>
      <c r="K8" s="22">
        <f t="shared" si="2"/>
        <v>0.2417067146415699</v>
      </c>
      <c r="L8" s="23">
        <f t="shared" si="3"/>
        <v>0.34405826176127524</v>
      </c>
      <c r="M8" s="4"/>
      <c r="N8" t="s">
        <v>258</v>
      </c>
      <c r="O8" s="5">
        <v>43.173939592019266</v>
      </c>
      <c r="P8" s="71">
        <v>0.56187419640768921</v>
      </c>
    </row>
    <row r="9" spans="1:16">
      <c r="A9" s="17"/>
      <c r="B9" s="55">
        <v>3</v>
      </c>
      <c r="C9" s="19" t="s">
        <v>251</v>
      </c>
      <c r="D9" s="20">
        <v>53.761077</v>
      </c>
      <c r="E9" s="21">
        <v>48.266605999999996</v>
      </c>
      <c r="F9" s="21">
        <f t="shared" si="0"/>
        <v>20.01537021205926</v>
      </c>
      <c r="G9" s="21">
        <v>11.013800132059259</v>
      </c>
      <c r="H9" s="21">
        <v>1.7327970099999999</v>
      </c>
      <c r="I9" s="21">
        <v>7.2687730700000008</v>
      </c>
      <c r="J9" s="22">
        <f t="shared" si="1"/>
        <v>0.2281867536337496</v>
      </c>
      <c r="K9" s="22">
        <f t="shared" si="2"/>
        <v>0.2640872892960251</v>
      </c>
      <c r="L9" s="23">
        <f t="shared" si="3"/>
        <v>0.41468360572233443</v>
      </c>
      <c r="M9" s="4"/>
      <c r="N9" t="s">
        <v>261</v>
      </c>
      <c r="O9" s="5">
        <v>39.686741497004853</v>
      </c>
      <c r="P9" s="71">
        <v>0.49515390547129923</v>
      </c>
    </row>
    <row r="10" spans="1:16">
      <c r="A10" s="17"/>
      <c r="B10" s="55">
        <v>4</v>
      </c>
      <c r="C10" s="19" t="s">
        <v>252</v>
      </c>
      <c r="D10" s="20">
        <v>33.203015000000001</v>
      </c>
      <c r="E10" s="21">
        <v>29.945295000000002</v>
      </c>
      <c r="F10" s="21">
        <f t="shared" si="0"/>
        <v>17.164099239594037</v>
      </c>
      <c r="G10" s="21">
        <v>7.7866455595940351</v>
      </c>
      <c r="H10" s="21">
        <v>4.0611949800000007</v>
      </c>
      <c r="I10" s="21">
        <v>5.3162587000000006</v>
      </c>
      <c r="J10" s="22">
        <f t="shared" si="1"/>
        <v>0.26002901489512908</v>
      </c>
      <c r="K10" s="22">
        <f t="shared" si="2"/>
        <v>0.39564948482204082</v>
      </c>
      <c r="L10" s="23">
        <f t="shared" si="3"/>
        <v>0.57318183840212744</v>
      </c>
      <c r="M10" s="4"/>
      <c r="N10" t="s">
        <v>271</v>
      </c>
      <c r="O10" s="5">
        <v>3.8911443735746403</v>
      </c>
      <c r="P10" s="71">
        <v>0.47614124945481834</v>
      </c>
    </row>
    <row r="11" spans="1:16">
      <c r="A11" s="17"/>
      <c r="B11" s="55">
        <v>5</v>
      </c>
      <c r="C11" s="19" t="s">
        <v>253</v>
      </c>
      <c r="D11" s="20">
        <v>61.321323</v>
      </c>
      <c r="E11" s="21">
        <v>56.969176999999995</v>
      </c>
      <c r="F11" s="21">
        <f t="shared" si="0"/>
        <v>16.199518758168853</v>
      </c>
      <c r="G11" s="21">
        <v>5.3677596081688534</v>
      </c>
      <c r="H11" s="21">
        <v>5.2802720599999997</v>
      </c>
      <c r="I11" s="21">
        <v>5.5514870900000002</v>
      </c>
      <c r="J11" s="22">
        <f t="shared" si="1"/>
        <v>9.4222172248843508E-2</v>
      </c>
      <c r="K11" s="22">
        <f t="shared" si="2"/>
        <v>0.18690864479521715</v>
      </c>
      <c r="L11" s="23">
        <f t="shared" si="3"/>
        <v>0.28435585014978987</v>
      </c>
      <c r="M11" s="4"/>
      <c r="N11" t="s">
        <v>254</v>
      </c>
      <c r="O11" s="5">
        <v>47.437697531025499</v>
      </c>
      <c r="P11" s="71">
        <v>0.45438821943113417</v>
      </c>
    </row>
    <row r="12" spans="1:16">
      <c r="A12" s="17"/>
      <c r="B12" s="55">
        <v>6</v>
      </c>
      <c r="C12" s="19" t="s">
        <v>254</v>
      </c>
      <c r="D12" s="20">
        <v>110.48840700000001</v>
      </c>
      <c r="E12" s="21">
        <v>104.39904799999998</v>
      </c>
      <c r="F12" s="21">
        <f t="shared" si="0"/>
        <v>47.437697531025499</v>
      </c>
      <c r="G12" s="21">
        <v>23.788844011025503</v>
      </c>
      <c r="H12" s="21">
        <v>11.493891499999998</v>
      </c>
      <c r="I12" s="21">
        <v>12.154962020000001</v>
      </c>
      <c r="J12" s="22">
        <f t="shared" si="1"/>
        <v>0.22786456837255362</v>
      </c>
      <c r="K12" s="22">
        <f t="shared" si="2"/>
        <v>0.33796031847939367</v>
      </c>
      <c r="L12" s="23">
        <f t="shared" si="3"/>
        <v>0.45438821943113417</v>
      </c>
      <c r="M12" s="4"/>
      <c r="N12" t="s">
        <v>257</v>
      </c>
      <c r="O12" s="5">
        <v>22.648644978781341</v>
      </c>
      <c r="P12" s="71">
        <v>0.44079216353447764</v>
      </c>
    </row>
    <row r="13" spans="1:16">
      <c r="A13" s="17"/>
      <c r="B13" s="55">
        <v>8</v>
      </c>
      <c r="C13" s="19" t="s">
        <v>256</v>
      </c>
      <c r="D13" s="20">
        <v>81.691631000000001</v>
      </c>
      <c r="E13" s="21">
        <v>75.755723000000003</v>
      </c>
      <c r="F13" s="21">
        <f t="shared" si="0"/>
        <v>31.355910670710756</v>
      </c>
      <c r="G13" s="21">
        <v>4.3898728807107545</v>
      </c>
      <c r="H13" s="21">
        <v>16.305010190000001</v>
      </c>
      <c r="I13" s="21">
        <v>10.661027599999999</v>
      </c>
      <c r="J13" s="22">
        <f t="shared" si="1"/>
        <v>5.7947739218471378E-2</v>
      </c>
      <c r="K13" s="22">
        <f t="shared" si="2"/>
        <v>0.27317913751164058</v>
      </c>
      <c r="L13" s="23">
        <f t="shared" si="3"/>
        <v>0.41390814355650402</v>
      </c>
      <c r="M13" s="4"/>
      <c r="N13" t="s">
        <v>268</v>
      </c>
      <c r="O13" s="5">
        <v>34.503950113058721</v>
      </c>
      <c r="P13" s="71">
        <v>0.43396831955069876</v>
      </c>
    </row>
    <row r="14" spans="1:16">
      <c r="A14" s="17"/>
      <c r="B14" s="55">
        <v>9</v>
      </c>
      <c r="C14" s="19" t="s">
        <v>257</v>
      </c>
      <c r="D14" s="20">
        <v>62.603713000000006</v>
      </c>
      <c r="E14" s="21">
        <v>51.381686999999992</v>
      </c>
      <c r="F14" s="21">
        <f t="shared" si="0"/>
        <v>22.648644978781341</v>
      </c>
      <c r="G14" s="21">
        <v>6.920280878781341</v>
      </c>
      <c r="H14" s="21">
        <v>7.6212889100000005</v>
      </c>
      <c r="I14" s="21">
        <v>8.1070751899999998</v>
      </c>
      <c r="J14" s="22">
        <f t="shared" si="1"/>
        <v>0.13468380045173181</v>
      </c>
      <c r="K14" s="22">
        <f t="shared" si="2"/>
        <v>0.28301075028504502</v>
      </c>
      <c r="L14" s="23">
        <f t="shared" si="3"/>
        <v>0.44079216353447764</v>
      </c>
      <c r="M14" s="4"/>
      <c r="N14" t="s">
        <v>270</v>
      </c>
      <c r="O14" s="5">
        <v>21.063080859546933</v>
      </c>
      <c r="P14" s="71">
        <v>0.41600254628105726</v>
      </c>
    </row>
    <row r="15" spans="1:16">
      <c r="A15" s="17"/>
      <c r="B15" s="55">
        <v>10</v>
      </c>
      <c r="C15" s="19" t="s">
        <v>258</v>
      </c>
      <c r="D15" s="20">
        <v>81.213999999999999</v>
      </c>
      <c r="E15" s="21">
        <v>76.839157</v>
      </c>
      <c r="F15" s="21">
        <f t="shared" si="0"/>
        <v>43.173939592019266</v>
      </c>
      <c r="G15" s="21">
        <v>17.696502652019262</v>
      </c>
      <c r="H15" s="21">
        <v>11.294355540000002</v>
      </c>
      <c r="I15" s="21">
        <v>14.183081399999999</v>
      </c>
      <c r="J15" s="22">
        <f t="shared" si="1"/>
        <v>0.23030578864912926</v>
      </c>
      <c r="K15" s="22">
        <f t="shared" si="2"/>
        <v>0.37729276743652018</v>
      </c>
      <c r="L15" s="23">
        <f t="shared" si="3"/>
        <v>0.56187419640768921</v>
      </c>
      <c r="M15" s="4"/>
      <c r="N15" t="s">
        <v>251</v>
      </c>
      <c r="O15" s="5">
        <v>20.01537021205926</v>
      </c>
      <c r="P15" s="71">
        <v>0.41468360572233443</v>
      </c>
    </row>
    <row r="16" spans="1:16">
      <c r="A16" s="17"/>
      <c r="B16" s="55">
        <v>11</v>
      </c>
      <c r="C16" s="19" t="s">
        <v>259</v>
      </c>
      <c r="D16" s="20">
        <v>26.343986999999998</v>
      </c>
      <c r="E16" s="21">
        <v>29.768310999999997</v>
      </c>
      <c r="F16" s="21">
        <f t="shared" si="0"/>
        <v>5.3524503455787515</v>
      </c>
      <c r="G16" s="21">
        <v>1.9090540755787515</v>
      </c>
      <c r="H16" s="21">
        <v>0.8095612499999999</v>
      </c>
      <c r="I16" s="21">
        <v>2.6338350200000002</v>
      </c>
      <c r="J16" s="22">
        <f t="shared" si="1"/>
        <v>6.4130412893722843E-2</v>
      </c>
      <c r="K16" s="22">
        <f t="shared" si="2"/>
        <v>9.1325817093846934E-2</v>
      </c>
      <c r="L16" s="23">
        <f t="shared" si="3"/>
        <v>0.17980362895223556</v>
      </c>
      <c r="M16" s="4"/>
      <c r="N16" t="s">
        <v>256</v>
      </c>
      <c r="O16" s="5">
        <v>31.355910670710756</v>
      </c>
      <c r="P16" s="71">
        <v>0.41390814355650402</v>
      </c>
    </row>
    <row r="17" spans="1:16">
      <c r="A17" s="17"/>
      <c r="B17" s="55">
        <v>12</v>
      </c>
      <c r="C17" s="19" t="s">
        <v>260</v>
      </c>
      <c r="D17" s="20">
        <v>62.667832000000004</v>
      </c>
      <c r="E17" s="21">
        <v>58.793231999999996</v>
      </c>
      <c r="F17" s="21">
        <f t="shared" si="0"/>
        <v>23.088137149055314</v>
      </c>
      <c r="G17" s="21">
        <v>6.0316276890553127</v>
      </c>
      <c r="H17" s="21">
        <v>8.0877637599999996</v>
      </c>
      <c r="I17" s="21">
        <v>8.9687456999999995</v>
      </c>
      <c r="J17" s="22">
        <f t="shared" si="1"/>
        <v>0.10259051057195347</v>
      </c>
      <c r="K17" s="22">
        <f t="shared" si="2"/>
        <v>0.24015334705626173</v>
      </c>
      <c r="L17" s="23">
        <f t="shared" si="3"/>
        <v>0.39270059433125426</v>
      </c>
      <c r="M17" s="4"/>
      <c r="N17" t="s">
        <v>249</v>
      </c>
      <c r="O17" s="5">
        <v>19.158782663982574</v>
      </c>
      <c r="P17" s="71">
        <v>0.39495048589381765</v>
      </c>
    </row>
    <row r="18" spans="1:16">
      <c r="A18" s="17"/>
      <c r="B18" s="55">
        <v>13</v>
      </c>
      <c r="C18" s="19" t="s">
        <v>261</v>
      </c>
      <c r="D18" s="20">
        <v>77.796351000000001</v>
      </c>
      <c r="E18" s="21">
        <v>80.150314999999992</v>
      </c>
      <c r="F18" s="21">
        <f t="shared" si="0"/>
        <v>39.686741497004853</v>
      </c>
      <c r="G18" s="21">
        <v>22.268537437004852</v>
      </c>
      <c r="H18" s="21">
        <v>8.8081472099999978</v>
      </c>
      <c r="I18" s="21">
        <v>8.6100568500000012</v>
      </c>
      <c r="J18" s="22">
        <f t="shared" si="1"/>
        <v>0.27783468395607497</v>
      </c>
      <c r="K18" s="22">
        <f t="shared" si="2"/>
        <v>0.38773003758007507</v>
      </c>
      <c r="L18" s="23">
        <f t="shared" si="3"/>
        <v>0.49515390547129923</v>
      </c>
      <c r="M18" s="4"/>
      <c r="N18" t="s">
        <v>260</v>
      </c>
      <c r="O18" s="5">
        <v>23.088137149055314</v>
      </c>
      <c r="P18" s="71">
        <v>0.39270059433125426</v>
      </c>
    </row>
    <row r="19" spans="1:16">
      <c r="A19" s="17"/>
      <c r="B19" s="55">
        <v>14</v>
      </c>
      <c r="C19" s="19" t="s">
        <v>262</v>
      </c>
      <c r="D19" s="20">
        <v>36.444584999999996</v>
      </c>
      <c r="E19" s="21">
        <v>37.396116999999997</v>
      </c>
      <c r="F19" s="21">
        <f t="shared" si="0"/>
        <v>7.2684315002003013</v>
      </c>
      <c r="G19" s="21">
        <v>3.6182649002003018</v>
      </c>
      <c r="H19" s="21">
        <v>2.0013896199999999</v>
      </c>
      <c r="I19" s="21">
        <v>1.6487769800000001</v>
      </c>
      <c r="J19" s="22">
        <f t="shared" si="1"/>
        <v>9.6755096263077323E-2</v>
      </c>
      <c r="K19" s="22">
        <f t="shared" si="2"/>
        <v>0.15027374420184592</v>
      </c>
      <c r="L19" s="23">
        <f t="shared" si="3"/>
        <v>0.19436326772109258</v>
      </c>
      <c r="M19" s="4"/>
      <c r="N19" t="s">
        <v>267</v>
      </c>
      <c r="O19" s="5">
        <v>9.4706493668655209</v>
      </c>
      <c r="P19" s="71">
        <v>0.39177820928703533</v>
      </c>
    </row>
    <row r="20" spans="1:16">
      <c r="A20" s="17"/>
      <c r="B20" s="55">
        <v>15</v>
      </c>
      <c r="C20" s="19" t="s">
        <v>263</v>
      </c>
      <c r="D20" s="20">
        <v>223.33696399999999</v>
      </c>
      <c r="E20" s="21">
        <v>243.14274300000002</v>
      </c>
      <c r="F20" s="21">
        <f t="shared" si="0"/>
        <v>65.396328476036473</v>
      </c>
      <c r="G20" s="21">
        <v>34.173792726036481</v>
      </c>
      <c r="H20" s="21">
        <v>15.643876079999997</v>
      </c>
      <c r="I20" s="21">
        <v>15.57865967</v>
      </c>
      <c r="J20" s="22">
        <f t="shared" si="1"/>
        <v>0.14055032983664448</v>
      </c>
      <c r="K20" s="22">
        <f t="shared" si="2"/>
        <v>0.20489062593999144</v>
      </c>
      <c r="L20" s="23">
        <f t="shared" si="3"/>
        <v>0.26896269931460165</v>
      </c>
      <c r="M20" s="4"/>
      <c r="N20" t="s">
        <v>265</v>
      </c>
      <c r="O20" s="5">
        <v>3.1949196567763836</v>
      </c>
      <c r="P20" s="71">
        <v>0.35208480848379142</v>
      </c>
    </row>
    <row r="21" spans="1:16">
      <c r="A21" s="17"/>
      <c r="B21" s="55">
        <v>16</v>
      </c>
      <c r="C21" s="19" t="s">
        <v>264</v>
      </c>
      <c r="D21" s="20">
        <v>110.58055500000002</v>
      </c>
      <c r="E21" s="21">
        <v>111.60046700000001</v>
      </c>
      <c r="F21" s="21">
        <f t="shared" si="0"/>
        <v>34.034475593200206</v>
      </c>
      <c r="G21" s="21">
        <v>12.207101803200203</v>
      </c>
      <c r="H21" s="21">
        <v>9.7430035999999998</v>
      </c>
      <c r="I21" s="21">
        <v>12.084370190000001</v>
      </c>
      <c r="J21" s="22">
        <f t="shared" si="1"/>
        <v>0.10938217492584688</v>
      </c>
      <c r="K21" s="22">
        <f t="shared" si="2"/>
        <v>0.19668470924230275</v>
      </c>
      <c r="L21" s="23">
        <f t="shared" si="3"/>
        <v>0.30496714313211792</v>
      </c>
      <c r="M21" s="4"/>
      <c r="N21" t="s">
        <v>250</v>
      </c>
      <c r="O21" s="5">
        <v>19.595481854254245</v>
      </c>
      <c r="P21" s="71">
        <v>0.34405826176127524</v>
      </c>
    </row>
    <row r="22" spans="1:16">
      <c r="A22" s="17"/>
      <c r="B22" s="55">
        <v>17</v>
      </c>
      <c r="C22" s="19" t="s">
        <v>265</v>
      </c>
      <c r="D22" s="20">
        <v>8.9974360000000004</v>
      </c>
      <c r="E22" s="21">
        <v>9.0742899999999995</v>
      </c>
      <c r="F22" s="21">
        <f t="shared" si="0"/>
        <v>3.1949196567763836</v>
      </c>
      <c r="G22" s="21">
        <v>1.2902383367763832</v>
      </c>
      <c r="H22" s="21">
        <v>0.78395932999999995</v>
      </c>
      <c r="I22" s="21">
        <v>1.1207219900000003</v>
      </c>
      <c r="J22" s="22">
        <f t="shared" si="1"/>
        <v>0.14218614754172318</v>
      </c>
      <c r="K22" s="22">
        <f t="shared" si="2"/>
        <v>0.22857960972994951</v>
      </c>
      <c r="L22" s="23">
        <f t="shared" si="3"/>
        <v>0.35208480848379142</v>
      </c>
      <c r="M22" s="4"/>
      <c r="N22" t="s">
        <v>266</v>
      </c>
      <c r="O22" s="5">
        <v>2.2411986859746609</v>
      </c>
      <c r="P22" s="71">
        <v>0.32913311233115589</v>
      </c>
    </row>
    <row r="23" spans="1:16">
      <c r="A23" s="17"/>
      <c r="B23" s="55">
        <v>18</v>
      </c>
      <c r="C23" s="19" t="s">
        <v>266</v>
      </c>
      <c r="D23" s="20">
        <v>6.5892010000000001</v>
      </c>
      <c r="E23" s="21">
        <v>6.8093990000000009</v>
      </c>
      <c r="F23" s="21">
        <f t="shared" si="0"/>
        <v>2.2411986859746609</v>
      </c>
      <c r="G23" s="21">
        <v>0.35120618597466091</v>
      </c>
      <c r="H23" s="21">
        <v>0.91392998999999997</v>
      </c>
      <c r="I23" s="21">
        <v>0.97606250999999988</v>
      </c>
      <c r="J23" s="22">
        <f t="shared" si="1"/>
        <v>5.1576678936666932E-2</v>
      </c>
      <c r="K23" s="22">
        <f t="shared" si="2"/>
        <v>0.18579263397175885</v>
      </c>
      <c r="L23" s="23">
        <f t="shared" si="3"/>
        <v>0.32913311233115589</v>
      </c>
      <c r="M23" s="4"/>
      <c r="N23" t="s">
        <v>269</v>
      </c>
      <c r="O23" s="5">
        <v>27.612200614802962</v>
      </c>
      <c r="P23" s="71">
        <v>0.32662589110752521</v>
      </c>
    </row>
    <row r="24" spans="1:16">
      <c r="A24" s="17"/>
      <c r="B24" s="55">
        <v>19</v>
      </c>
      <c r="C24" s="19" t="s">
        <v>267</v>
      </c>
      <c r="D24" s="20">
        <v>25.996745000000001</v>
      </c>
      <c r="E24" s="21">
        <v>24.173497000000001</v>
      </c>
      <c r="F24" s="21">
        <f t="shared" si="0"/>
        <v>9.4706493668655209</v>
      </c>
      <c r="G24" s="21">
        <v>5.8354001968655211</v>
      </c>
      <c r="H24" s="21">
        <v>3.0834911899999997</v>
      </c>
      <c r="I24" s="21">
        <v>0.55175797999999998</v>
      </c>
      <c r="J24" s="22">
        <f t="shared" si="1"/>
        <v>0.24139660872671923</v>
      </c>
      <c r="K24" s="22">
        <f t="shared" si="2"/>
        <v>0.36895329570502444</v>
      </c>
      <c r="L24" s="23">
        <f t="shared" si="3"/>
        <v>0.39177820928703533</v>
      </c>
      <c r="M24" s="4"/>
      <c r="N24" t="s">
        <v>272</v>
      </c>
      <c r="O24" s="5">
        <v>3.9871674767201419</v>
      </c>
      <c r="P24" s="71">
        <v>0.31471169820519584</v>
      </c>
    </row>
    <row r="25" spans="1:16">
      <c r="A25" s="17"/>
      <c r="B25" s="55">
        <v>20</v>
      </c>
      <c r="C25" s="19" t="s">
        <v>268</v>
      </c>
      <c r="D25" s="20">
        <v>66.289487999999992</v>
      </c>
      <c r="E25" s="21">
        <v>79.507992999999999</v>
      </c>
      <c r="F25" s="21">
        <f t="shared" si="0"/>
        <v>34.503950113058721</v>
      </c>
      <c r="G25" s="21">
        <v>11.755193163058721</v>
      </c>
      <c r="H25" s="21">
        <v>15.409676829999999</v>
      </c>
      <c r="I25" s="21">
        <v>7.3390801200000002</v>
      </c>
      <c r="J25" s="22">
        <f t="shared" si="1"/>
        <v>0.1478492000553796</v>
      </c>
      <c r="K25" s="22">
        <f t="shared" si="2"/>
        <v>0.34166212688903769</v>
      </c>
      <c r="L25" s="23">
        <f t="shared" si="3"/>
        <v>0.43396831955069876</v>
      </c>
      <c r="M25" s="4"/>
      <c r="N25" t="s">
        <v>264</v>
      </c>
      <c r="O25" s="5">
        <v>34.034475593200206</v>
      </c>
      <c r="P25" s="71">
        <v>0.30496714313211792</v>
      </c>
    </row>
    <row r="26" spans="1:16">
      <c r="A26" s="17"/>
      <c r="B26" s="55">
        <v>21</v>
      </c>
      <c r="C26" s="19" t="s">
        <v>269</v>
      </c>
      <c r="D26" s="20">
        <v>85.719718999999998</v>
      </c>
      <c r="E26" s="21">
        <v>84.537697000000009</v>
      </c>
      <c r="F26" s="21">
        <f t="shared" si="0"/>
        <v>27.612200614802962</v>
      </c>
      <c r="G26" s="21">
        <v>8.0758643048029626</v>
      </c>
      <c r="H26" s="21">
        <v>8.0537925700000006</v>
      </c>
      <c r="I26" s="21">
        <v>11.482543740000001</v>
      </c>
      <c r="J26" s="22">
        <f t="shared" si="1"/>
        <v>9.5529741066910798E-2</v>
      </c>
      <c r="K26" s="22">
        <f t="shared" si="2"/>
        <v>0.19079839464757314</v>
      </c>
      <c r="L26" s="23">
        <f t="shared" si="3"/>
        <v>0.32662589110752521</v>
      </c>
      <c r="M26" s="4"/>
      <c r="N26" t="s">
        <v>253</v>
      </c>
      <c r="O26" s="5">
        <v>16.199518758168853</v>
      </c>
      <c r="P26" s="71">
        <v>0.28435585014978987</v>
      </c>
    </row>
    <row r="27" spans="1:16">
      <c r="A27" s="17"/>
      <c r="B27" s="55">
        <v>22</v>
      </c>
      <c r="C27" s="19" t="s">
        <v>270</v>
      </c>
      <c r="D27" s="20">
        <v>49.790689</v>
      </c>
      <c r="E27" s="21">
        <v>50.632095999999997</v>
      </c>
      <c r="F27" s="21">
        <f t="shared" si="0"/>
        <v>21.063080859546933</v>
      </c>
      <c r="G27" s="21">
        <v>8.2875414995469328</v>
      </c>
      <c r="H27" s="21">
        <v>10.284711210000001</v>
      </c>
      <c r="I27" s="21">
        <v>2.49082815</v>
      </c>
      <c r="J27" s="22">
        <f t="shared" si="1"/>
        <v>0.16368158054422502</v>
      </c>
      <c r="K27" s="22">
        <f t="shared" si="2"/>
        <v>0.36680789808794279</v>
      </c>
      <c r="L27" s="23">
        <f t="shared" si="3"/>
        <v>0.41600254628105726</v>
      </c>
      <c r="M27" s="4"/>
      <c r="N27" t="s">
        <v>263</v>
      </c>
      <c r="O27" s="5">
        <v>65.396328476036473</v>
      </c>
      <c r="P27" s="71">
        <v>0.26896269931460165</v>
      </c>
    </row>
    <row r="28" spans="1:16">
      <c r="A28" s="17"/>
      <c r="B28" s="55">
        <v>23</v>
      </c>
      <c r="C28" s="19" t="s">
        <v>271</v>
      </c>
      <c r="D28" s="20">
        <v>9.0964929999999988</v>
      </c>
      <c r="E28" s="21">
        <v>8.1722479999999997</v>
      </c>
      <c r="F28" s="21">
        <f t="shared" si="0"/>
        <v>3.8911443735746403</v>
      </c>
      <c r="G28" s="21">
        <v>1.7300121435746405</v>
      </c>
      <c r="H28" s="21">
        <v>0.61968607999999992</v>
      </c>
      <c r="I28" s="21">
        <v>1.5414461499999998</v>
      </c>
      <c r="J28" s="22">
        <f t="shared" si="1"/>
        <v>0.21169354424567641</v>
      </c>
      <c r="K28" s="22">
        <f t="shared" si="2"/>
        <v>0.28752164931541979</v>
      </c>
      <c r="L28" s="23">
        <f t="shared" si="3"/>
        <v>0.47614124945481834</v>
      </c>
      <c r="M28" s="4"/>
      <c r="N28" t="s">
        <v>262</v>
      </c>
      <c r="O28" s="5">
        <v>7.2684315002003013</v>
      </c>
      <c r="P28" s="71">
        <v>0.19436326772109258</v>
      </c>
    </row>
    <row r="29" spans="1:16">
      <c r="A29" s="17"/>
      <c r="B29" s="55">
        <v>24</v>
      </c>
      <c r="C29" s="19" t="s">
        <v>272</v>
      </c>
      <c r="D29" s="20">
        <v>11.666199000000001</v>
      </c>
      <c r="E29" s="21">
        <v>12.669270000000001</v>
      </c>
      <c r="F29" s="21">
        <f t="shared" si="0"/>
        <v>3.9871674767201419</v>
      </c>
      <c r="G29" s="21">
        <v>1.9644153967201419</v>
      </c>
      <c r="H29" s="21">
        <v>0.85860761000000008</v>
      </c>
      <c r="I29" s="21">
        <v>1.1641444699999999</v>
      </c>
      <c r="J29" s="22">
        <f t="shared" si="1"/>
        <v>0.15505355847023086</v>
      </c>
      <c r="K29" s="22">
        <f t="shared" si="2"/>
        <v>0.22282444108619848</v>
      </c>
      <c r="L29" s="23">
        <f t="shared" si="3"/>
        <v>0.31471169820519584</v>
      </c>
      <c r="M29" s="4"/>
      <c r="N29" t="s">
        <v>259</v>
      </c>
      <c r="O29" s="5">
        <v>5.3524503455787515</v>
      </c>
      <c r="P29" s="71">
        <v>0.17980362895223556</v>
      </c>
    </row>
    <row r="30" spans="1:16" ht="15.75" thickBot="1">
      <c r="A30" s="24"/>
      <c r="B30" s="56">
        <v>25</v>
      </c>
      <c r="C30" s="26" t="s">
        <v>273</v>
      </c>
      <c r="D30" s="27">
        <v>35.221497000000006</v>
      </c>
      <c r="E30" s="28">
        <v>43.995159999999998</v>
      </c>
      <c r="F30" s="28">
        <f t="shared" si="0"/>
        <v>7.4648586361695743</v>
      </c>
      <c r="G30" s="28">
        <v>2.1291385861695744</v>
      </c>
      <c r="H30" s="28">
        <v>1.0730205100000001</v>
      </c>
      <c r="I30" s="28">
        <v>4.2626995399999998</v>
      </c>
      <c r="J30" s="29">
        <f t="shared" si="1"/>
        <v>4.8394836754078734E-2</v>
      </c>
      <c r="K30" s="29">
        <f t="shared" si="2"/>
        <v>7.2784349373194113E-2</v>
      </c>
      <c r="L30" s="30">
        <f t="shared" si="3"/>
        <v>0.16967454229441545</v>
      </c>
      <c r="M30" s="4"/>
      <c r="N30" t="s">
        <v>273</v>
      </c>
      <c r="O30" s="5">
        <v>7.4648586361695743</v>
      </c>
      <c r="P30" s="71">
        <v>0.16967454229441545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>
  <dimension ref="A1:M19"/>
  <sheetViews>
    <sheetView topLeftCell="A11"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>
      <c r="A1" s="50">
        <v>115</v>
      </c>
      <c r="B1" s="49" t="s">
        <v>1776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1779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1427.6091099999996</v>
      </c>
      <c r="E6" s="14">
        <v>1429.44282</v>
      </c>
      <c r="F6" s="14">
        <v>525.00517984516125</v>
      </c>
      <c r="G6" s="14">
        <v>213.33354204516127</v>
      </c>
      <c r="H6" s="14">
        <v>159.32353768000004</v>
      </c>
      <c r="I6" s="14">
        <v>152.34810012000005</v>
      </c>
      <c r="J6" s="15">
        <v>0.14924244542021015</v>
      </c>
      <c r="K6" s="15">
        <v>0.26070093501547781</v>
      </c>
      <c r="L6" s="16">
        <v>0.36727959488800077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1427.6091099999999</v>
      </c>
      <c r="E7" s="38">
        <f ca="1">SUM(E8:OFFSET(E6,MATCH("PROYECTOS",$A$8:$A$50,0),0))</f>
        <v>1429.4343769999998</v>
      </c>
      <c r="F7" s="38">
        <f ca="1">SUM(F8:OFFSET(F6,MATCH("PROYECTOS",$A$8:$A$50,0),0))</f>
        <v>524.99811385515284</v>
      </c>
      <c r="G7" s="38">
        <f ca="1">SUM(G8:OFFSET(G6,MATCH("PROYECTOS",$A$8:$A$50,0),0))</f>
        <v>213.32647605515285</v>
      </c>
      <c r="H7" s="38">
        <f ca="1">SUM(H8:OFFSET(H6,MATCH("PROYECTOS",$A$8:$A$50,0),0))</f>
        <v>159.32353767999999</v>
      </c>
      <c r="I7" s="38">
        <f ca="1">SUM(I8:OFFSET(I6,MATCH("PROYECTOS",$A$8:$A$50,0),0))</f>
        <v>152.34810011999997</v>
      </c>
      <c r="J7" s="39">
        <f ca="1">IFERROR(G7/E7,0)</f>
        <v>0.14923838371850831</v>
      </c>
      <c r="K7" s="39">
        <f ca="1">IFERROR(SUM(G7,H7)/E7,0)</f>
        <v>0.26069753164692</v>
      </c>
      <c r="L7" s="40">
        <f ca="1">IFERROR(SUM(G7,H7,I7)/E7,0)</f>
        <v>0.36727682102971615</v>
      </c>
      <c r="M7" s="4"/>
    </row>
    <row r="8" spans="1:13">
      <c r="A8" s="17"/>
      <c r="B8" s="19">
        <v>3000001</v>
      </c>
      <c r="C8" s="19" t="s">
        <v>275</v>
      </c>
      <c r="D8" s="20">
        <v>432.193603</v>
      </c>
      <c r="E8" s="21">
        <v>177.25345800000005</v>
      </c>
      <c r="F8" s="21">
        <f t="shared" ref="F8:F10" si="0">SUM(G8,H8,I8)</f>
        <v>41.952515409675222</v>
      </c>
      <c r="G8" s="21">
        <v>31.33979232967522</v>
      </c>
      <c r="H8" s="21">
        <v>5.7185540299999991</v>
      </c>
      <c r="I8" s="21">
        <v>4.8941690500000004</v>
      </c>
      <c r="J8" s="22">
        <f t="shared" ref="J8:J11" si="1">IFERROR(G8/E8,0)</f>
        <v>0.17680779085097009</v>
      </c>
      <c r="K8" s="22">
        <f t="shared" ref="K8:K11" si="2">IFERROR(SUM(G8,H8)/E8,0)</f>
        <v>0.20906980759537683</v>
      </c>
      <c r="L8" s="23">
        <f t="shared" ref="L8:L11" si="3">IFERROR(SUM(G8,H8,I8)/E8,0)</f>
        <v>0.2366809419857705</v>
      </c>
      <c r="M8" s="4"/>
    </row>
    <row r="9" spans="1:13" ht="63.75">
      <c r="A9" s="17"/>
      <c r="B9" s="19">
        <v>3000556</v>
      </c>
      <c r="C9" s="19" t="s">
        <v>1781</v>
      </c>
      <c r="D9" s="20">
        <v>159.09828200000001</v>
      </c>
      <c r="E9" s="21">
        <v>246.03942599999982</v>
      </c>
      <c r="F9" s="21">
        <f t="shared" si="0"/>
        <v>41.750856915202178</v>
      </c>
      <c r="G9" s="21">
        <v>11.586936505202175</v>
      </c>
      <c r="H9" s="21">
        <v>14.415092150000001</v>
      </c>
      <c r="I9" s="21">
        <v>15.748828260000002</v>
      </c>
      <c r="J9" s="22">
        <f t="shared" si="1"/>
        <v>4.7093820261156778E-2</v>
      </c>
      <c r="K9" s="22">
        <f t="shared" si="2"/>
        <v>0.10568236594407514</v>
      </c>
      <c r="L9" s="23">
        <f t="shared" si="3"/>
        <v>0.16969173434505658</v>
      </c>
      <c r="M9" s="4"/>
    </row>
    <row r="10" spans="1:13" ht="63.75">
      <c r="A10" s="17"/>
      <c r="B10" s="19">
        <v>3000557</v>
      </c>
      <c r="C10" s="19" t="s">
        <v>1782</v>
      </c>
      <c r="D10" s="20">
        <v>836.31722499999978</v>
      </c>
      <c r="E10" s="21">
        <v>1006.141493</v>
      </c>
      <c r="F10" s="21">
        <f t="shared" si="0"/>
        <v>441.29474153027542</v>
      </c>
      <c r="G10" s="21">
        <v>170.39974722027546</v>
      </c>
      <c r="H10" s="21">
        <v>139.18989149999999</v>
      </c>
      <c r="I10" s="21">
        <v>131.70510280999997</v>
      </c>
      <c r="J10" s="22">
        <f t="shared" si="1"/>
        <v>0.16935962626111023</v>
      </c>
      <c r="K10" s="22">
        <f t="shared" si="2"/>
        <v>0.30769990192649321</v>
      </c>
      <c r="L10" s="23">
        <f t="shared" si="3"/>
        <v>0.43860107609166599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8.4430000001702865E-3</v>
      </c>
      <c r="F11" s="45">
        <f t="shared" ca="1" si="4"/>
        <v>7.0659900084137917E-3</v>
      </c>
      <c r="G11" s="45">
        <f t="shared" ca="1" si="4"/>
        <v>7.0659900084137917E-3</v>
      </c>
      <c r="H11" s="45">
        <f t="shared" ca="1" si="4"/>
        <v>0</v>
      </c>
      <c r="I11" s="45">
        <f t="shared" ca="1" si="4"/>
        <v>0</v>
      </c>
      <c r="J11" s="46">
        <f t="shared" ca="1" si="1"/>
        <v>0.83690512948848494</v>
      </c>
      <c r="K11" s="46">
        <f t="shared" ca="1" si="2"/>
        <v>0.83690512948848494</v>
      </c>
      <c r="L11" s="47">
        <f t="shared" ca="1" si="3"/>
        <v>0.83690512948848494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1798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>
      <c r="A17" s="17"/>
      <c r="B17" s="19">
        <v>3000001</v>
      </c>
      <c r="C17" s="19" t="s">
        <v>275</v>
      </c>
      <c r="D17" s="23">
        <v>0.2366809419857705</v>
      </c>
    </row>
    <row r="18" spans="1:4" ht="63.75">
      <c r="A18" s="17"/>
      <c r="B18" s="19">
        <v>3000556</v>
      </c>
      <c r="C18" s="19" t="s">
        <v>1781</v>
      </c>
      <c r="D18" s="23">
        <v>0.16969173434505658</v>
      </c>
    </row>
    <row r="19" spans="1:4" ht="64.5" thickBot="1">
      <c r="A19" s="24"/>
      <c r="B19" s="26">
        <v>3000557</v>
      </c>
      <c r="C19" s="26" t="s">
        <v>1782</v>
      </c>
      <c r="D19" s="30">
        <v>0.43860107609166599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dimension ref="A1:S20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115</v>
      </c>
      <c r="B1" s="49" t="s">
        <v>1776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1780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1427.6091099999996</v>
      </c>
      <c r="I6" s="14">
        <v>1429.44282</v>
      </c>
      <c r="J6" s="14">
        <v>525.00517984516125</v>
      </c>
      <c r="K6" s="14">
        <v>213.33354204516127</v>
      </c>
      <c r="L6" s="14">
        <v>159.32353768000004</v>
      </c>
      <c r="M6" s="14">
        <v>152.34810012000005</v>
      </c>
      <c r="N6" s="15">
        <v>0.14924244542021015</v>
      </c>
      <c r="O6" s="15">
        <v>0.26070093501547781</v>
      </c>
      <c r="P6" s="16">
        <v>0.36727959488800077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SUM(H8:H19)</f>
        <v>1427.6091099999999</v>
      </c>
      <c r="I7" s="37">
        <f>SUM(I8:I19)</f>
        <v>1429.4343770000003</v>
      </c>
      <c r="J7" s="37">
        <f>SUM(J8:J19)</f>
        <v>524.99811385515284</v>
      </c>
      <c r="K7" s="37">
        <f t="shared" ref="K7:M7" si="0">SUM(K8:K19)</f>
        <v>213.32647605515285</v>
      </c>
      <c r="L7" s="37">
        <f t="shared" si="0"/>
        <v>159.32353767999999</v>
      </c>
      <c r="M7" s="37">
        <f t="shared" si="0"/>
        <v>152.34810011999997</v>
      </c>
      <c r="N7" s="39">
        <f>IFERROR(K7/I7,0)</f>
        <v>0.14923838371850828</v>
      </c>
      <c r="O7" s="39">
        <f>IFERROR(SUM(K7,L7)/I7,0)</f>
        <v>0.26069753164691989</v>
      </c>
      <c r="P7" s="40">
        <f>IFERROR(SUM(K7,L7,M7)/I7,0)</f>
        <v>0.36727682102971604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89.818967000000001</v>
      </c>
      <c r="I8" s="21">
        <v>76.430095000000009</v>
      </c>
      <c r="J8" s="21">
        <f t="shared" ref="J8:J19" si="1">SUM(K8,L8,M8)</f>
        <v>35.432656940338056</v>
      </c>
      <c r="K8" s="21">
        <v>25.056969390338054</v>
      </c>
      <c r="L8" s="21">
        <v>5.5561438799999996</v>
      </c>
      <c r="M8" s="21">
        <v>4.8195436699999998</v>
      </c>
      <c r="N8" s="22">
        <f t="shared" ref="N8:N20" si="2">IFERROR(K8/I8,0)</f>
        <v>0.32784166224493183</v>
      </c>
      <c r="O8" s="22">
        <f t="shared" ref="O8:O20" si="3">IFERROR(SUM(K8,L8)/I8,0)</f>
        <v>0.40053742273037934</v>
      </c>
      <c r="P8" s="23">
        <f t="shared" ref="P8:P20" si="4">IFERROR(SUM(K8,L8,M8)/I8,0)</f>
        <v>0.46359561557967516</v>
      </c>
      <c r="Q8" s="70">
        <v>338</v>
      </c>
      <c r="R8" s="21">
        <v>353</v>
      </c>
      <c r="S8" s="23">
        <f>IFERROR(R8/Q8,0)</f>
        <v>1.044378698224852</v>
      </c>
    </row>
    <row r="9" spans="1:19" ht="63.75">
      <c r="A9" s="17"/>
      <c r="B9" s="19">
        <v>5004234</v>
      </c>
      <c r="C9" s="19" t="s">
        <v>1783</v>
      </c>
      <c r="D9" s="68">
        <v>3000556</v>
      </c>
      <c r="E9" s="19" t="s">
        <v>1781</v>
      </c>
      <c r="F9" s="69">
        <v>524</v>
      </c>
      <c r="G9" s="19" t="s">
        <v>537</v>
      </c>
      <c r="H9" s="20">
        <v>2.0289999999999996E-2</v>
      </c>
      <c r="I9" s="21">
        <v>7.6069999999999992E-3</v>
      </c>
      <c r="J9" s="21">
        <f t="shared" si="1"/>
        <v>1.9000000000000001E-4</v>
      </c>
      <c r="K9" s="21">
        <v>0</v>
      </c>
      <c r="L9" s="21">
        <v>7.3999999999999996E-5</v>
      </c>
      <c r="M9" s="21">
        <v>1.16E-4</v>
      </c>
      <c r="N9" s="22">
        <f t="shared" si="2"/>
        <v>0</v>
      </c>
      <c r="O9" s="22">
        <f t="shared" si="3"/>
        <v>9.7278822137504932E-3</v>
      </c>
      <c r="P9" s="23">
        <f t="shared" si="4"/>
        <v>2.4976994873143161E-2</v>
      </c>
      <c r="Q9" s="70">
        <v>3666</v>
      </c>
      <c r="R9" s="21">
        <v>3478</v>
      </c>
      <c r="S9" s="23">
        <f t="shared" ref="S9:S19" si="5">IFERROR(R9/Q9,0)</f>
        <v>0.94871794871794868</v>
      </c>
    </row>
    <row r="10" spans="1:19" ht="63.75">
      <c r="A10" s="17"/>
      <c r="B10" s="19">
        <v>5004235</v>
      </c>
      <c r="C10" s="19" t="s">
        <v>1784</v>
      </c>
      <c r="D10" s="68">
        <v>3000556</v>
      </c>
      <c r="E10" s="19" t="s">
        <v>1781</v>
      </c>
      <c r="F10" s="69">
        <v>524</v>
      </c>
      <c r="G10" s="19" t="s">
        <v>537</v>
      </c>
      <c r="H10" s="20">
        <v>4.1666470000000011</v>
      </c>
      <c r="I10" s="21">
        <v>0.52511399999999997</v>
      </c>
      <c r="J10" s="21">
        <f t="shared" si="1"/>
        <v>0.11530700245179237</v>
      </c>
      <c r="K10" s="21">
        <v>7.9242002451792359E-2</v>
      </c>
      <c r="L10" s="21">
        <v>-3.4500000000000004E-4</v>
      </c>
      <c r="M10" s="21">
        <v>3.6410000000000005E-2</v>
      </c>
      <c r="N10" s="22">
        <f t="shared" si="2"/>
        <v>0.15090437971905599</v>
      </c>
      <c r="O10" s="22">
        <f t="shared" si="3"/>
        <v>0.15024737952481246</v>
      </c>
      <c r="P10" s="23">
        <f t="shared" si="4"/>
        <v>0.21958470437236938</v>
      </c>
      <c r="Q10" s="70">
        <v>3699</v>
      </c>
      <c r="R10" s="21">
        <v>3642</v>
      </c>
      <c r="S10" s="23">
        <f t="shared" si="5"/>
        <v>0.98459042984590428</v>
      </c>
    </row>
    <row r="11" spans="1:19" ht="63.75">
      <c r="A11" s="17"/>
      <c r="B11" s="19">
        <v>5004236</v>
      </c>
      <c r="C11" s="19" t="s">
        <v>1785</v>
      </c>
      <c r="D11" s="68">
        <v>3000556</v>
      </c>
      <c r="E11" s="19" t="s">
        <v>1781</v>
      </c>
      <c r="F11" s="69">
        <v>101</v>
      </c>
      <c r="G11" s="19" t="s">
        <v>1078</v>
      </c>
      <c r="H11" s="20">
        <v>136.42212999999998</v>
      </c>
      <c r="I11" s="21">
        <v>228.96327399999998</v>
      </c>
      <c r="J11" s="21">
        <f t="shared" si="1"/>
        <v>33.103531027677548</v>
      </c>
      <c r="K11" s="21">
        <v>5.2071512676775455</v>
      </c>
      <c r="L11" s="21">
        <v>13.278812839999999</v>
      </c>
      <c r="M11" s="21">
        <v>14.61756692</v>
      </c>
      <c r="N11" s="22">
        <f t="shared" si="2"/>
        <v>2.2742299132556716E-2</v>
      </c>
      <c r="O11" s="22">
        <f t="shared" si="3"/>
        <v>8.0737682444554607E-2</v>
      </c>
      <c r="P11" s="23">
        <f t="shared" si="4"/>
        <v>0.14458009116203305</v>
      </c>
      <c r="Q11" s="70">
        <v>33614824</v>
      </c>
      <c r="R11" s="21">
        <v>12086109</v>
      </c>
      <c r="S11" s="23">
        <f t="shared" si="5"/>
        <v>0.35954699628949416</v>
      </c>
    </row>
    <row r="12" spans="1:19" ht="63.75">
      <c r="A12" s="17"/>
      <c r="B12" s="19">
        <v>5004237</v>
      </c>
      <c r="C12" s="19" t="s">
        <v>1786</v>
      </c>
      <c r="D12" s="68">
        <v>3000556</v>
      </c>
      <c r="E12" s="19" t="s">
        <v>1781</v>
      </c>
      <c r="F12" s="69">
        <v>303</v>
      </c>
      <c r="G12" s="19" t="s">
        <v>1794</v>
      </c>
      <c r="H12" s="20">
        <v>18.489215000000002</v>
      </c>
      <c r="I12" s="21">
        <v>16.543430999999998</v>
      </c>
      <c r="J12" s="21">
        <f t="shared" si="1"/>
        <v>8.5318288850728372</v>
      </c>
      <c r="K12" s="21">
        <v>6.300543235072837</v>
      </c>
      <c r="L12" s="21">
        <v>1.1365503100000001</v>
      </c>
      <c r="M12" s="21">
        <v>1.0947353400000002</v>
      </c>
      <c r="N12" s="22">
        <f t="shared" si="2"/>
        <v>0.38084864228422977</v>
      </c>
      <c r="O12" s="22">
        <f t="shared" si="3"/>
        <v>0.44954964572178757</v>
      </c>
      <c r="P12" s="23">
        <f t="shared" si="4"/>
        <v>0.51572306162324111</v>
      </c>
      <c r="Q12" s="70">
        <v>11739</v>
      </c>
      <c r="R12" s="21">
        <v>5398</v>
      </c>
      <c r="S12" s="23">
        <f t="shared" si="5"/>
        <v>0.45983473890450632</v>
      </c>
    </row>
    <row r="13" spans="1:19" ht="63.75">
      <c r="A13" s="17"/>
      <c r="B13" s="19">
        <v>5004238</v>
      </c>
      <c r="C13" s="19" t="s">
        <v>1787</v>
      </c>
      <c r="D13" s="68">
        <v>3000557</v>
      </c>
      <c r="E13" s="19" t="s">
        <v>1782</v>
      </c>
      <c r="F13" s="69">
        <v>524</v>
      </c>
      <c r="G13" s="19" t="s">
        <v>537</v>
      </c>
      <c r="H13" s="20">
        <v>7.6677000000000009E-2</v>
      </c>
      <c r="I13" s="21">
        <v>6.0343000000000008E-2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55032</v>
      </c>
      <c r="R13" s="21">
        <v>56485</v>
      </c>
      <c r="S13" s="23">
        <f t="shared" si="5"/>
        <v>1.0264028201773514</v>
      </c>
    </row>
    <row r="14" spans="1:19" ht="63.75">
      <c r="A14" s="17"/>
      <c r="B14" s="19">
        <v>5004239</v>
      </c>
      <c r="C14" s="19" t="s">
        <v>1788</v>
      </c>
      <c r="D14" s="68">
        <v>3000557</v>
      </c>
      <c r="E14" s="19" t="s">
        <v>1782</v>
      </c>
      <c r="F14" s="69">
        <v>524</v>
      </c>
      <c r="G14" s="19" t="s">
        <v>537</v>
      </c>
      <c r="H14" s="20">
        <v>19.209569999999999</v>
      </c>
      <c r="I14" s="21">
        <v>3.5769209999999996</v>
      </c>
      <c r="J14" s="21">
        <f t="shared" si="1"/>
        <v>1.9921644072423734</v>
      </c>
      <c r="K14" s="21">
        <v>1.8977588672423735</v>
      </c>
      <c r="L14" s="21">
        <v>7.4084929999999993E-2</v>
      </c>
      <c r="M14" s="21">
        <v>2.0320609999999999E-2</v>
      </c>
      <c r="N14" s="22">
        <f t="shared" si="2"/>
        <v>0.53055655051995099</v>
      </c>
      <c r="O14" s="22">
        <f t="shared" si="3"/>
        <v>0.55126847846021021</v>
      </c>
      <c r="P14" s="23">
        <f t="shared" si="4"/>
        <v>0.55694951251156333</v>
      </c>
      <c r="Q14" s="70">
        <v>55032</v>
      </c>
      <c r="R14" s="21">
        <v>53662</v>
      </c>
      <c r="S14" s="23">
        <f t="shared" si="5"/>
        <v>0.97510539322575951</v>
      </c>
    </row>
    <row r="15" spans="1:19" ht="63.75">
      <c r="A15" s="17"/>
      <c r="B15" s="19">
        <v>5004240</v>
      </c>
      <c r="C15" s="19" t="s">
        <v>1789</v>
      </c>
      <c r="D15" s="68">
        <v>3000557</v>
      </c>
      <c r="E15" s="19" t="s">
        <v>1782</v>
      </c>
      <c r="F15" s="69">
        <v>101</v>
      </c>
      <c r="G15" s="19" t="s">
        <v>1078</v>
      </c>
      <c r="H15" s="20">
        <v>697.52119300000004</v>
      </c>
      <c r="I15" s="21">
        <v>896.47317800000008</v>
      </c>
      <c r="J15" s="21">
        <f t="shared" si="1"/>
        <v>382.61535062565827</v>
      </c>
      <c r="K15" s="21">
        <v>143.86169588565826</v>
      </c>
      <c r="L15" s="21">
        <v>127.48989895</v>
      </c>
      <c r="M15" s="21">
        <v>111.26375578999999</v>
      </c>
      <c r="N15" s="22">
        <f t="shared" si="2"/>
        <v>0.16047518142886172</v>
      </c>
      <c r="O15" s="22">
        <f t="shared" si="3"/>
        <v>0.30268791247166377</v>
      </c>
      <c r="P15" s="23">
        <f t="shared" si="4"/>
        <v>0.42680066734317645</v>
      </c>
      <c r="Q15" s="70">
        <v>204909157</v>
      </c>
      <c r="R15" s="21">
        <v>199082369</v>
      </c>
      <c r="S15" s="23">
        <f t="shared" si="5"/>
        <v>0.97156404288950349</v>
      </c>
    </row>
    <row r="16" spans="1:19" ht="63.75">
      <c r="A16" s="17"/>
      <c r="B16" s="19">
        <v>5004241</v>
      </c>
      <c r="C16" s="19" t="s">
        <v>1790</v>
      </c>
      <c r="D16" s="68">
        <v>3000557</v>
      </c>
      <c r="E16" s="19" t="s">
        <v>1782</v>
      </c>
      <c r="F16" s="69">
        <v>303</v>
      </c>
      <c r="G16" s="19" t="s">
        <v>1794</v>
      </c>
      <c r="H16" s="20">
        <v>67.802966999999981</v>
      </c>
      <c r="I16" s="21">
        <v>60.149182999999994</v>
      </c>
      <c r="J16" s="21">
        <f t="shared" si="1"/>
        <v>26.545479218711552</v>
      </c>
      <c r="K16" s="21">
        <v>18.585478568711551</v>
      </c>
      <c r="L16" s="21">
        <v>4.2516750200000004</v>
      </c>
      <c r="M16" s="21">
        <v>3.7083256300000005</v>
      </c>
      <c r="N16" s="22">
        <f t="shared" si="2"/>
        <v>0.30898970928186259</v>
      </c>
      <c r="O16" s="22">
        <f t="shared" si="3"/>
        <v>0.37967520836835894</v>
      </c>
      <c r="P16" s="23">
        <f t="shared" si="4"/>
        <v>0.44132734469080909</v>
      </c>
      <c r="Q16" s="70">
        <v>63209</v>
      </c>
      <c r="R16" s="21">
        <v>61593</v>
      </c>
      <c r="S16" s="23">
        <f t="shared" si="5"/>
        <v>0.9744340204717683</v>
      </c>
    </row>
    <row r="17" spans="1:19" ht="63.75">
      <c r="A17" s="17"/>
      <c r="B17" s="19">
        <v>5004242</v>
      </c>
      <c r="C17" s="19" t="s">
        <v>1791</v>
      </c>
      <c r="D17" s="68">
        <v>3000557</v>
      </c>
      <c r="E17" s="19" t="s">
        <v>1782</v>
      </c>
      <c r="F17" s="69">
        <v>588</v>
      </c>
      <c r="G17" s="19" t="s">
        <v>1795</v>
      </c>
      <c r="H17" s="20">
        <v>51.706817999999998</v>
      </c>
      <c r="I17" s="21">
        <v>45.881868000000004</v>
      </c>
      <c r="J17" s="21">
        <f t="shared" si="1"/>
        <v>30.141747278663264</v>
      </c>
      <c r="K17" s="21">
        <v>6.0548138986632694</v>
      </c>
      <c r="L17" s="21">
        <v>7.3742326</v>
      </c>
      <c r="M17" s="21">
        <v>16.712700779999995</v>
      </c>
      <c r="N17" s="22">
        <f t="shared" si="2"/>
        <v>0.13196528743475022</v>
      </c>
      <c r="O17" s="22">
        <f t="shared" si="3"/>
        <v>0.29268744024683713</v>
      </c>
      <c r="P17" s="23">
        <f t="shared" si="4"/>
        <v>0.65694246098836384</v>
      </c>
      <c r="Q17" s="70">
        <v>20</v>
      </c>
      <c r="R17" s="21">
        <v>0</v>
      </c>
      <c r="S17" s="23">
        <f t="shared" si="5"/>
        <v>0</v>
      </c>
    </row>
    <row r="18" spans="1:19" ht="51">
      <c r="A18" s="17"/>
      <c r="B18" s="19">
        <v>5004243</v>
      </c>
      <c r="C18" s="19" t="s">
        <v>1792</v>
      </c>
      <c r="D18" s="68">
        <v>3000001</v>
      </c>
      <c r="E18" s="19" t="s">
        <v>275</v>
      </c>
      <c r="F18" s="69">
        <v>287</v>
      </c>
      <c r="G18" s="19" t="s">
        <v>1796</v>
      </c>
      <c r="H18" s="20">
        <v>3.6266700000000012</v>
      </c>
      <c r="I18" s="21">
        <v>2.0155419999999999</v>
      </c>
      <c r="J18" s="21">
        <f t="shared" si="1"/>
        <v>0.2537568607991767</v>
      </c>
      <c r="K18" s="21">
        <v>0.10747105079917674</v>
      </c>
      <c r="L18" s="21">
        <v>7.1734329999999985E-2</v>
      </c>
      <c r="M18" s="21">
        <v>7.4551480000000003E-2</v>
      </c>
      <c r="N18" s="22">
        <f t="shared" si="2"/>
        <v>5.332116661383228E-2</v>
      </c>
      <c r="O18" s="22">
        <f t="shared" si="3"/>
        <v>8.8911757134893105E-2</v>
      </c>
      <c r="P18" s="23">
        <f t="shared" si="4"/>
        <v>0.12590006102536028</v>
      </c>
      <c r="Q18" s="70">
        <v>70</v>
      </c>
      <c r="R18" s="21">
        <v>72</v>
      </c>
      <c r="S18" s="23">
        <f t="shared" si="5"/>
        <v>1.0285714285714285</v>
      </c>
    </row>
    <row r="19" spans="1:19" ht="25.5">
      <c r="A19" s="17"/>
      <c r="B19" s="19">
        <v>5004244</v>
      </c>
      <c r="C19" s="19" t="s">
        <v>1793</v>
      </c>
      <c r="D19" s="68">
        <v>3000001</v>
      </c>
      <c r="E19" s="19" t="s">
        <v>275</v>
      </c>
      <c r="F19" s="69">
        <v>101</v>
      </c>
      <c r="G19" s="19" t="s">
        <v>1078</v>
      </c>
      <c r="H19" s="20">
        <v>338.74796600000002</v>
      </c>
      <c r="I19" s="21">
        <v>98.807821000000018</v>
      </c>
      <c r="J19" s="21">
        <f t="shared" si="1"/>
        <v>6.2661016085379897</v>
      </c>
      <c r="K19" s="21">
        <v>6.175351888537989</v>
      </c>
      <c r="L19" s="21">
        <v>9.0675820000000004E-2</v>
      </c>
      <c r="M19" s="21">
        <v>7.3900000000000007E-5</v>
      </c>
      <c r="N19" s="22">
        <f t="shared" si="2"/>
        <v>6.2498614239635826E-2</v>
      </c>
      <c r="O19" s="22">
        <f t="shared" si="3"/>
        <v>6.3416313052162013E-2</v>
      </c>
      <c r="P19" s="23">
        <f t="shared" si="4"/>
        <v>6.3417060968665506E-2</v>
      </c>
      <c r="Q19" s="70">
        <v>22</v>
      </c>
      <c r="R19" s="21">
        <v>17</v>
      </c>
      <c r="S19" s="23">
        <f t="shared" si="5"/>
        <v>0.77272727272727271</v>
      </c>
    </row>
    <row r="20" spans="1:19" ht="15.75" thickBot="1">
      <c r="A20" s="41" t="s">
        <v>293</v>
      </c>
      <c r="B20" s="43"/>
      <c r="C20" s="43"/>
      <c r="D20" s="65"/>
      <c r="E20" s="43"/>
      <c r="F20" s="66"/>
      <c r="G20" s="43"/>
      <c r="H20" s="44">
        <f>H6-H7</f>
        <v>0</v>
      </c>
      <c r="I20" s="44">
        <f t="shared" ref="I20:M20" si="6">I6-I7</f>
        <v>8.4429999997155392E-3</v>
      </c>
      <c r="J20" s="44">
        <f t="shared" si="6"/>
        <v>7.0659900084137917E-3</v>
      </c>
      <c r="K20" s="44">
        <f t="shared" si="6"/>
        <v>7.0659900084137917E-3</v>
      </c>
      <c r="L20" s="44">
        <f t="shared" si="6"/>
        <v>0</v>
      </c>
      <c r="M20" s="44">
        <f t="shared" si="6"/>
        <v>0</v>
      </c>
      <c r="N20" s="46">
        <f t="shared" si="2"/>
        <v>0.83690512953356133</v>
      </c>
      <c r="O20" s="46">
        <f t="shared" si="3"/>
        <v>0.83690512953356133</v>
      </c>
      <c r="P20" s="47">
        <f t="shared" si="4"/>
        <v>0.83690512953356133</v>
      </c>
      <c r="Q20" s="67"/>
      <c r="R20" s="45"/>
      <c r="S2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dimension ref="A1:M12"/>
  <sheetViews>
    <sheetView workbookViewId="0">
      <selection activeCell="A10" sqref="A10:L10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116</v>
      </c>
      <c r="B1" s="50" t="s">
        <v>1799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1800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52.864780999999994</v>
      </c>
      <c r="E6" s="14">
        <v>55.059984999999983</v>
      </c>
      <c r="F6" s="14">
        <v>29.489131418074511</v>
      </c>
      <c r="G6" s="14">
        <v>18.343939278074515</v>
      </c>
      <c r="H6" s="14">
        <v>5.8670810400000004</v>
      </c>
      <c r="I6" s="14">
        <v>5.2781111000000003</v>
      </c>
      <c r="J6" s="15">
        <v>0.33316280921752012</v>
      </c>
      <c r="K6" s="15">
        <v>0.43972079393182772</v>
      </c>
      <c r="L6" s="16">
        <v>0.53558190068657896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52.391241000000015</v>
      </c>
      <c r="E7" s="38">
        <f ca="1">SUM(E8:OFFSET(E6,MATCH("GOBIERNOS REGIONALES",$A$8:$A$50,0),0))</f>
        <v>54.586444999999948</v>
      </c>
      <c r="F7" s="38">
        <f ca="1">SUM(F8:OFFSET(F6,MATCH("GOBIERNOS REGIONALES",$A$8:$A$50,0),0))</f>
        <v>29.340608546399288</v>
      </c>
      <c r="G7" s="38">
        <f ca="1">SUM(G8:OFFSET(G6,MATCH("GOBIERNOS REGIONALES",$A$8:$A$50,0),0))</f>
        <v>18.215196766399288</v>
      </c>
      <c r="H7" s="38">
        <f ca="1">SUM(H8:OFFSET(H6,MATCH("GOBIERNOS REGIONALES",$A$8:$A$50,0),0))</f>
        <v>5.8622086600000012</v>
      </c>
      <c r="I7" s="38">
        <f ca="1">SUM(I8:OFFSET(I6,MATCH("GOBIERNOS REGIONALES",$A$8:$A$50,0),0))</f>
        <v>5.26320312</v>
      </c>
      <c r="J7" s="39">
        <f ca="1">IFERROR(G7/E7,0)</f>
        <v>0.3336945054106254</v>
      </c>
      <c r="K7" s="39">
        <f ca="1">IFERROR(SUM(G7,H7)/E7,0)</f>
        <v>0.44108762580892219</v>
      </c>
      <c r="L7" s="40">
        <f ca="1">IFERROR(SUM(G7,H7,I7)/E7,0)</f>
        <v>0.53750722448401456</v>
      </c>
      <c r="M7" s="4"/>
    </row>
    <row r="8" spans="1:13" ht="25.5">
      <c r="A8" s="17"/>
      <c r="B8" s="18">
        <v>12</v>
      </c>
      <c r="C8" s="19" t="s">
        <v>113</v>
      </c>
      <c r="D8" s="20">
        <v>52.391241000000015</v>
      </c>
      <c r="E8" s="21">
        <v>54.586444999999948</v>
      </c>
      <c r="F8" s="21">
        <f t="shared" ref="F8:F11" si="0">SUM(G8,H8,I8)</f>
        <v>29.340608546399288</v>
      </c>
      <c r="G8" s="21">
        <v>18.215196766399288</v>
      </c>
      <c r="H8" s="21">
        <v>5.8622086600000012</v>
      </c>
      <c r="I8" s="21">
        <v>5.26320312</v>
      </c>
      <c r="J8" s="22">
        <f t="shared" ref="J8:J11" si="1">IFERROR(G8/E8,0)</f>
        <v>0.3336945054106254</v>
      </c>
      <c r="K8" s="22">
        <f t="shared" ref="K8:K11" si="2">IFERROR(SUM(G8,H8)/E8,0)</f>
        <v>0.44108762580892219</v>
      </c>
      <c r="L8" s="23">
        <f t="shared" ref="L8:L11" si="3">IFERROR(SUM(G8,H8,I8)/E8,0)</f>
        <v>0.53750722448401456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0.47354000000000013</v>
      </c>
      <c r="E9" s="38">
        <f ca="1">SUM(E10:OFFSET(E8,(MATCH("GOBIERNOS LOCALES",$A$8:$A$50,0)-MATCH("GOBIERNOS REGIONALES",$A$8:$A$50,0)),0))</f>
        <v>0.47354000000000007</v>
      </c>
      <c r="F9" s="38">
        <f ca="1">SUM(F10:OFFSET(F8,(MATCH("GOBIERNOS LOCALES",$A$8:$A$50,0)-MATCH("GOBIERNOS REGIONALES",$A$8:$A$50,0)),0))</f>
        <v>0.14852287167522743</v>
      </c>
      <c r="G9" s="38">
        <f ca="1">SUM(G10:OFFSET(G8,(MATCH("GOBIERNOS LOCALES",$A$8:$A$50,0)-MATCH("GOBIERNOS REGIONALES",$A$8:$A$50,0)),0))</f>
        <v>0.12874251167522743</v>
      </c>
      <c r="H9" s="38">
        <f ca="1">SUM(H10:OFFSET(H8,(MATCH("GOBIERNOS LOCALES",$A$8:$A$50,0)-MATCH("GOBIERNOS REGIONALES",$A$8:$A$50,0)),0))</f>
        <v>4.8723799999999999E-3</v>
      </c>
      <c r="I9" s="38">
        <f ca="1">SUM(I10:OFFSET(I8,(MATCH("GOBIERNOS LOCALES",$A$8:$A$50,0)-MATCH("GOBIERNOS REGIONALES",$A$8:$A$50,0)),0))</f>
        <v>1.4907979999999999E-2</v>
      </c>
      <c r="J9" s="39">
        <f t="shared" ca="1" si="1"/>
        <v>0.2718725169473063</v>
      </c>
      <c r="K9" s="39">
        <f t="shared" ca="1" si="2"/>
        <v>0.28216178501336198</v>
      </c>
      <c r="L9" s="40">
        <f t="shared" ca="1" si="3"/>
        <v>0.31364377175154667</v>
      </c>
      <c r="M9" s="4"/>
    </row>
    <row r="10" spans="1:13" ht="15.75" thickBot="1">
      <c r="A10" s="24"/>
      <c r="B10" s="25">
        <v>457</v>
      </c>
      <c r="C10" s="26" t="s">
        <v>223</v>
      </c>
      <c r="D10" s="27">
        <v>0.47354000000000013</v>
      </c>
      <c r="E10" s="28">
        <v>0.47354000000000007</v>
      </c>
      <c r="F10" s="28">
        <f t="shared" si="0"/>
        <v>0.14852287167522743</v>
      </c>
      <c r="G10" s="28">
        <v>0.12874251167522743</v>
      </c>
      <c r="H10" s="28">
        <v>4.8723799999999999E-3</v>
      </c>
      <c r="I10" s="28">
        <v>1.4907979999999999E-2</v>
      </c>
      <c r="J10" s="29">
        <f t="shared" si="1"/>
        <v>0.2718725169473063</v>
      </c>
      <c r="K10" s="29">
        <f t="shared" si="2"/>
        <v>0.28216178501336198</v>
      </c>
      <c r="L10" s="30">
        <f t="shared" si="3"/>
        <v>0.31364377175154667</v>
      </c>
      <c r="M10" s="4"/>
    </row>
    <row r="11" spans="1:13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116</v>
      </c>
      <c r="B1" s="51" t="s">
        <v>1799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1801</v>
      </c>
      <c r="N2" s="72" t="s">
        <v>1822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52.864780999999994</v>
      </c>
      <c r="E6" s="14">
        <f ca="1">SUM(E7:OFFSET(E7,50,0))</f>
        <v>55.059984999999983</v>
      </c>
      <c r="F6" s="14">
        <f ca="1">SUM(F7:OFFSET(F7,50,0))</f>
        <v>29.489131418074511</v>
      </c>
      <c r="G6" s="14">
        <f ca="1">SUM(G7:OFFSET(G7,50,0))</f>
        <v>18.343939278074515</v>
      </c>
      <c r="H6" s="14">
        <f ca="1">SUM(H7:OFFSET(H7,50,0))</f>
        <v>5.8670810400000004</v>
      </c>
      <c r="I6" s="14">
        <f ca="1">SUM(I7:OFFSET(I7,50,0))</f>
        <v>5.2781111000000003</v>
      </c>
      <c r="J6" s="15">
        <f ca="1">IFERROR(G6/E6,0)</f>
        <v>0.33316280921752012</v>
      </c>
      <c r="K6" s="15">
        <f ca="1">IFERROR(SUM(G6,H6)/E6,0)</f>
        <v>0.43972079393182772</v>
      </c>
      <c r="L6" s="16">
        <f ca="1">IFERROR(SUM(G6,H6,I6)/E6,0)</f>
        <v>0.53558190068657896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</v>
      </c>
      <c r="E7" s="21">
        <v>0.41552700000000009</v>
      </c>
      <c r="F7" s="21">
        <f t="shared" ref="F7:F30" si="0">SUM(G7,H7,I7)</f>
        <v>0.19964537847988517</v>
      </c>
      <c r="G7" s="21">
        <v>6.5427848479885142E-2</v>
      </c>
      <c r="H7" s="21">
        <v>1.6415619999999999E-2</v>
      </c>
      <c r="I7" s="21">
        <v>0.11780191000000002</v>
      </c>
      <c r="J7" s="22">
        <f t="shared" ref="J7:J30" si="1">IFERROR(G7/E7,0)</f>
        <v>0.15745751414441211</v>
      </c>
      <c r="K7" s="22">
        <f t="shared" ref="K7:K30" si="2">IFERROR(SUM(G7,H7)/E7,0)</f>
        <v>0.19696305770716491</v>
      </c>
      <c r="L7" s="23">
        <f t="shared" ref="L7:L30" si="3">IFERROR(SUM(G7,H7,I7)/E7,0)</f>
        <v>0.4804630709433686</v>
      </c>
      <c r="M7" s="4"/>
      <c r="N7" t="s">
        <v>260</v>
      </c>
      <c r="O7" s="5">
        <v>0.47845109574476408</v>
      </c>
      <c r="P7" s="71">
        <v>0.62400207597400459</v>
      </c>
    </row>
    <row r="8" spans="1:16">
      <c r="A8" s="17"/>
      <c r="B8" s="55">
        <v>2</v>
      </c>
      <c r="C8" s="19" t="s">
        <v>250</v>
      </c>
      <c r="D8" s="20">
        <v>1.687012</v>
      </c>
      <c r="E8" s="21">
        <v>3.0727309999999997</v>
      </c>
      <c r="F8" s="21">
        <f t="shared" si="0"/>
        <v>1.4948339174799252</v>
      </c>
      <c r="G8" s="21">
        <v>0.94094208747992525</v>
      </c>
      <c r="H8" s="21">
        <v>0.20699527000000001</v>
      </c>
      <c r="I8" s="21">
        <v>0.34689656000000002</v>
      </c>
      <c r="J8" s="22">
        <f t="shared" si="1"/>
        <v>0.30622338482604738</v>
      </c>
      <c r="K8" s="22">
        <f t="shared" si="2"/>
        <v>0.373588627667025</v>
      </c>
      <c r="L8" s="23">
        <f t="shared" si="3"/>
        <v>0.48648382090066633</v>
      </c>
      <c r="M8" s="4"/>
      <c r="N8" t="s">
        <v>259</v>
      </c>
      <c r="O8" s="5">
        <v>1.0200254144935528</v>
      </c>
      <c r="P8" s="71">
        <v>0.62381991776396284</v>
      </c>
    </row>
    <row r="9" spans="1:16">
      <c r="A9" s="17"/>
      <c r="B9" s="55">
        <v>3</v>
      </c>
      <c r="C9" s="19" t="s">
        <v>251</v>
      </c>
      <c r="D9" s="20">
        <v>0</v>
      </c>
      <c r="E9" s="21">
        <v>0.445187</v>
      </c>
      <c r="F9" s="21">
        <f t="shared" si="0"/>
        <v>0.20214422181989267</v>
      </c>
      <c r="G9" s="21">
        <v>0.11553740181989269</v>
      </c>
      <c r="H9" s="21">
        <v>7.281485E-2</v>
      </c>
      <c r="I9" s="21">
        <v>1.3791970000000001E-2</v>
      </c>
      <c r="J9" s="22">
        <f t="shared" si="1"/>
        <v>0.25952555177912356</v>
      </c>
      <c r="K9" s="22">
        <f t="shared" si="2"/>
        <v>0.42308569616788605</v>
      </c>
      <c r="L9" s="23">
        <f t="shared" si="3"/>
        <v>0.45406586854488712</v>
      </c>
      <c r="M9" s="4"/>
      <c r="N9" t="s">
        <v>256</v>
      </c>
      <c r="O9" s="5">
        <v>0.56229167927377155</v>
      </c>
      <c r="P9" s="71">
        <v>0.59179253725598235</v>
      </c>
    </row>
    <row r="10" spans="1:16">
      <c r="A10" s="17"/>
      <c r="B10" s="55">
        <v>4</v>
      </c>
      <c r="C10" s="19" t="s">
        <v>252</v>
      </c>
      <c r="D10" s="20">
        <v>2.7260489999999993</v>
      </c>
      <c r="E10" s="21">
        <v>2.5472159999999997</v>
      </c>
      <c r="F10" s="21">
        <f t="shared" si="0"/>
        <v>1.3318638955464175</v>
      </c>
      <c r="G10" s="21">
        <v>0.68413888554641744</v>
      </c>
      <c r="H10" s="21">
        <v>0.52273210000000003</v>
      </c>
      <c r="I10" s="21">
        <v>0.12499291</v>
      </c>
      <c r="J10" s="22">
        <f t="shared" si="1"/>
        <v>0.2685829884652175</v>
      </c>
      <c r="K10" s="22">
        <f t="shared" si="2"/>
        <v>0.47380001756679357</v>
      </c>
      <c r="L10" s="23">
        <f t="shared" si="3"/>
        <v>0.52287041834945192</v>
      </c>
      <c r="M10" s="4"/>
      <c r="N10" t="s">
        <v>258</v>
      </c>
      <c r="O10" s="5">
        <v>0.23837122221771331</v>
      </c>
      <c r="P10" s="71">
        <v>0.58751629104721481</v>
      </c>
    </row>
    <row r="11" spans="1:16">
      <c r="A11" s="17"/>
      <c r="B11" s="55">
        <v>5</v>
      </c>
      <c r="C11" s="19" t="s">
        <v>253</v>
      </c>
      <c r="D11" s="20">
        <v>1.4459849999999999</v>
      </c>
      <c r="E11" s="21">
        <v>0.74942799999999998</v>
      </c>
      <c r="F11" s="21">
        <f t="shared" si="0"/>
        <v>0.43282553513039962</v>
      </c>
      <c r="G11" s="21">
        <v>0.20173394513039966</v>
      </c>
      <c r="H11" s="21">
        <v>0.20228020999999996</v>
      </c>
      <c r="I11" s="21">
        <v>2.8811379999999998E-2</v>
      </c>
      <c r="J11" s="22">
        <f t="shared" si="1"/>
        <v>0.26918389108813612</v>
      </c>
      <c r="K11" s="22">
        <f t="shared" si="2"/>
        <v>0.53909669125039317</v>
      </c>
      <c r="L11" s="23">
        <f t="shared" si="3"/>
        <v>0.57754118491756334</v>
      </c>
      <c r="M11" s="4"/>
      <c r="N11" t="s">
        <v>264</v>
      </c>
      <c r="O11" s="5">
        <v>0.66902957913859629</v>
      </c>
      <c r="P11" s="71">
        <v>0.58251502947586964</v>
      </c>
    </row>
    <row r="12" spans="1:16">
      <c r="A12" s="17"/>
      <c r="B12" s="55">
        <v>6</v>
      </c>
      <c r="C12" s="19" t="s">
        <v>254</v>
      </c>
      <c r="D12" s="20">
        <v>0.69258399999999998</v>
      </c>
      <c r="E12" s="21">
        <v>1.096071</v>
      </c>
      <c r="F12" s="21">
        <f t="shared" si="0"/>
        <v>0.4914219645882546</v>
      </c>
      <c r="G12" s="21">
        <v>0.25713997458825461</v>
      </c>
      <c r="H12" s="21">
        <v>0.1823765</v>
      </c>
      <c r="I12" s="21">
        <v>5.1905490000000006E-2</v>
      </c>
      <c r="J12" s="22">
        <f t="shared" si="1"/>
        <v>0.23460156740599342</v>
      </c>
      <c r="K12" s="22">
        <f t="shared" si="2"/>
        <v>0.40099270447649338</v>
      </c>
      <c r="L12" s="23">
        <f t="shared" si="3"/>
        <v>0.44834866043190141</v>
      </c>
      <c r="M12" s="4"/>
      <c r="N12" t="s">
        <v>253</v>
      </c>
      <c r="O12" s="5">
        <v>0.43282553513039962</v>
      </c>
      <c r="P12" s="71">
        <v>0.57754118491756334</v>
      </c>
    </row>
    <row r="13" spans="1:16">
      <c r="A13" s="17"/>
      <c r="B13" s="55">
        <v>8</v>
      </c>
      <c r="C13" s="19" t="s">
        <v>256</v>
      </c>
      <c r="D13" s="20">
        <v>1.4866649999999997</v>
      </c>
      <c r="E13" s="21">
        <v>0.95014999999999983</v>
      </c>
      <c r="F13" s="21">
        <f t="shared" si="0"/>
        <v>0.56229167927377155</v>
      </c>
      <c r="G13" s="21">
        <v>0.33463135927377152</v>
      </c>
      <c r="H13" s="21">
        <v>0.16908401000000003</v>
      </c>
      <c r="I13" s="21">
        <v>5.8576309999999999E-2</v>
      </c>
      <c r="J13" s="22">
        <f t="shared" si="1"/>
        <v>0.35218792745752941</v>
      </c>
      <c r="K13" s="22">
        <f t="shared" si="2"/>
        <v>0.53014299770959494</v>
      </c>
      <c r="L13" s="23">
        <f t="shared" si="3"/>
        <v>0.59179253725598235</v>
      </c>
      <c r="M13" s="4"/>
      <c r="N13" t="s">
        <v>257</v>
      </c>
      <c r="O13" s="5">
        <v>6.3422400884413907E-2</v>
      </c>
      <c r="P13" s="71">
        <v>0.57560445150306672</v>
      </c>
    </row>
    <row r="14" spans="1:16">
      <c r="A14" s="17"/>
      <c r="B14" s="55">
        <v>9</v>
      </c>
      <c r="C14" s="19" t="s">
        <v>257</v>
      </c>
      <c r="D14" s="20">
        <v>3.5298000000000003E-2</v>
      </c>
      <c r="E14" s="21">
        <v>0.110184</v>
      </c>
      <c r="F14" s="21">
        <f t="shared" si="0"/>
        <v>6.3422400884413907E-2</v>
      </c>
      <c r="G14" s="21">
        <v>5.3303450884413905E-2</v>
      </c>
      <c r="H14" s="21">
        <v>8.4439500000000004E-3</v>
      </c>
      <c r="I14" s="21">
        <v>1.6749999999999998E-3</v>
      </c>
      <c r="J14" s="22">
        <f t="shared" si="1"/>
        <v>0.48376761493877424</v>
      </c>
      <c r="K14" s="22">
        <f t="shared" si="2"/>
        <v>0.56040260731516278</v>
      </c>
      <c r="L14" s="23">
        <f t="shared" si="3"/>
        <v>0.57560445150306672</v>
      </c>
      <c r="M14" s="4"/>
      <c r="N14" t="s">
        <v>269</v>
      </c>
      <c r="O14" s="5">
        <v>0.57138383118409475</v>
      </c>
      <c r="P14" s="71">
        <v>0.57260921490398942</v>
      </c>
    </row>
    <row r="15" spans="1:16">
      <c r="A15" s="17"/>
      <c r="B15" s="55">
        <v>10</v>
      </c>
      <c r="C15" s="19" t="s">
        <v>258</v>
      </c>
      <c r="D15" s="20">
        <v>0.93376499999999962</v>
      </c>
      <c r="E15" s="21">
        <v>0.405727</v>
      </c>
      <c r="F15" s="21">
        <f t="shared" si="0"/>
        <v>0.23837122221771331</v>
      </c>
      <c r="G15" s="21">
        <v>0.18808030221771332</v>
      </c>
      <c r="H15" s="21">
        <v>3.3212279999999997E-2</v>
      </c>
      <c r="I15" s="21">
        <v>1.7078639999999999E-2</v>
      </c>
      <c r="J15" s="22">
        <f t="shared" si="1"/>
        <v>0.46356368251980601</v>
      </c>
      <c r="K15" s="22">
        <f t="shared" si="2"/>
        <v>0.54542237075105504</v>
      </c>
      <c r="L15" s="23">
        <f t="shared" si="3"/>
        <v>0.58751629104721481</v>
      </c>
      <c r="M15" s="4"/>
      <c r="N15" t="s">
        <v>272</v>
      </c>
      <c r="O15" s="5">
        <v>0.35084928060921183</v>
      </c>
      <c r="P15" s="71">
        <v>0.56476824189742525</v>
      </c>
    </row>
    <row r="16" spans="1:16">
      <c r="A16" s="17"/>
      <c r="B16" s="55">
        <v>11</v>
      </c>
      <c r="C16" s="19" t="s">
        <v>259</v>
      </c>
      <c r="D16" s="20">
        <v>1.6583429999999997</v>
      </c>
      <c r="E16" s="21">
        <v>1.6351279999999997</v>
      </c>
      <c r="F16" s="21">
        <f t="shared" si="0"/>
        <v>1.0200254144935528</v>
      </c>
      <c r="G16" s="21">
        <v>0.32007886449355283</v>
      </c>
      <c r="H16" s="21">
        <v>0.28692772000000005</v>
      </c>
      <c r="I16" s="21">
        <v>0.41301882999999995</v>
      </c>
      <c r="J16" s="22">
        <f t="shared" si="1"/>
        <v>0.19575156470536428</v>
      </c>
      <c r="K16" s="22">
        <f t="shared" si="2"/>
        <v>0.37122878728365788</v>
      </c>
      <c r="L16" s="23">
        <f t="shared" si="3"/>
        <v>0.62381991776396284</v>
      </c>
      <c r="M16" s="4"/>
      <c r="N16" t="s">
        <v>263</v>
      </c>
      <c r="O16" s="5">
        <v>16.713698641563518</v>
      </c>
      <c r="P16" s="71">
        <v>0.54953776187401471</v>
      </c>
    </row>
    <row r="17" spans="1:16">
      <c r="A17" s="17"/>
      <c r="B17" s="55">
        <v>12</v>
      </c>
      <c r="C17" s="19" t="s">
        <v>260</v>
      </c>
      <c r="D17" s="20">
        <v>1.2526739999999996</v>
      </c>
      <c r="E17" s="21">
        <v>0.76674599999999993</v>
      </c>
      <c r="F17" s="21">
        <f t="shared" si="0"/>
        <v>0.47845109574476408</v>
      </c>
      <c r="G17" s="21">
        <v>0.29877524574476411</v>
      </c>
      <c r="H17" s="21">
        <v>3.2336809999999994E-2</v>
      </c>
      <c r="I17" s="21">
        <v>0.14733903999999998</v>
      </c>
      <c r="J17" s="22">
        <f t="shared" si="1"/>
        <v>0.38966652026194348</v>
      </c>
      <c r="K17" s="22">
        <f t="shared" si="2"/>
        <v>0.43184060398719282</v>
      </c>
      <c r="L17" s="23">
        <f t="shared" si="3"/>
        <v>0.62400207597400459</v>
      </c>
      <c r="M17" s="4"/>
      <c r="N17" t="s">
        <v>262</v>
      </c>
      <c r="O17" s="5">
        <v>0.94588272367340243</v>
      </c>
      <c r="P17" s="71">
        <v>0.53014061883566588</v>
      </c>
    </row>
    <row r="18" spans="1:16">
      <c r="A18" s="17"/>
      <c r="B18" s="55">
        <v>13</v>
      </c>
      <c r="C18" s="19" t="s">
        <v>261</v>
      </c>
      <c r="D18" s="20">
        <v>2.1388989999999994</v>
      </c>
      <c r="E18" s="21">
        <v>2.3267309999999997</v>
      </c>
      <c r="F18" s="21">
        <f t="shared" si="0"/>
        <v>1.1797219478179588</v>
      </c>
      <c r="G18" s="21">
        <v>0.80242783781795879</v>
      </c>
      <c r="H18" s="21">
        <v>0.28878271999999994</v>
      </c>
      <c r="I18" s="21">
        <v>8.8511389999999995E-2</v>
      </c>
      <c r="J18" s="22">
        <f t="shared" si="1"/>
        <v>0.3448734889499297</v>
      </c>
      <c r="K18" s="22">
        <f t="shared" si="2"/>
        <v>0.46898870467534015</v>
      </c>
      <c r="L18" s="23">
        <f t="shared" si="3"/>
        <v>0.50702979752191335</v>
      </c>
      <c r="M18" s="4"/>
      <c r="N18" t="s">
        <v>252</v>
      </c>
      <c r="O18" s="5">
        <v>1.3318638955464175</v>
      </c>
      <c r="P18" s="71">
        <v>0.52287041834945192</v>
      </c>
    </row>
    <row r="19" spans="1:16">
      <c r="A19" s="17"/>
      <c r="B19" s="55">
        <v>14</v>
      </c>
      <c r="C19" s="19" t="s">
        <v>262</v>
      </c>
      <c r="D19" s="20">
        <v>2.4212879999999997</v>
      </c>
      <c r="E19" s="21">
        <v>1.7842110000000002</v>
      </c>
      <c r="F19" s="21">
        <f t="shared" si="0"/>
        <v>0.94588272367340243</v>
      </c>
      <c r="G19" s="21">
        <v>0.38614874367340235</v>
      </c>
      <c r="H19" s="21">
        <v>0.14849272000000002</v>
      </c>
      <c r="I19" s="21">
        <v>0.41124126000000005</v>
      </c>
      <c r="J19" s="22">
        <f t="shared" si="1"/>
        <v>0.21642549209336917</v>
      </c>
      <c r="K19" s="22">
        <f t="shared" si="2"/>
        <v>0.29965147825756167</v>
      </c>
      <c r="L19" s="23">
        <f t="shared" si="3"/>
        <v>0.53014061883566588</v>
      </c>
      <c r="M19" s="4"/>
      <c r="N19" t="s">
        <v>261</v>
      </c>
      <c r="O19" s="5">
        <v>1.1797219478179588</v>
      </c>
      <c r="P19" s="71">
        <v>0.50702979752191335</v>
      </c>
    </row>
    <row r="20" spans="1:16">
      <c r="A20" s="17"/>
      <c r="B20" s="55">
        <v>15</v>
      </c>
      <c r="C20" s="19" t="s">
        <v>263</v>
      </c>
      <c r="D20" s="20">
        <v>30.028553999999996</v>
      </c>
      <c r="E20" s="21">
        <v>30.414103999999998</v>
      </c>
      <c r="F20" s="21">
        <f t="shared" si="0"/>
        <v>16.713698641563518</v>
      </c>
      <c r="G20" s="21">
        <v>11.494230101563517</v>
      </c>
      <c r="H20" s="21">
        <v>2.4911541499999998</v>
      </c>
      <c r="I20" s="21">
        <v>2.72831439</v>
      </c>
      <c r="J20" s="22">
        <f t="shared" si="1"/>
        <v>0.37792433739174158</v>
      </c>
      <c r="K20" s="22">
        <f t="shared" si="2"/>
        <v>0.45983219665335257</v>
      </c>
      <c r="L20" s="23">
        <f t="shared" si="3"/>
        <v>0.54953776187401471</v>
      </c>
      <c r="M20" s="4"/>
      <c r="N20" t="s">
        <v>268</v>
      </c>
      <c r="O20" s="5">
        <v>1.0907089633755751</v>
      </c>
      <c r="P20" s="71">
        <v>0.50349306156329232</v>
      </c>
    </row>
    <row r="21" spans="1:16">
      <c r="A21" s="17"/>
      <c r="B21" s="55">
        <v>16</v>
      </c>
      <c r="C21" s="19" t="s">
        <v>264</v>
      </c>
      <c r="D21" s="20">
        <v>1.082506</v>
      </c>
      <c r="E21" s="21">
        <v>1.1485189999999998</v>
      </c>
      <c r="F21" s="21">
        <f t="shared" si="0"/>
        <v>0.66902957913859629</v>
      </c>
      <c r="G21" s="21">
        <v>0.30853957913859631</v>
      </c>
      <c r="H21" s="21">
        <v>0.33497458000000002</v>
      </c>
      <c r="I21" s="21">
        <v>2.551542E-2</v>
      </c>
      <c r="J21" s="22">
        <f t="shared" si="1"/>
        <v>0.26864124941650624</v>
      </c>
      <c r="K21" s="22">
        <f t="shared" si="2"/>
        <v>0.56029909747996887</v>
      </c>
      <c r="L21" s="23">
        <f t="shared" si="3"/>
        <v>0.58251502947586964</v>
      </c>
      <c r="M21" s="4"/>
      <c r="N21" t="s">
        <v>250</v>
      </c>
      <c r="O21" s="5">
        <v>1.4948339174799252</v>
      </c>
      <c r="P21" s="71">
        <v>0.48648382090066633</v>
      </c>
    </row>
    <row r="22" spans="1:16">
      <c r="A22" s="17"/>
      <c r="B22" s="55">
        <v>17</v>
      </c>
      <c r="C22" s="19" t="s">
        <v>265</v>
      </c>
      <c r="D22" s="20">
        <v>0</v>
      </c>
      <c r="E22" s="21">
        <v>0.55249000000000015</v>
      </c>
      <c r="F22" s="21">
        <f t="shared" si="0"/>
        <v>0.17665590065041847</v>
      </c>
      <c r="G22" s="21">
        <v>4.7431500650418457E-2</v>
      </c>
      <c r="H22" s="21">
        <v>0.12042895000000001</v>
      </c>
      <c r="I22" s="21">
        <v>8.7954499999999998E-3</v>
      </c>
      <c r="J22" s="22">
        <f t="shared" si="1"/>
        <v>8.5850423809333096E-2</v>
      </c>
      <c r="K22" s="22">
        <f t="shared" si="2"/>
        <v>0.3038253192825543</v>
      </c>
      <c r="L22" s="23">
        <f t="shared" si="3"/>
        <v>0.31974497393693718</v>
      </c>
      <c r="M22" s="4"/>
      <c r="N22" t="s">
        <v>267</v>
      </c>
      <c r="O22" s="5">
        <v>0.23325944065031187</v>
      </c>
      <c r="P22" s="71">
        <v>0.48103259681162408</v>
      </c>
    </row>
    <row r="23" spans="1:16">
      <c r="A23" s="17"/>
      <c r="B23" s="55">
        <v>18</v>
      </c>
      <c r="C23" s="19" t="s">
        <v>266</v>
      </c>
      <c r="D23" s="20">
        <v>9.4530000000000003E-2</v>
      </c>
      <c r="E23" s="21">
        <v>0.460229</v>
      </c>
      <c r="F23" s="21">
        <f t="shared" si="0"/>
        <v>0.2152021408603893</v>
      </c>
      <c r="G23" s="21">
        <v>9.9848500860389322E-2</v>
      </c>
      <c r="H23" s="21">
        <v>0.10081561999999999</v>
      </c>
      <c r="I23" s="21">
        <v>1.4538019999999999E-2</v>
      </c>
      <c r="J23" s="22">
        <f t="shared" si="1"/>
        <v>0.21695395305465176</v>
      </c>
      <c r="K23" s="22">
        <f t="shared" si="2"/>
        <v>0.43600929289633927</v>
      </c>
      <c r="L23" s="23">
        <f t="shared" si="3"/>
        <v>0.46759795853887803</v>
      </c>
      <c r="M23" s="4"/>
      <c r="N23" t="s">
        <v>249</v>
      </c>
      <c r="O23" s="5">
        <v>0.19964537847988517</v>
      </c>
      <c r="P23" s="71">
        <v>0.4804630709433686</v>
      </c>
    </row>
    <row r="24" spans="1:16">
      <c r="A24" s="17"/>
      <c r="B24" s="55">
        <v>19</v>
      </c>
      <c r="C24" s="19" t="s">
        <v>267</v>
      </c>
      <c r="D24" s="20">
        <v>0</v>
      </c>
      <c r="E24" s="21">
        <v>0.48491400000000001</v>
      </c>
      <c r="F24" s="21">
        <f t="shared" si="0"/>
        <v>0.23325944065031187</v>
      </c>
      <c r="G24" s="21">
        <v>9.8383300650311867E-2</v>
      </c>
      <c r="H24" s="21">
        <v>0.10097935</v>
      </c>
      <c r="I24" s="21">
        <v>3.3896790000000003E-2</v>
      </c>
      <c r="J24" s="22">
        <f t="shared" si="1"/>
        <v>0.20288814233103575</v>
      </c>
      <c r="K24" s="22">
        <f t="shared" si="2"/>
        <v>0.4111299130367691</v>
      </c>
      <c r="L24" s="23">
        <f t="shared" si="3"/>
        <v>0.48103259681162408</v>
      </c>
      <c r="M24" s="4"/>
      <c r="N24" t="s">
        <v>266</v>
      </c>
      <c r="O24" s="5">
        <v>0.2152021408603893</v>
      </c>
      <c r="P24" s="71">
        <v>0.46759795853887803</v>
      </c>
    </row>
    <row r="25" spans="1:16">
      <c r="A25" s="17"/>
      <c r="B25" s="55">
        <v>20</v>
      </c>
      <c r="C25" s="19" t="s">
        <v>268</v>
      </c>
      <c r="D25" s="20">
        <v>2.0883389999999999</v>
      </c>
      <c r="E25" s="21">
        <v>2.1662840000000001</v>
      </c>
      <c r="F25" s="21">
        <f t="shared" si="0"/>
        <v>1.0907089633755751</v>
      </c>
      <c r="G25" s="21">
        <v>0.57667223337557516</v>
      </c>
      <c r="H25" s="21">
        <v>0.17511070000000001</v>
      </c>
      <c r="I25" s="21">
        <v>0.33892602999999999</v>
      </c>
      <c r="J25" s="22">
        <f t="shared" si="1"/>
        <v>0.26620343102546812</v>
      </c>
      <c r="K25" s="22">
        <f t="shared" si="2"/>
        <v>0.34703803073630934</v>
      </c>
      <c r="L25" s="23">
        <f t="shared" si="3"/>
        <v>0.50349306156329232</v>
      </c>
      <c r="M25" s="4"/>
      <c r="N25" t="s">
        <v>273</v>
      </c>
      <c r="O25" s="5">
        <v>0.26325260440517301</v>
      </c>
      <c r="P25" s="71">
        <v>0.46168144103719533</v>
      </c>
    </row>
    <row r="26" spans="1:16">
      <c r="A26" s="17"/>
      <c r="B26" s="55">
        <v>21</v>
      </c>
      <c r="C26" s="19" t="s">
        <v>269</v>
      </c>
      <c r="D26" s="20">
        <v>1.2405109999999993</v>
      </c>
      <c r="E26" s="21">
        <v>0.99785999999999975</v>
      </c>
      <c r="F26" s="21">
        <f t="shared" si="0"/>
        <v>0.57138383118409475</v>
      </c>
      <c r="G26" s="21">
        <v>0.38544276118409471</v>
      </c>
      <c r="H26" s="21">
        <v>4.99345E-2</v>
      </c>
      <c r="I26" s="21">
        <v>0.13600657000000002</v>
      </c>
      <c r="J26" s="22">
        <f t="shared" si="1"/>
        <v>0.38626937765227065</v>
      </c>
      <c r="K26" s="22">
        <f t="shared" si="2"/>
        <v>0.43631096665273167</v>
      </c>
      <c r="L26" s="23">
        <f t="shared" si="3"/>
        <v>0.57260921490398942</v>
      </c>
      <c r="M26" s="4"/>
      <c r="N26" t="s">
        <v>251</v>
      </c>
      <c r="O26" s="5">
        <v>0.20214422181989267</v>
      </c>
      <c r="P26" s="71">
        <v>0.45406586854488712</v>
      </c>
    </row>
    <row r="27" spans="1:16">
      <c r="A27" s="17"/>
      <c r="B27" s="55">
        <v>22</v>
      </c>
      <c r="C27" s="19" t="s">
        <v>270</v>
      </c>
      <c r="D27" s="20">
        <v>0.93443399999999999</v>
      </c>
      <c r="E27" s="21">
        <v>0.87974600000000003</v>
      </c>
      <c r="F27" s="21">
        <f t="shared" si="0"/>
        <v>0.36916015872317487</v>
      </c>
      <c r="G27" s="21">
        <v>0.1873199887231749</v>
      </c>
      <c r="H27" s="21">
        <v>0.10823782</v>
      </c>
      <c r="I27" s="21">
        <v>7.3602350000000011E-2</v>
      </c>
      <c r="J27" s="22">
        <f t="shared" si="1"/>
        <v>0.21292508147030495</v>
      </c>
      <c r="K27" s="22">
        <f t="shared" si="2"/>
        <v>0.33595811600527298</v>
      </c>
      <c r="L27" s="23">
        <f t="shared" si="3"/>
        <v>0.41962129833289935</v>
      </c>
      <c r="M27" s="4"/>
      <c r="N27" t="s">
        <v>254</v>
      </c>
      <c r="O27" s="5">
        <v>0.4914219645882546</v>
      </c>
      <c r="P27" s="71">
        <v>0.44834866043190141</v>
      </c>
    </row>
    <row r="28" spans="1:16">
      <c r="A28" s="17"/>
      <c r="B28" s="55">
        <v>23</v>
      </c>
      <c r="C28" s="19" t="s">
        <v>271</v>
      </c>
      <c r="D28" s="20">
        <v>0.39914499999999997</v>
      </c>
      <c r="E28" s="21">
        <v>0.45937100000000003</v>
      </c>
      <c r="F28" s="21">
        <f t="shared" si="0"/>
        <v>0.19502947976370011</v>
      </c>
      <c r="G28" s="21">
        <v>0.10901592976370011</v>
      </c>
      <c r="H28" s="21">
        <v>1.0156459999999999E-2</v>
      </c>
      <c r="I28" s="21">
        <v>7.5857090000000002E-2</v>
      </c>
      <c r="J28" s="22">
        <f t="shared" si="1"/>
        <v>0.23731565502328206</v>
      </c>
      <c r="K28" s="22">
        <f t="shared" si="2"/>
        <v>0.25942514822159018</v>
      </c>
      <c r="L28" s="23">
        <f t="shared" si="3"/>
        <v>0.42455766638229253</v>
      </c>
      <c r="M28" s="4"/>
      <c r="N28" t="s">
        <v>271</v>
      </c>
      <c r="O28" s="5">
        <v>0.19502947976370011</v>
      </c>
      <c r="P28" s="71">
        <v>0.42455766638229253</v>
      </c>
    </row>
    <row r="29" spans="1:16">
      <c r="A29" s="17"/>
      <c r="B29" s="55">
        <v>24</v>
      </c>
      <c r="C29" s="19" t="s">
        <v>272</v>
      </c>
      <c r="D29" s="20">
        <v>0.2949</v>
      </c>
      <c r="E29" s="21">
        <v>0.62122700000000008</v>
      </c>
      <c r="F29" s="21">
        <f t="shared" si="0"/>
        <v>0.35084928060921183</v>
      </c>
      <c r="G29" s="21">
        <v>0.26365843060921179</v>
      </c>
      <c r="H29" s="21">
        <v>7.3618200000000009E-2</v>
      </c>
      <c r="I29" s="21">
        <v>1.357265E-2</v>
      </c>
      <c r="J29" s="22">
        <f t="shared" si="1"/>
        <v>0.42441560107531023</v>
      </c>
      <c r="K29" s="22">
        <f t="shared" si="2"/>
        <v>0.542920109089289</v>
      </c>
      <c r="L29" s="23">
        <f t="shared" si="3"/>
        <v>0.56476824189742525</v>
      </c>
      <c r="M29" s="4"/>
      <c r="N29" t="s">
        <v>270</v>
      </c>
      <c r="O29" s="5">
        <v>0.36916015872317487</v>
      </c>
      <c r="P29" s="71">
        <v>0.41962129833289935</v>
      </c>
    </row>
    <row r="30" spans="1:16" ht="15.75" thickBot="1">
      <c r="A30" s="24"/>
      <c r="B30" s="56">
        <v>25</v>
      </c>
      <c r="C30" s="26" t="s">
        <v>273</v>
      </c>
      <c r="D30" s="27">
        <v>0.22329999999999997</v>
      </c>
      <c r="E30" s="28">
        <v>0.57020400000000016</v>
      </c>
      <c r="F30" s="28">
        <f t="shared" si="0"/>
        <v>0.26325260440517301</v>
      </c>
      <c r="G30" s="28">
        <v>0.12503100440517301</v>
      </c>
      <c r="H30" s="28">
        <v>0.13077595</v>
      </c>
      <c r="I30" s="28">
        <v>7.4456499999999998E-3</v>
      </c>
      <c r="J30" s="29">
        <f t="shared" si="1"/>
        <v>0.21927416223873031</v>
      </c>
      <c r="K30" s="29">
        <f t="shared" si="2"/>
        <v>0.44862357052067842</v>
      </c>
      <c r="L30" s="30">
        <f t="shared" si="3"/>
        <v>0.46168144103719533</v>
      </c>
      <c r="M30" s="4"/>
      <c r="N30" t="s">
        <v>265</v>
      </c>
      <c r="O30" s="5">
        <v>0.17665590065041847</v>
      </c>
      <c r="P30" s="71">
        <v>0.31974497393693718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>
      <c r="A1" s="50">
        <v>116</v>
      </c>
      <c r="B1" s="49" t="s">
        <v>1799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1802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52.864780999999994</v>
      </c>
      <c r="E6" s="14">
        <v>55.059984999999983</v>
      </c>
      <c r="F6" s="14">
        <v>29.489131418074511</v>
      </c>
      <c r="G6" s="14">
        <v>18.343939278074515</v>
      </c>
      <c r="H6" s="14">
        <v>5.8670810400000004</v>
      </c>
      <c r="I6" s="14">
        <v>5.2781111000000003</v>
      </c>
      <c r="J6" s="15">
        <v>0.33316280921752012</v>
      </c>
      <c r="K6" s="15">
        <v>0.43972079393182772</v>
      </c>
      <c r="L6" s="16">
        <v>0.53558190068657896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52.864780999999994</v>
      </c>
      <c r="E7" s="38">
        <f ca="1">SUM(E8:OFFSET(E6,MATCH("PROYECTOS",$A$8:$A$50,0),0))</f>
        <v>55.059984999999998</v>
      </c>
      <c r="F7" s="38">
        <f ca="1">SUM(F8:OFFSET(F6,MATCH("PROYECTOS",$A$8:$A$50,0),0))</f>
        <v>29.489131418074518</v>
      </c>
      <c r="G7" s="38">
        <f ca="1">SUM(G8:OFFSET(G6,MATCH("PROYECTOS",$A$8:$A$50,0),0))</f>
        <v>18.343939278074515</v>
      </c>
      <c r="H7" s="38">
        <f ca="1">SUM(H8:OFFSET(H6,MATCH("PROYECTOS",$A$8:$A$50,0),0))</f>
        <v>5.8670810400000022</v>
      </c>
      <c r="I7" s="38">
        <f ca="1">SUM(I8:OFFSET(I6,MATCH("PROYECTOS",$A$8:$A$50,0),0))</f>
        <v>5.2781111000000003</v>
      </c>
      <c r="J7" s="39">
        <f ca="1">IFERROR(G7/E7,0)</f>
        <v>0.33316280921752006</v>
      </c>
      <c r="K7" s="39">
        <f ca="1">IFERROR(SUM(G7,H7)/E7,0)</f>
        <v>0.43972079393182761</v>
      </c>
      <c r="L7" s="40">
        <f ca="1">IFERROR(SUM(G7,H7,I7)/E7,0)</f>
        <v>0.53558190068657885</v>
      </c>
      <c r="M7" s="4"/>
    </row>
    <row r="8" spans="1:13">
      <c r="A8" s="17"/>
      <c r="B8" s="19">
        <v>3000001</v>
      </c>
      <c r="C8" s="19" t="s">
        <v>275</v>
      </c>
      <c r="D8" s="20">
        <v>11.972114999999999</v>
      </c>
      <c r="E8" s="21">
        <v>12.841544999999996</v>
      </c>
      <c r="F8" s="21">
        <f t="shared" ref="F8:F10" si="0">SUM(G8,H8,I8)</f>
        <v>7.914831084888255</v>
      </c>
      <c r="G8" s="21">
        <v>6.119639074888255</v>
      </c>
      <c r="H8" s="21">
        <v>0.96455362</v>
      </c>
      <c r="I8" s="21">
        <v>0.83063839000000006</v>
      </c>
      <c r="J8" s="22">
        <f t="shared" ref="J8:J11" si="1">IFERROR(G8/E8,0)</f>
        <v>0.47655006269792743</v>
      </c>
      <c r="K8" s="22">
        <f t="shared" ref="K8:K11" si="2">IFERROR(SUM(G8,H8)/E8,0)</f>
        <v>0.55166202313570967</v>
      </c>
      <c r="L8" s="23">
        <f t="shared" ref="L8:L11" si="3">IFERROR(SUM(G8,H8,I8)/E8,0)</f>
        <v>0.61634570333151173</v>
      </c>
      <c r="M8" s="4"/>
    </row>
    <row r="9" spans="1:13" ht="38.25">
      <c r="A9" s="17"/>
      <c r="B9" s="19">
        <v>3000576</v>
      </c>
      <c r="C9" s="19" t="s">
        <v>1804</v>
      </c>
      <c r="D9" s="20">
        <v>36.486460999999998</v>
      </c>
      <c r="E9" s="21">
        <v>37.812235000000001</v>
      </c>
      <c r="F9" s="21">
        <f t="shared" si="0"/>
        <v>20.110388574492323</v>
      </c>
      <c r="G9" s="21">
        <v>11.027788934492319</v>
      </c>
      <c r="H9" s="21">
        <v>4.777296660000002</v>
      </c>
      <c r="I9" s="21">
        <v>4.3053029800000004</v>
      </c>
      <c r="J9" s="22">
        <f t="shared" si="1"/>
        <v>0.2916460488117753</v>
      </c>
      <c r="K9" s="22">
        <f t="shared" si="2"/>
        <v>0.41798866410547597</v>
      </c>
      <c r="L9" s="23">
        <f t="shared" si="3"/>
        <v>0.53184871443045678</v>
      </c>
      <c r="M9" s="4"/>
    </row>
    <row r="10" spans="1:13" ht="25.5">
      <c r="A10" s="17"/>
      <c r="B10" s="19">
        <v>3000577</v>
      </c>
      <c r="C10" s="19" t="s">
        <v>1805</v>
      </c>
      <c r="D10" s="20">
        <v>4.4062049999999982</v>
      </c>
      <c r="E10" s="21">
        <v>4.4062049999999973</v>
      </c>
      <c r="F10" s="21">
        <f t="shared" si="0"/>
        <v>1.4639117586939392</v>
      </c>
      <c r="G10" s="21">
        <v>1.1965112686939392</v>
      </c>
      <c r="H10" s="21">
        <v>0.12523076</v>
      </c>
      <c r="I10" s="21">
        <v>0.14216972999999999</v>
      </c>
      <c r="J10" s="22">
        <f t="shared" si="1"/>
        <v>0.27155143001606596</v>
      </c>
      <c r="K10" s="22">
        <f t="shared" si="2"/>
        <v>0.29997288566781166</v>
      </c>
      <c r="L10" s="23">
        <f t="shared" si="3"/>
        <v>0.33223868582917504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1823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26.25" thickBot="1">
      <c r="A17" s="73"/>
      <c r="B17" s="74">
        <v>3000577</v>
      </c>
      <c r="C17" s="74" t="s">
        <v>1805</v>
      </c>
      <c r="D17" s="75">
        <v>0.33223868582917504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116</v>
      </c>
      <c r="B1" s="49" t="s">
        <v>1799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1803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52.864780999999994</v>
      </c>
      <c r="I6" s="14">
        <v>55.059984999999983</v>
      </c>
      <c r="J6" s="14">
        <v>29.489131418074511</v>
      </c>
      <c r="K6" s="14">
        <v>18.343939278074515</v>
      </c>
      <c r="L6" s="14">
        <v>5.8670810400000004</v>
      </c>
      <c r="M6" s="14">
        <v>5.2781111000000003</v>
      </c>
      <c r="N6" s="15">
        <v>0.33316280921752012</v>
      </c>
      <c r="O6" s="15">
        <v>0.43972079393182772</v>
      </c>
      <c r="P6" s="16">
        <v>0.53558190068657896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SUM(H8:H20)</f>
        <v>52.864781000000001</v>
      </c>
      <c r="I7" s="37">
        <f>SUM(I8:I20)</f>
        <v>55.05998499999999</v>
      </c>
      <c r="J7" s="37">
        <f>SUM(J8:J20)</f>
        <v>29.489131418074521</v>
      </c>
      <c r="K7" s="37">
        <f t="shared" ref="K7:M7" si="0">SUM(K8:K20)</f>
        <v>18.343939278074515</v>
      </c>
      <c r="L7" s="37">
        <f t="shared" si="0"/>
        <v>5.8670810400000013</v>
      </c>
      <c r="M7" s="37">
        <f t="shared" si="0"/>
        <v>5.2781111000000012</v>
      </c>
      <c r="N7" s="39">
        <f>IFERROR(K7/I7,0)</f>
        <v>0.33316280921752012</v>
      </c>
      <c r="O7" s="39">
        <f>IFERROR(SUM(K7,L7)/I7,0)</f>
        <v>0.43972079393182767</v>
      </c>
      <c r="P7" s="40">
        <f>IFERROR(SUM(K7,L7,M7)/I7,0)</f>
        <v>0.53558190068657885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5.4137929999999992</v>
      </c>
      <c r="I8" s="21">
        <v>5.8266749999999981</v>
      </c>
      <c r="J8" s="21">
        <f t="shared" ref="J8:J20" si="1">SUM(K8,L8,M8)</f>
        <v>3.894854361188548</v>
      </c>
      <c r="K8" s="21">
        <v>2.9654378611885477</v>
      </c>
      <c r="L8" s="21">
        <v>0.50457203000000006</v>
      </c>
      <c r="M8" s="21">
        <v>0.42484446999999997</v>
      </c>
      <c r="N8" s="22">
        <f t="shared" ref="N8:N21" si="2">IFERROR(K8/I8,0)</f>
        <v>0.50894169679766743</v>
      </c>
      <c r="O8" s="22">
        <f t="shared" ref="O8:O21" si="3">IFERROR(SUM(K8,L8)/I8,0)</f>
        <v>0.59553860326662278</v>
      </c>
      <c r="P8" s="23">
        <f t="shared" ref="P8:P21" si="4">IFERROR(SUM(K8,L8,M8)/I8,0)</f>
        <v>0.66845230962573843</v>
      </c>
      <c r="Q8" s="70">
        <v>35</v>
      </c>
      <c r="R8" s="21">
        <v>35</v>
      </c>
      <c r="S8" s="23">
        <f>IFERROR(R8/Q8,0)</f>
        <v>1</v>
      </c>
    </row>
    <row r="9" spans="1:19" ht="38.25">
      <c r="A9" s="17"/>
      <c r="B9" s="19">
        <v>5004311</v>
      </c>
      <c r="C9" s="19" t="s">
        <v>1806</v>
      </c>
      <c r="D9" s="68">
        <v>3000576</v>
      </c>
      <c r="E9" s="19" t="s">
        <v>1804</v>
      </c>
      <c r="F9" s="69">
        <v>87</v>
      </c>
      <c r="G9" s="19" t="s">
        <v>395</v>
      </c>
      <c r="H9" s="20">
        <v>4.6976850000000008</v>
      </c>
      <c r="I9" s="21">
        <v>4.3459359999999991</v>
      </c>
      <c r="J9" s="21">
        <f t="shared" si="1"/>
        <v>2.6247166430508875</v>
      </c>
      <c r="K9" s="21">
        <v>0.98953070305088753</v>
      </c>
      <c r="L9" s="21">
        <v>0.94309929999999986</v>
      </c>
      <c r="M9" s="21">
        <v>0.69208664000000009</v>
      </c>
      <c r="N9" s="22">
        <f t="shared" si="2"/>
        <v>0.22769104355215716</v>
      </c>
      <c r="O9" s="22">
        <f t="shared" si="3"/>
        <v>0.44469821991186426</v>
      </c>
      <c r="P9" s="23">
        <f t="shared" si="4"/>
        <v>0.60394737590495762</v>
      </c>
      <c r="Q9" s="70">
        <v>3478</v>
      </c>
      <c r="R9" s="21">
        <v>1415</v>
      </c>
      <c r="S9" s="23">
        <f t="shared" ref="S9:S20" si="5">IFERROR(R9/Q9,0)</f>
        <v>0.40684301322599192</v>
      </c>
    </row>
    <row r="10" spans="1:19" ht="38.25">
      <c r="A10" s="17"/>
      <c r="B10" s="19">
        <v>5004313</v>
      </c>
      <c r="C10" s="19" t="s">
        <v>1807</v>
      </c>
      <c r="D10" s="68">
        <v>3000576</v>
      </c>
      <c r="E10" s="19" t="s">
        <v>1804</v>
      </c>
      <c r="F10" s="69">
        <v>90</v>
      </c>
      <c r="G10" s="19" t="s">
        <v>1818</v>
      </c>
      <c r="H10" s="20">
        <v>3.8931489999999993</v>
      </c>
      <c r="I10" s="21">
        <v>2.6867970000000003</v>
      </c>
      <c r="J10" s="21">
        <f t="shared" si="1"/>
        <v>1.6241027448102303</v>
      </c>
      <c r="K10" s="21">
        <v>1.3726709348102304</v>
      </c>
      <c r="L10" s="21">
        <v>0.19446944000000002</v>
      </c>
      <c r="M10" s="21">
        <v>5.6962369999999998E-2</v>
      </c>
      <c r="N10" s="22">
        <f t="shared" si="2"/>
        <v>0.51089491867462644</v>
      </c>
      <c r="O10" s="22">
        <f t="shared" si="3"/>
        <v>0.58327457370624958</v>
      </c>
      <c r="P10" s="23">
        <f t="shared" si="4"/>
        <v>0.60447541991830056</v>
      </c>
      <c r="Q10" s="70">
        <v>3350</v>
      </c>
      <c r="R10" s="21">
        <v>3529</v>
      </c>
      <c r="S10" s="23">
        <f t="shared" si="5"/>
        <v>1.0534328358208955</v>
      </c>
    </row>
    <row r="11" spans="1:19" ht="38.25">
      <c r="A11" s="17"/>
      <c r="B11" s="19">
        <v>5004314</v>
      </c>
      <c r="C11" s="19" t="s">
        <v>1808</v>
      </c>
      <c r="D11" s="68">
        <v>3000576</v>
      </c>
      <c r="E11" s="19" t="s">
        <v>1804</v>
      </c>
      <c r="F11" s="69">
        <v>87</v>
      </c>
      <c r="G11" s="19" t="s">
        <v>395</v>
      </c>
      <c r="H11" s="20">
        <v>1.2955000000000001</v>
      </c>
      <c r="I11" s="21">
        <v>1.1746560000000001</v>
      </c>
      <c r="J11" s="21">
        <f t="shared" si="1"/>
        <v>0.6041639827489852</v>
      </c>
      <c r="K11" s="21">
        <v>0.58616398274898529</v>
      </c>
      <c r="L11" s="21">
        <v>7.4999999999999997E-3</v>
      </c>
      <c r="M11" s="21">
        <v>1.0500000000000001E-2</v>
      </c>
      <c r="N11" s="22">
        <f t="shared" si="2"/>
        <v>0.49900905690600927</v>
      </c>
      <c r="O11" s="22">
        <f t="shared" si="3"/>
        <v>0.50539390489554825</v>
      </c>
      <c r="P11" s="23">
        <f t="shared" si="4"/>
        <v>0.51433269208090293</v>
      </c>
      <c r="Q11" s="70">
        <v>20</v>
      </c>
      <c r="R11" s="21">
        <v>20</v>
      </c>
      <c r="S11" s="23">
        <f t="shared" si="5"/>
        <v>1</v>
      </c>
    </row>
    <row r="12" spans="1:19" ht="25.5">
      <c r="A12" s="17"/>
      <c r="B12" s="19">
        <v>5004316</v>
      </c>
      <c r="C12" s="19" t="s">
        <v>1809</v>
      </c>
      <c r="D12" s="68">
        <v>3000577</v>
      </c>
      <c r="E12" s="19" t="s">
        <v>1805</v>
      </c>
      <c r="F12" s="69">
        <v>322</v>
      </c>
      <c r="G12" s="19" t="s">
        <v>1819</v>
      </c>
      <c r="H12" s="20">
        <v>0.60772999999999999</v>
      </c>
      <c r="I12" s="21">
        <v>0.53723200000000004</v>
      </c>
      <c r="J12" s="21">
        <f t="shared" si="1"/>
        <v>0.16132764457548932</v>
      </c>
      <c r="K12" s="21">
        <v>0.12651974457548931</v>
      </c>
      <c r="L12" s="21">
        <v>1.500395E-2</v>
      </c>
      <c r="M12" s="21">
        <v>1.9803950000000001E-2</v>
      </c>
      <c r="N12" s="22">
        <f t="shared" si="2"/>
        <v>0.23550299419150256</v>
      </c>
      <c r="O12" s="22">
        <f t="shared" si="3"/>
        <v>0.26343124492861425</v>
      </c>
      <c r="P12" s="23">
        <f t="shared" si="4"/>
        <v>0.30029418310057721</v>
      </c>
      <c r="Q12" s="70">
        <v>1</v>
      </c>
      <c r="R12" s="21">
        <v>15</v>
      </c>
      <c r="S12" s="23">
        <f t="shared" si="5"/>
        <v>15</v>
      </c>
    </row>
    <row r="13" spans="1:19" ht="51">
      <c r="A13" s="17"/>
      <c r="B13" s="19">
        <v>5004317</v>
      </c>
      <c r="C13" s="19" t="s">
        <v>1810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3.9188219999999996</v>
      </c>
      <c r="I13" s="21">
        <v>4.0505399999999998</v>
      </c>
      <c r="J13" s="21">
        <f t="shared" si="1"/>
        <v>2.6352151202774325</v>
      </c>
      <c r="K13" s="21">
        <v>2.2085793502774322</v>
      </c>
      <c r="L13" s="21">
        <v>0.25859134000000006</v>
      </c>
      <c r="M13" s="21">
        <v>0.16804442999999999</v>
      </c>
      <c r="N13" s="22">
        <f t="shared" si="2"/>
        <v>0.54525553389854986</v>
      </c>
      <c r="O13" s="22">
        <f t="shared" si="3"/>
        <v>0.60909673531860753</v>
      </c>
      <c r="P13" s="23">
        <f t="shared" si="4"/>
        <v>0.6505836555810911</v>
      </c>
      <c r="Q13" s="70">
        <v>62</v>
      </c>
      <c r="R13" s="21">
        <v>62</v>
      </c>
      <c r="S13" s="23">
        <f t="shared" si="5"/>
        <v>1</v>
      </c>
    </row>
    <row r="14" spans="1:19" ht="38.25">
      <c r="A14" s="17"/>
      <c r="B14" s="19">
        <v>5004759</v>
      </c>
      <c r="C14" s="19" t="s">
        <v>1811</v>
      </c>
      <c r="D14" s="68">
        <v>3000576</v>
      </c>
      <c r="E14" s="19" t="s">
        <v>1804</v>
      </c>
      <c r="F14" s="69">
        <v>87</v>
      </c>
      <c r="G14" s="19" t="s">
        <v>395</v>
      </c>
      <c r="H14" s="20">
        <v>20.262108999999995</v>
      </c>
      <c r="I14" s="21">
        <v>20.355147000000002</v>
      </c>
      <c r="J14" s="21">
        <f t="shared" si="1"/>
        <v>10.074091084119683</v>
      </c>
      <c r="K14" s="21">
        <v>5.9560543141196831</v>
      </c>
      <c r="L14" s="21">
        <v>1.7416192699999999</v>
      </c>
      <c r="M14" s="21">
        <v>2.3764175000000005</v>
      </c>
      <c r="N14" s="22">
        <f t="shared" si="2"/>
        <v>0.29260679444465237</v>
      </c>
      <c r="O14" s="22">
        <f t="shared" si="3"/>
        <v>0.3781684103838544</v>
      </c>
      <c r="P14" s="23">
        <f t="shared" si="4"/>
        <v>0.49491615482411805</v>
      </c>
      <c r="Q14" s="70">
        <v>6655</v>
      </c>
      <c r="R14" s="21">
        <v>3973</v>
      </c>
      <c r="S14" s="23">
        <f t="shared" si="5"/>
        <v>0.5969947407963937</v>
      </c>
    </row>
    <row r="15" spans="1:19" ht="38.25">
      <c r="A15" s="17"/>
      <c r="B15" s="19">
        <v>5004760</v>
      </c>
      <c r="C15" s="19" t="s">
        <v>1812</v>
      </c>
      <c r="D15" s="68">
        <v>3000576</v>
      </c>
      <c r="E15" s="19" t="s">
        <v>1804</v>
      </c>
      <c r="F15" s="69">
        <v>87</v>
      </c>
      <c r="G15" s="19" t="s">
        <v>395</v>
      </c>
      <c r="H15" s="20">
        <v>2.6863279999999996</v>
      </c>
      <c r="I15" s="21">
        <v>4.5285149999999996</v>
      </c>
      <c r="J15" s="21">
        <f t="shared" si="1"/>
        <v>3.5318041991326434</v>
      </c>
      <c r="K15" s="21">
        <v>0.96204309913264296</v>
      </c>
      <c r="L15" s="21">
        <v>1.6445248800000003</v>
      </c>
      <c r="M15" s="21">
        <v>0.92523622000000005</v>
      </c>
      <c r="N15" s="22">
        <f t="shared" si="2"/>
        <v>0.21244118637845807</v>
      </c>
      <c r="O15" s="22">
        <f t="shared" si="3"/>
        <v>0.57559000668710247</v>
      </c>
      <c r="P15" s="23">
        <f t="shared" si="4"/>
        <v>0.77990338977184437</v>
      </c>
      <c r="Q15" s="70">
        <v>908</v>
      </c>
      <c r="R15" s="21">
        <v>900</v>
      </c>
      <c r="S15" s="23">
        <f t="shared" si="5"/>
        <v>0.99118942731277537</v>
      </c>
    </row>
    <row r="16" spans="1:19" ht="38.25">
      <c r="A16" s="17"/>
      <c r="B16" s="19">
        <v>5004940</v>
      </c>
      <c r="C16" s="19" t="s">
        <v>1813</v>
      </c>
      <c r="D16" s="68">
        <v>3000001</v>
      </c>
      <c r="E16" s="19" t="s">
        <v>275</v>
      </c>
      <c r="F16" s="69">
        <v>416</v>
      </c>
      <c r="G16" s="19" t="s">
        <v>663</v>
      </c>
      <c r="H16" s="20">
        <v>2.6394999999999995</v>
      </c>
      <c r="I16" s="21">
        <v>2.9643299999999999</v>
      </c>
      <c r="J16" s="21">
        <f t="shared" si="1"/>
        <v>1.3847616034222749</v>
      </c>
      <c r="K16" s="21">
        <v>0.94562186342227506</v>
      </c>
      <c r="L16" s="21">
        <v>0.20139024999999999</v>
      </c>
      <c r="M16" s="21">
        <v>0.23774949000000001</v>
      </c>
      <c r="N16" s="22">
        <f t="shared" si="2"/>
        <v>0.31900020018765624</v>
      </c>
      <c r="O16" s="22">
        <f t="shared" si="3"/>
        <v>0.38693806473040288</v>
      </c>
      <c r="P16" s="23">
        <f t="shared" si="4"/>
        <v>0.46714151373911644</v>
      </c>
      <c r="Q16" s="70">
        <v>62</v>
      </c>
      <c r="R16" s="21">
        <v>45</v>
      </c>
      <c r="S16" s="23">
        <f t="shared" si="5"/>
        <v>0.72580645161290325</v>
      </c>
    </row>
    <row r="17" spans="1:19" ht="38.25">
      <c r="A17" s="17"/>
      <c r="B17" s="19">
        <v>5004941</v>
      </c>
      <c r="C17" s="19" t="s">
        <v>1814</v>
      </c>
      <c r="D17" s="68">
        <v>3000576</v>
      </c>
      <c r="E17" s="19" t="s">
        <v>1804</v>
      </c>
      <c r="F17" s="69">
        <v>51</v>
      </c>
      <c r="G17" s="19" t="s">
        <v>1820</v>
      </c>
      <c r="H17" s="20">
        <v>1.965271</v>
      </c>
      <c r="I17" s="21">
        <v>1.5917469999999989</v>
      </c>
      <c r="J17" s="21">
        <f t="shared" si="1"/>
        <v>0.62495145157080534</v>
      </c>
      <c r="K17" s="21">
        <v>0.43077136157080531</v>
      </c>
      <c r="L17" s="21">
        <v>9.6491030000000005E-2</v>
      </c>
      <c r="M17" s="21">
        <v>9.7689059999999994E-2</v>
      </c>
      <c r="N17" s="22">
        <f t="shared" si="2"/>
        <v>0.27062803421071668</v>
      </c>
      <c r="O17" s="22">
        <f t="shared" si="3"/>
        <v>0.33124761131687741</v>
      </c>
      <c r="P17" s="23">
        <f t="shared" si="4"/>
        <v>0.39261983944107059</v>
      </c>
      <c r="Q17" s="70">
        <v>24</v>
      </c>
      <c r="R17" s="21">
        <v>44</v>
      </c>
      <c r="S17" s="23">
        <f t="shared" si="5"/>
        <v>1.8333333333333333</v>
      </c>
    </row>
    <row r="18" spans="1:19" ht="51">
      <c r="A18" s="17"/>
      <c r="B18" s="19">
        <v>5004942</v>
      </c>
      <c r="C18" s="19" t="s">
        <v>1815</v>
      </c>
      <c r="D18" s="68">
        <v>3000576</v>
      </c>
      <c r="E18" s="19" t="s">
        <v>1804</v>
      </c>
      <c r="F18" s="69">
        <v>466</v>
      </c>
      <c r="G18" s="19" t="s">
        <v>1821</v>
      </c>
      <c r="H18" s="20">
        <v>1.6864189999999999</v>
      </c>
      <c r="I18" s="21">
        <v>3.1294370000000002</v>
      </c>
      <c r="J18" s="21">
        <f t="shared" si="1"/>
        <v>1.026558469059085</v>
      </c>
      <c r="K18" s="21">
        <v>0.73055453905908507</v>
      </c>
      <c r="L18" s="21">
        <v>0.14959274</v>
      </c>
      <c r="M18" s="21">
        <v>0.14641119</v>
      </c>
      <c r="N18" s="22">
        <f t="shared" si="2"/>
        <v>0.23344599653518669</v>
      </c>
      <c r="O18" s="22">
        <f t="shared" si="3"/>
        <v>0.28124780241912045</v>
      </c>
      <c r="P18" s="23">
        <f t="shared" si="4"/>
        <v>0.32803295578696262</v>
      </c>
      <c r="Q18" s="70">
        <v>21947</v>
      </c>
      <c r="R18" s="21">
        <v>19206</v>
      </c>
      <c r="S18" s="23">
        <f t="shared" si="5"/>
        <v>0.8751082152458195</v>
      </c>
    </row>
    <row r="19" spans="1:19" ht="25.5">
      <c r="A19" s="17"/>
      <c r="B19" s="19">
        <v>5004943</v>
      </c>
      <c r="C19" s="19" t="s">
        <v>1816</v>
      </c>
      <c r="D19" s="68">
        <v>3000577</v>
      </c>
      <c r="E19" s="19" t="s">
        <v>1805</v>
      </c>
      <c r="F19" s="69">
        <v>87</v>
      </c>
      <c r="G19" s="19" t="s">
        <v>395</v>
      </c>
      <c r="H19" s="20">
        <v>2.2273809999999998</v>
      </c>
      <c r="I19" s="21">
        <v>2.3026789999999995</v>
      </c>
      <c r="J19" s="21">
        <f t="shared" si="1"/>
        <v>0.92265127646355283</v>
      </c>
      <c r="K19" s="21">
        <v>0.71276831646355276</v>
      </c>
      <c r="L19" s="21">
        <v>0.10127048000000002</v>
      </c>
      <c r="M19" s="21">
        <v>0.10861248</v>
      </c>
      <c r="N19" s="22">
        <f t="shared" si="2"/>
        <v>0.30953872270670507</v>
      </c>
      <c r="O19" s="22">
        <f t="shared" si="3"/>
        <v>0.35351813972488261</v>
      </c>
      <c r="P19" s="23">
        <f t="shared" si="4"/>
        <v>0.40068601679328864</v>
      </c>
      <c r="Q19" s="70">
        <v>3675</v>
      </c>
      <c r="R19" s="21">
        <v>5175</v>
      </c>
      <c r="S19" s="23">
        <f t="shared" si="5"/>
        <v>1.4081632653061225</v>
      </c>
    </row>
    <row r="20" spans="1:19" ht="25.5">
      <c r="A20" s="17"/>
      <c r="B20" s="19">
        <v>5004944</v>
      </c>
      <c r="C20" s="19" t="s">
        <v>1817</v>
      </c>
      <c r="D20" s="68">
        <v>3000577</v>
      </c>
      <c r="E20" s="19" t="s">
        <v>1805</v>
      </c>
      <c r="F20" s="69">
        <v>87</v>
      </c>
      <c r="G20" s="19" t="s">
        <v>395</v>
      </c>
      <c r="H20" s="20">
        <v>1.5710939999999998</v>
      </c>
      <c r="I20" s="21">
        <v>1.5662940000000003</v>
      </c>
      <c r="J20" s="21">
        <f t="shared" si="1"/>
        <v>0.37993283765489716</v>
      </c>
      <c r="K20" s="21">
        <v>0.35722320765489712</v>
      </c>
      <c r="L20" s="21">
        <v>8.9563300000000002E-3</v>
      </c>
      <c r="M20" s="21">
        <v>1.3753300000000001E-2</v>
      </c>
      <c r="N20" s="22">
        <f t="shared" si="2"/>
        <v>0.22806906471894617</v>
      </c>
      <c r="O20" s="22">
        <f t="shared" si="3"/>
        <v>0.23378723129559142</v>
      </c>
      <c r="P20" s="23">
        <f t="shared" si="4"/>
        <v>0.2425680221305177</v>
      </c>
      <c r="Q20" s="70">
        <v>3808</v>
      </c>
      <c r="R20" s="21">
        <v>5139</v>
      </c>
      <c r="S20" s="23">
        <f t="shared" si="5"/>
        <v>1.3495273109243697</v>
      </c>
    </row>
    <row r="21" spans="1:19" ht="15.75" thickBot="1">
      <c r="A21" s="41" t="s">
        <v>293</v>
      </c>
      <c r="B21" s="43"/>
      <c r="C21" s="43"/>
      <c r="D21" s="65"/>
      <c r="E21" s="43"/>
      <c r="F21" s="66"/>
      <c r="G21" s="43"/>
      <c r="H21" s="44">
        <f>H6-H7</f>
        <v>0</v>
      </c>
      <c r="I21" s="44">
        <f t="shared" ref="I21:M21" si="6">I6-I7</f>
        <v>0</v>
      </c>
      <c r="J21" s="44">
        <f t="shared" si="6"/>
        <v>0</v>
      </c>
      <c r="K21" s="44">
        <f t="shared" si="6"/>
        <v>0</v>
      </c>
      <c r="L21" s="44">
        <f t="shared" si="6"/>
        <v>0</v>
      </c>
      <c r="M21" s="44">
        <f t="shared" si="6"/>
        <v>0</v>
      </c>
      <c r="N21" s="46">
        <f t="shared" si="2"/>
        <v>0</v>
      </c>
      <c r="O21" s="46">
        <f t="shared" si="3"/>
        <v>0</v>
      </c>
      <c r="P21" s="47">
        <f t="shared" si="4"/>
        <v>0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dimension ref="A1:M12"/>
  <sheetViews>
    <sheetView workbookViewId="0">
      <selection activeCell="A10" sqref="A10:L10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117</v>
      </c>
      <c r="B1" s="50" t="s">
        <v>1824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1825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97.461444000000014</v>
      </c>
      <c r="E6" s="14">
        <v>109.58651600000003</v>
      </c>
      <c r="F6" s="14">
        <v>56.567816358063368</v>
      </c>
      <c r="G6" s="14">
        <v>38.775047418063359</v>
      </c>
      <c r="H6" s="14">
        <v>9.8504513800000026</v>
      </c>
      <c r="I6" s="14">
        <v>7.9423175600000011</v>
      </c>
      <c r="J6" s="15">
        <v>0.35383046047438305</v>
      </c>
      <c r="K6" s="15">
        <v>0.44371790045833148</v>
      </c>
      <c r="L6" s="16">
        <v>0.51619321813336361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97.441444000000004</v>
      </c>
      <c r="E7" s="38">
        <f ca="1">SUM(E8:OFFSET(E6,MATCH("GOBIERNOS REGIONALES",$A$8:$A$50,0),0))</f>
        <v>108.40897099999999</v>
      </c>
      <c r="F7" s="38">
        <f ca="1">SUM(F8:OFFSET(F6,MATCH("GOBIERNOS REGIONALES",$A$8:$A$50,0),0))</f>
        <v>56.338565016308081</v>
      </c>
      <c r="G7" s="38">
        <f ca="1">SUM(G8:OFFSET(G6,MATCH("GOBIERNOS REGIONALES",$A$8:$A$50,0),0))</f>
        <v>38.695886616308087</v>
      </c>
      <c r="H7" s="38">
        <f ca="1">SUM(H8:OFFSET(H6,MATCH("GOBIERNOS REGIONALES",$A$8:$A$50,0),0))</f>
        <v>9.764507129999993</v>
      </c>
      <c r="I7" s="38">
        <f ca="1">SUM(I8:OFFSET(I6,MATCH("GOBIERNOS REGIONALES",$A$8:$A$50,0),0))</f>
        <v>7.8781712700000019</v>
      </c>
      <c r="J7" s="39">
        <f ca="1">IFERROR(G7/E7,0)</f>
        <v>0.35694358372157309</v>
      </c>
      <c r="K7" s="39">
        <f ca="1">IFERROR(SUM(G7,H7)/E7,0)</f>
        <v>0.44701460865547815</v>
      </c>
      <c r="L7" s="40">
        <f ca="1">IFERROR(SUM(G7,H7,I7)/E7,0)</f>
        <v>0.51968545127421317</v>
      </c>
      <c r="M7" s="4"/>
    </row>
    <row r="8" spans="1:13" ht="25.5">
      <c r="A8" s="17"/>
      <c r="B8" s="18">
        <v>39</v>
      </c>
      <c r="C8" s="19" t="s">
        <v>126</v>
      </c>
      <c r="D8" s="20">
        <v>97.441444000000004</v>
      </c>
      <c r="E8" s="21">
        <v>108.40897099999999</v>
      </c>
      <c r="F8" s="21">
        <f t="shared" ref="F8:F11" si="0">SUM(G8,H8,I8)</f>
        <v>56.338565016308081</v>
      </c>
      <c r="G8" s="21">
        <v>38.695886616308087</v>
      </c>
      <c r="H8" s="21">
        <v>9.764507129999993</v>
      </c>
      <c r="I8" s="21">
        <v>7.8781712700000019</v>
      </c>
      <c r="J8" s="22">
        <f t="shared" ref="J8:J11" si="1">IFERROR(G8/E8,0)</f>
        <v>0.35694358372157309</v>
      </c>
      <c r="K8" s="22">
        <f t="shared" ref="K8:K11" si="2">IFERROR(SUM(G8,H8)/E8,0)</f>
        <v>0.44701460865547815</v>
      </c>
      <c r="L8" s="23">
        <f t="shared" ref="L8:L11" si="3">IFERROR(SUM(G8,H8,I8)/E8,0)</f>
        <v>0.51968545127421317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0.02</v>
      </c>
      <c r="E9" s="38">
        <f ca="1">SUM(E10:OFFSET(E8,(MATCH("GOBIERNOS LOCALES",$A$8:$A$50,0)-MATCH("GOBIERNOS REGIONALES",$A$8:$A$50,0)),0))</f>
        <v>0.42375299999999999</v>
      </c>
      <c r="F9" s="38">
        <f ca="1">SUM(F10:OFFSET(F8,(MATCH("GOBIERNOS LOCALES",$A$8:$A$50,0)-MATCH("GOBIERNOS REGIONALES",$A$8:$A$50,0)),0))</f>
        <v>0.17068785126762848</v>
      </c>
      <c r="G9" s="38">
        <f ca="1">SUM(G10:OFFSET(G8,(MATCH("GOBIERNOS LOCALES",$A$8:$A$50,0)-MATCH("GOBIERNOS REGIONALES",$A$8:$A$50,0)),0))</f>
        <v>6.2181301267628442E-2</v>
      </c>
      <c r="H9" s="38">
        <f ca="1">SUM(H10:OFFSET(H8,(MATCH("GOBIERNOS LOCALES",$A$8:$A$50,0)-MATCH("GOBIERNOS REGIONALES",$A$8:$A$50,0)),0))</f>
        <v>7.0814720000000025E-2</v>
      </c>
      <c r="I9" s="38">
        <f ca="1">SUM(I10:OFFSET(I8,(MATCH("GOBIERNOS LOCALES",$A$8:$A$50,0)-MATCH("GOBIERNOS REGIONALES",$A$8:$A$50,0)),0))</f>
        <v>3.7691830000000003E-2</v>
      </c>
      <c r="J9" s="39">
        <f t="shared" ca="1" si="1"/>
        <v>0.14673949510122275</v>
      </c>
      <c r="K9" s="39">
        <f t="shared" ca="1" si="2"/>
        <v>0.3138526954797452</v>
      </c>
      <c r="L9" s="40">
        <f t="shared" ca="1" si="3"/>
        <v>0.40280033714835878</v>
      </c>
      <c r="M9" s="4"/>
    </row>
    <row r="10" spans="1:13">
      <c r="A10" s="17"/>
      <c r="B10" s="18">
        <v>457</v>
      </c>
      <c r="C10" s="19" t="s">
        <v>223</v>
      </c>
      <c r="D10" s="20">
        <v>0.02</v>
      </c>
      <c r="E10" s="21">
        <v>0.42375299999999999</v>
      </c>
      <c r="F10" s="21">
        <f t="shared" si="0"/>
        <v>0.17068785126762848</v>
      </c>
      <c r="G10" s="21">
        <v>6.2181301267628442E-2</v>
      </c>
      <c r="H10" s="21">
        <v>7.0814720000000025E-2</v>
      </c>
      <c r="I10" s="21">
        <v>3.7691830000000003E-2</v>
      </c>
      <c r="J10" s="22">
        <f t="shared" si="1"/>
        <v>0.14673949510122275</v>
      </c>
      <c r="K10" s="22">
        <f t="shared" si="2"/>
        <v>0.3138526954797452</v>
      </c>
      <c r="L10" s="23">
        <f t="shared" si="3"/>
        <v>0.40280033714835878</v>
      </c>
      <c r="M10" s="4"/>
    </row>
    <row r="11" spans="1:13" ht="15.75" thickBot="1">
      <c r="A11" s="41" t="s">
        <v>232</v>
      </c>
      <c r="B11" s="58"/>
      <c r="C11" s="43"/>
      <c r="D11" s="44">
        <v>0</v>
      </c>
      <c r="E11" s="45">
        <v>0.75379199999999991</v>
      </c>
      <c r="F11" s="45">
        <f t="shared" si="0"/>
        <v>5.8563490487650513E-2</v>
      </c>
      <c r="G11" s="45">
        <v>1.6979500487650512E-2</v>
      </c>
      <c r="H11" s="45">
        <v>1.5129529999999999E-2</v>
      </c>
      <c r="I11" s="45">
        <v>2.6454459999999999E-2</v>
      </c>
      <c r="J11" s="46">
        <f t="shared" si="1"/>
        <v>2.2525445331935751E-2</v>
      </c>
      <c r="K11" s="46">
        <f t="shared" si="2"/>
        <v>4.2596671877189622E-2</v>
      </c>
      <c r="L11" s="47">
        <f t="shared" si="3"/>
        <v>7.7691844020168058E-2</v>
      </c>
      <c r="M11" s="4"/>
    </row>
    <row r="12" spans="1:13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selection activeCell="G19" sqref="G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24</v>
      </c>
      <c r="B1" s="49" t="s">
        <v>18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460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519.42586399999982</v>
      </c>
      <c r="I6" s="14">
        <v>621.54289499999982</v>
      </c>
      <c r="J6" s="14">
        <v>353.99052828267213</v>
      </c>
      <c r="K6" s="14">
        <v>242.89892536267212</v>
      </c>
      <c r="L6" s="14">
        <v>66.396246899999952</v>
      </c>
      <c r="M6" s="14">
        <v>44.695356020000006</v>
      </c>
      <c r="N6" s="15">
        <v>0.39079993885646813</v>
      </c>
      <c r="O6" s="15">
        <v>0.49762482163467114</v>
      </c>
      <c r="P6" s="16">
        <v>0.56953515377675124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SUM(H8:OFFSET(H6,MATCH("PROYECTOS",$A$8:$A$49,0),0))</f>
        <v>413.76485099999985</v>
      </c>
      <c r="I7" s="38">
        <f ca="1">SUM(I8:OFFSET(I6,MATCH("PROYECTOS",$A$8:$A$49,0),0))</f>
        <v>518.85380799999962</v>
      </c>
      <c r="J7" s="38">
        <f ca="1">SUM(J8:OFFSET(J6,MATCH("PROYECTOS",$A$8:$A$49,0),0))</f>
        <v>336.13724795254757</v>
      </c>
      <c r="K7" s="38">
        <f ca="1">SUM(K8:OFFSET(K6,MATCH("PROYECTOS",$A$8:$A$49,0),0))</f>
        <v>241.13267857254758</v>
      </c>
      <c r="L7" s="38">
        <f ca="1">SUM(L8:OFFSET(L6,MATCH("PROYECTOS",$A$8:$A$49,0),0))</f>
        <v>50.799993169999979</v>
      </c>
      <c r="M7" s="38">
        <f ca="1">SUM(M8:OFFSET(M6,MATCH("PROYECTOS",$A$8:$A$49,0),0))</f>
        <v>44.204576209999999</v>
      </c>
      <c r="N7" s="39">
        <f ca="1">IFERROR(K7/I7,0)</f>
        <v>0.4647410789987837</v>
      </c>
      <c r="O7" s="39">
        <f ca="1">IFERROR(SUM(K7,L7)/I7,0)</f>
        <v>0.56264918410803633</v>
      </c>
      <c r="P7" s="40">
        <f ca="1">IFERROR(SUM(K7,L7,M7)/I7,0)</f>
        <v>0.64784577615078009</v>
      </c>
      <c r="Q7" s="64"/>
      <c r="R7" s="38"/>
      <c r="S7" s="40"/>
    </row>
    <row r="8" spans="1:19" ht="25.5">
      <c r="A8" s="17"/>
      <c r="B8" s="19">
        <v>5000132</v>
      </c>
      <c r="C8" s="19" t="s">
        <v>493</v>
      </c>
      <c r="D8" s="68">
        <v>3000004</v>
      </c>
      <c r="E8" s="19" t="s">
        <v>463</v>
      </c>
      <c r="F8" s="69">
        <v>438</v>
      </c>
      <c r="G8" s="19" t="s">
        <v>454</v>
      </c>
      <c r="H8" s="20">
        <v>58.527540000000009</v>
      </c>
      <c r="I8" s="21">
        <v>86.308643000000103</v>
      </c>
      <c r="J8" s="21">
        <f t="shared" ref="J8:J15" si="0">SUM(K8,L8,M8)</f>
        <v>55.092016673122245</v>
      </c>
      <c r="K8" s="21">
        <v>43.847021033122239</v>
      </c>
      <c r="L8" s="21">
        <v>5.363695970000002</v>
      </c>
      <c r="M8" s="21">
        <v>5.8812996700000006</v>
      </c>
      <c r="N8" s="22">
        <f t="shared" ref="N8:N16" si="1">IFERROR(K8/I8,0)</f>
        <v>0.5080258420135535</v>
      </c>
      <c r="O8" s="22">
        <f t="shared" ref="O8:O16" si="2">IFERROR(SUM(K8,L8)/I8,0)</f>
        <v>0.57017136746226194</v>
      </c>
      <c r="P8" s="23">
        <f t="shared" ref="P8:P16" si="3">IFERROR(SUM(K8,L8,M8)/I8,0)</f>
        <v>0.63831401767169693</v>
      </c>
      <c r="Q8" s="70">
        <v>866500</v>
      </c>
      <c r="R8" s="21">
        <v>725268.62699999998</v>
      </c>
      <c r="S8" s="23">
        <f>IFERROR(R8/Q8,0)</f>
        <v>0.83700937911136752</v>
      </c>
    </row>
    <row r="9" spans="1:19" ht="38.25">
      <c r="A9" s="17"/>
      <c r="B9" s="19">
        <v>5003065</v>
      </c>
      <c r="C9" s="19" t="s">
        <v>494</v>
      </c>
      <c r="D9" s="68">
        <v>3000365</v>
      </c>
      <c r="E9" s="19" t="s">
        <v>469</v>
      </c>
      <c r="F9" s="69">
        <v>86</v>
      </c>
      <c r="G9" s="19" t="s">
        <v>500</v>
      </c>
      <c r="H9" s="20">
        <v>52.378724000000027</v>
      </c>
      <c r="I9" s="21">
        <v>40.970642999999995</v>
      </c>
      <c r="J9" s="21">
        <f t="shared" si="0"/>
        <v>21.942863330893648</v>
      </c>
      <c r="K9" s="21">
        <v>13.155678130893648</v>
      </c>
      <c r="L9" s="21">
        <v>2.9919143899999994</v>
      </c>
      <c r="M9" s="21">
        <v>5.7952708100000025</v>
      </c>
      <c r="N9" s="22">
        <f t="shared" si="1"/>
        <v>0.32110011382768999</v>
      </c>
      <c r="O9" s="22">
        <f t="shared" si="2"/>
        <v>0.39412592379606165</v>
      </c>
      <c r="P9" s="23">
        <f t="shared" si="3"/>
        <v>0.53557527351703149</v>
      </c>
      <c r="Q9" s="70">
        <v>10956</v>
      </c>
      <c r="R9" s="21">
        <v>15322</v>
      </c>
      <c r="S9" s="23">
        <f t="shared" ref="S9:S15" si="4">IFERROR(R9/Q9,0)</f>
        <v>1.3985031033223805</v>
      </c>
    </row>
    <row r="10" spans="1:19" ht="25.5">
      <c r="A10" s="17"/>
      <c r="B10" s="19">
        <v>5003066</v>
      </c>
      <c r="C10" s="19" t="s">
        <v>495</v>
      </c>
      <c r="D10" s="68">
        <v>3000366</v>
      </c>
      <c r="E10" s="19" t="s">
        <v>470</v>
      </c>
      <c r="F10" s="69">
        <v>86</v>
      </c>
      <c r="G10" s="19" t="s">
        <v>500</v>
      </c>
      <c r="H10" s="20">
        <v>35.777167999999989</v>
      </c>
      <c r="I10" s="21">
        <v>52.067372999999989</v>
      </c>
      <c r="J10" s="21">
        <f t="shared" si="0"/>
        <v>36.768607307940499</v>
      </c>
      <c r="K10" s="21">
        <v>25.626521307940493</v>
      </c>
      <c r="L10" s="21">
        <v>6.6199728600000007</v>
      </c>
      <c r="M10" s="21">
        <v>4.522113140000001</v>
      </c>
      <c r="N10" s="22">
        <f t="shared" si="1"/>
        <v>0.49218003197396759</v>
      </c>
      <c r="O10" s="22">
        <f t="shared" si="2"/>
        <v>0.61932247221192638</v>
      </c>
      <c r="P10" s="23">
        <f t="shared" si="3"/>
        <v>0.7061736590386557</v>
      </c>
      <c r="Q10" s="70">
        <v>12421</v>
      </c>
      <c r="R10" s="21">
        <v>15918</v>
      </c>
      <c r="S10" s="23">
        <f t="shared" si="4"/>
        <v>1.2815393285564769</v>
      </c>
    </row>
    <row r="11" spans="1:19" ht="25.5">
      <c r="A11" s="17"/>
      <c r="B11" s="19">
        <v>5003072</v>
      </c>
      <c r="C11" s="19" t="s">
        <v>496</v>
      </c>
      <c r="D11" s="68">
        <v>3000372</v>
      </c>
      <c r="E11" s="19" t="s">
        <v>476</v>
      </c>
      <c r="F11" s="69">
        <v>86</v>
      </c>
      <c r="G11" s="19" t="s">
        <v>500</v>
      </c>
      <c r="H11" s="20">
        <v>37.230605999999995</v>
      </c>
      <c r="I11" s="21">
        <v>49.582786999999996</v>
      </c>
      <c r="J11" s="21">
        <f t="shared" si="0"/>
        <v>32.877045294857396</v>
      </c>
      <c r="K11" s="21">
        <v>22.662842084857399</v>
      </c>
      <c r="L11" s="21">
        <v>5.3709775299999993</v>
      </c>
      <c r="M11" s="21">
        <v>4.8432256799999989</v>
      </c>
      <c r="N11" s="22">
        <f t="shared" si="1"/>
        <v>0.4570707589482092</v>
      </c>
      <c r="O11" s="22">
        <f t="shared" si="2"/>
        <v>0.56539418840771094</v>
      </c>
      <c r="P11" s="23">
        <f t="shared" si="3"/>
        <v>0.66307376579814681</v>
      </c>
      <c r="Q11" s="70">
        <v>3336</v>
      </c>
      <c r="R11" s="21">
        <v>4501</v>
      </c>
      <c r="S11" s="23">
        <f t="shared" si="4"/>
        <v>1.349220623501199</v>
      </c>
    </row>
    <row r="12" spans="1:19" ht="38.25">
      <c r="A12" s="17"/>
      <c r="B12" s="19">
        <v>5004441</v>
      </c>
      <c r="C12" s="19" t="s">
        <v>497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14.390037000000001</v>
      </c>
      <c r="I12" s="21">
        <v>15.770983000000003</v>
      </c>
      <c r="J12" s="21">
        <f t="shared" si="0"/>
        <v>9.0853977167089983</v>
      </c>
      <c r="K12" s="21">
        <v>6.4542951267089972</v>
      </c>
      <c r="L12" s="21">
        <v>1.3761681800000001</v>
      </c>
      <c r="M12" s="21">
        <v>1.2549344100000002</v>
      </c>
      <c r="N12" s="22">
        <f t="shared" si="1"/>
        <v>0.4092512893273042</v>
      </c>
      <c r="O12" s="22">
        <f t="shared" si="2"/>
        <v>0.49651079496496803</v>
      </c>
      <c r="P12" s="23">
        <f t="shared" si="3"/>
        <v>0.57608315960450895</v>
      </c>
      <c r="Q12" s="70">
        <v>985</v>
      </c>
      <c r="R12" s="21">
        <v>756.78099999999995</v>
      </c>
      <c r="S12" s="23">
        <f t="shared" si="4"/>
        <v>0.76830558375634517</v>
      </c>
    </row>
    <row r="13" spans="1:19" ht="25.5">
      <c r="A13" s="17"/>
      <c r="B13" s="19">
        <v>5004442</v>
      </c>
      <c r="C13" s="19" t="s">
        <v>498</v>
      </c>
      <c r="D13" s="68">
        <v>3000001</v>
      </c>
      <c r="E13" s="19" t="s">
        <v>275</v>
      </c>
      <c r="F13" s="69">
        <v>80</v>
      </c>
      <c r="G13" s="19" t="s">
        <v>310</v>
      </c>
      <c r="H13" s="20">
        <v>1.3364319999999996</v>
      </c>
      <c r="I13" s="21">
        <v>1.5097489999999996</v>
      </c>
      <c r="J13" s="21">
        <f t="shared" si="0"/>
        <v>0.87757905134039427</v>
      </c>
      <c r="K13" s="21">
        <v>0.56365398134039424</v>
      </c>
      <c r="L13" s="21">
        <v>0.15002582000000003</v>
      </c>
      <c r="M13" s="21">
        <v>0.16389925</v>
      </c>
      <c r="N13" s="22">
        <f t="shared" si="1"/>
        <v>0.37334284132024226</v>
      </c>
      <c r="O13" s="22">
        <f t="shared" si="2"/>
        <v>0.47271420702407779</v>
      </c>
      <c r="P13" s="23">
        <f t="shared" si="3"/>
        <v>0.58127480219585803</v>
      </c>
      <c r="Q13" s="70">
        <v>61</v>
      </c>
      <c r="R13" s="21">
        <v>49</v>
      </c>
      <c r="S13" s="23">
        <f t="shared" si="4"/>
        <v>0.80327868852459017</v>
      </c>
    </row>
    <row r="14" spans="1:19" ht="25.5">
      <c r="A14" s="17"/>
      <c r="B14" s="19">
        <v>5005137</v>
      </c>
      <c r="C14" s="19" t="s">
        <v>499</v>
      </c>
      <c r="D14" s="68">
        <v>3000683</v>
      </c>
      <c r="E14" s="19" t="s">
        <v>481</v>
      </c>
      <c r="F14" s="69">
        <v>218</v>
      </c>
      <c r="G14" s="19" t="s">
        <v>305</v>
      </c>
      <c r="H14" s="20">
        <v>41.366283999999993</v>
      </c>
      <c r="I14" s="21">
        <v>56.482692999999998</v>
      </c>
      <c r="J14" s="21">
        <f t="shared" si="0"/>
        <v>47.682114240180816</v>
      </c>
      <c r="K14" s="21">
        <v>33.753668130180813</v>
      </c>
      <c r="L14" s="21">
        <v>13.80527509</v>
      </c>
      <c r="M14" s="21">
        <v>0.12317102000000001</v>
      </c>
      <c r="N14" s="22">
        <f t="shared" si="1"/>
        <v>0.59759310927651443</v>
      </c>
      <c r="O14" s="22">
        <f t="shared" si="2"/>
        <v>0.84200913048145243</v>
      </c>
      <c r="P14" s="23">
        <f t="shared" si="3"/>
        <v>0.8441898165192091</v>
      </c>
      <c r="Q14" s="70">
        <v>392306.5</v>
      </c>
      <c r="R14" s="21">
        <v>362532</v>
      </c>
      <c r="S14" s="23">
        <f t="shared" si="4"/>
        <v>0.92410398502191526</v>
      </c>
    </row>
    <row r="15" spans="1:19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172.75805999999983</v>
      </c>
      <c r="I15" s="21">
        <v>216.16093699999959</v>
      </c>
      <c r="J15" s="21">
        <f t="shared" si="0"/>
        <v>131.81162433750359</v>
      </c>
      <c r="K15" s="21">
        <v>95.068998777503595</v>
      </c>
      <c r="L15" s="21">
        <v>15.121963329999982</v>
      </c>
      <c r="M15" s="21">
        <v>21.620662229999994</v>
      </c>
      <c r="N15" s="22">
        <f t="shared" si="1"/>
        <v>0.43980656309564281</v>
      </c>
      <c r="O15" s="22">
        <f t="shared" si="2"/>
        <v>0.50976352914080769</v>
      </c>
      <c r="P15" s="23">
        <f t="shared" si="3"/>
        <v>0.60978466399552955</v>
      </c>
      <c r="Q15" s="70"/>
      <c r="R15" s="21"/>
      <c r="S15" s="23">
        <f t="shared" si="4"/>
        <v>0</v>
      </c>
    </row>
    <row r="16" spans="1:19" ht="15.75" thickBot="1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OFFSET(H16,-MATCH("PROYECTOS",$A$8:$A$49,0)-1,0)-(OFFSET(H16,-MATCH("PROYECTOS",$A$8:$A$49,0),0))</f>
        <v>105.66101299999997</v>
      </c>
      <c r="I16" s="45">
        <f t="shared" ca="1" si="5"/>
        <v>102.6890870000002</v>
      </c>
      <c r="J16" s="45">
        <f t="shared" ca="1" si="5"/>
        <v>17.853280330124562</v>
      </c>
      <c r="K16" s="45">
        <f t="shared" ca="1" si="5"/>
        <v>1.7662467901245407</v>
      </c>
      <c r="L16" s="45">
        <f t="shared" ca="1" si="5"/>
        <v>15.596253729999972</v>
      </c>
      <c r="M16" s="45">
        <f t="shared" ca="1" si="5"/>
        <v>0.49077981000000648</v>
      </c>
      <c r="N16" s="46">
        <f t="shared" ca="1" si="1"/>
        <v>1.7199946379156505E-2</v>
      </c>
      <c r="O16" s="46">
        <f t="shared" ca="1" si="2"/>
        <v>0.16907834150014869</v>
      </c>
      <c r="P16" s="47">
        <f t="shared" ca="1" si="3"/>
        <v>0.17385762062646914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117</v>
      </c>
      <c r="B1" s="51" t="s">
        <v>1824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1826</v>
      </c>
      <c r="N2" s="72" t="s">
        <v>1840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97.461444000000014</v>
      </c>
      <c r="E6" s="14">
        <f ca="1">SUM(E7:OFFSET(E7,50,0))</f>
        <v>109.58651600000003</v>
      </c>
      <c r="F6" s="14">
        <f ca="1">SUM(F7:OFFSET(F7,50,0))</f>
        <v>56.567816358063368</v>
      </c>
      <c r="G6" s="14">
        <f ca="1">SUM(G7:OFFSET(G7,50,0))</f>
        <v>38.775047418063359</v>
      </c>
      <c r="H6" s="14">
        <f ca="1">SUM(H7:OFFSET(H7,50,0))</f>
        <v>9.8504513800000026</v>
      </c>
      <c r="I6" s="14">
        <f ca="1">SUM(I7:OFFSET(I7,50,0))</f>
        <v>7.9423175600000011</v>
      </c>
      <c r="J6" s="15">
        <f ca="1">IFERROR(G6/E6,0)</f>
        <v>0.35383046047438305</v>
      </c>
      <c r="K6" s="15">
        <f ca="1">IFERROR(SUM(G6,H6)/E6,0)</f>
        <v>0.44371790045833148</v>
      </c>
      <c r="L6" s="16">
        <f ca="1">IFERROR(SUM(G6,H6,I6)/E6,0)</f>
        <v>0.51619321813336361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2.7044579999999994</v>
      </c>
      <c r="E7" s="21">
        <v>2.5223310000000003</v>
      </c>
      <c r="F7" s="21">
        <f t="shared" ref="F7:F29" si="0">SUM(G7,H7,I7)</f>
        <v>1.1660546420842643</v>
      </c>
      <c r="G7" s="21">
        <v>0.65215449208426435</v>
      </c>
      <c r="H7" s="21">
        <v>0.21875299999999998</v>
      </c>
      <c r="I7" s="21">
        <v>0.29514715000000002</v>
      </c>
      <c r="J7" s="22">
        <f t="shared" ref="J7:J29" si="1">IFERROR(G7/E7,0)</f>
        <v>0.25855230423138925</v>
      </c>
      <c r="K7" s="22">
        <f t="shared" ref="K7:K29" si="2">IFERROR(SUM(G7,H7)/E7,0)</f>
        <v>0.34527882822843797</v>
      </c>
      <c r="L7" s="23">
        <f t="shared" ref="L7:L29" si="3">IFERROR(SUM(G7,H7,I7)/E7,0)</f>
        <v>0.46229247552532327</v>
      </c>
      <c r="M7" s="4"/>
      <c r="N7" t="s">
        <v>258</v>
      </c>
      <c r="O7" s="5">
        <v>1.5987550386585829</v>
      </c>
      <c r="P7" s="71">
        <v>0.67144958680354583</v>
      </c>
    </row>
    <row r="8" spans="1:16">
      <c r="A8" s="17"/>
      <c r="B8" s="55">
        <v>3</v>
      </c>
      <c r="C8" s="19" t="s">
        <v>251</v>
      </c>
      <c r="D8" s="20">
        <v>0</v>
      </c>
      <c r="E8" s="21">
        <v>0.17892200000000003</v>
      </c>
      <c r="F8" s="21">
        <f t="shared" si="0"/>
        <v>0.11104928531556502</v>
      </c>
      <c r="G8" s="21">
        <v>7.6810865315565025E-2</v>
      </c>
      <c r="H8" s="21">
        <v>1.5507469999999999E-2</v>
      </c>
      <c r="I8" s="21">
        <v>1.8730949999999996E-2</v>
      </c>
      <c r="J8" s="22">
        <f t="shared" si="1"/>
        <v>0.42929804783964526</v>
      </c>
      <c r="K8" s="22">
        <f t="shared" si="2"/>
        <v>0.51596972600107871</v>
      </c>
      <c r="L8" s="23">
        <f t="shared" si="3"/>
        <v>0.620657522918171</v>
      </c>
      <c r="M8" s="4"/>
      <c r="N8" t="s">
        <v>271</v>
      </c>
      <c r="O8" s="5">
        <v>0.90081626920431535</v>
      </c>
      <c r="P8" s="71">
        <v>0.64703260977147814</v>
      </c>
    </row>
    <row r="9" spans="1:16">
      <c r="A9" s="17"/>
      <c r="B9" s="55">
        <v>4</v>
      </c>
      <c r="C9" s="19" t="s">
        <v>252</v>
      </c>
      <c r="D9" s="20">
        <v>5.1054009999999987</v>
      </c>
      <c r="E9" s="21">
        <v>4.7755659999999995</v>
      </c>
      <c r="F9" s="21">
        <f t="shared" si="0"/>
        <v>2.578365478216313</v>
      </c>
      <c r="G9" s="21">
        <v>1.8251878082163131</v>
      </c>
      <c r="H9" s="21">
        <v>0.42358270000000003</v>
      </c>
      <c r="I9" s="21">
        <v>0.32959497000000004</v>
      </c>
      <c r="J9" s="22">
        <f t="shared" si="1"/>
        <v>0.38219298156832371</v>
      </c>
      <c r="K9" s="22">
        <f t="shared" si="2"/>
        <v>0.47089088669621848</v>
      </c>
      <c r="L9" s="23">
        <f t="shared" si="3"/>
        <v>0.53990783044696966</v>
      </c>
      <c r="M9" s="4"/>
      <c r="N9" t="s">
        <v>261</v>
      </c>
      <c r="O9" s="5">
        <v>1.6148649662838193</v>
      </c>
      <c r="P9" s="71">
        <v>0.62224948174954164</v>
      </c>
    </row>
    <row r="10" spans="1:16">
      <c r="A10" s="17"/>
      <c r="B10" s="55">
        <v>5</v>
      </c>
      <c r="C10" s="19" t="s">
        <v>253</v>
      </c>
      <c r="D10" s="20">
        <v>2.2959580000000006</v>
      </c>
      <c r="E10" s="21">
        <v>1.172887</v>
      </c>
      <c r="F10" s="21">
        <f t="shared" si="0"/>
        <v>0.55297227865973719</v>
      </c>
      <c r="G10" s="21">
        <v>0.38242912865973722</v>
      </c>
      <c r="H10" s="21">
        <v>9.8870849999999996E-2</v>
      </c>
      <c r="I10" s="21">
        <v>7.1672299999999994E-2</v>
      </c>
      <c r="J10" s="22">
        <f t="shared" si="1"/>
        <v>0.32605794817381145</v>
      </c>
      <c r="K10" s="22">
        <f t="shared" si="2"/>
        <v>0.41035494353653612</v>
      </c>
      <c r="L10" s="23">
        <f t="shared" si="3"/>
        <v>0.47146253531647736</v>
      </c>
      <c r="M10" s="4"/>
      <c r="N10" t="s">
        <v>251</v>
      </c>
      <c r="O10" s="5">
        <v>0.11104928531556502</v>
      </c>
      <c r="P10" s="71">
        <v>0.620657522918171</v>
      </c>
    </row>
    <row r="11" spans="1:16">
      <c r="A11" s="17"/>
      <c r="B11" s="55">
        <v>6</v>
      </c>
      <c r="C11" s="19" t="s">
        <v>254</v>
      </c>
      <c r="D11" s="20">
        <v>0</v>
      </c>
      <c r="E11" s="21">
        <v>0.30965400000000004</v>
      </c>
      <c r="F11" s="21">
        <f t="shared" si="0"/>
        <v>0.15851667480409345</v>
      </c>
      <c r="G11" s="21">
        <v>0.12619583480409347</v>
      </c>
      <c r="H11" s="21">
        <v>1.7000090000000002E-2</v>
      </c>
      <c r="I11" s="21">
        <v>1.5320749999999999E-2</v>
      </c>
      <c r="J11" s="22">
        <f t="shared" si="1"/>
        <v>0.40753820329817619</v>
      </c>
      <c r="K11" s="22">
        <f t="shared" si="2"/>
        <v>0.46243847908986624</v>
      </c>
      <c r="L11" s="23">
        <f t="shared" si="3"/>
        <v>0.51191547599609055</v>
      </c>
      <c r="M11" s="4"/>
      <c r="N11" t="s">
        <v>259</v>
      </c>
      <c r="O11" s="5">
        <v>1.8331650422867858</v>
      </c>
      <c r="P11" s="71">
        <v>0.61727259518940636</v>
      </c>
    </row>
    <row r="12" spans="1:16">
      <c r="A12" s="17"/>
      <c r="B12" s="55">
        <v>7</v>
      </c>
      <c r="C12" s="19" t="s">
        <v>255</v>
      </c>
      <c r="D12" s="20">
        <v>3.4624100000000002</v>
      </c>
      <c r="E12" s="21">
        <v>4.4750309999999995</v>
      </c>
      <c r="F12" s="21">
        <f t="shared" si="0"/>
        <v>2.3252789895704078</v>
      </c>
      <c r="G12" s="21">
        <v>1.5691693395704078</v>
      </c>
      <c r="H12" s="21">
        <v>0.41551187000000001</v>
      </c>
      <c r="I12" s="21">
        <v>0.34059777999999996</v>
      </c>
      <c r="J12" s="22">
        <f t="shared" si="1"/>
        <v>0.35064993730108418</v>
      </c>
      <c r="K12" s="22">
        <f t="shared" si="2"/>
        <v>0.44350110861140585</v>
      </c>
      <c r="L12" s="23">
        <f t="shared" si="3"/>
        <v>0.51961181711822957</v>
      </c>
      <c r="M12" s="4"/>
      <c r="N12" t="s">
        <v>262</v>
      </c>
      <c r="O12" s="5">
        <v>2.1813484559933016</v>
      </c>
      <c r="P12" s="71">
        <v>0.61030072751370346</v>
      </c>
    </row>
    <row r="13" spans="1:16">
      <c r="A13" s="17"/>
      <c r="B13" s="55">
        <v>8</v>
      </c>
      <c r="C13" s="19" t="s">
        <v>256</v>
      </c>
      <c r="D13" s="20">
        <v>4.1751239999999994</v>
      </c>
      <c r="E13" s="21">
        <v>5.1976949999999995</v>
      </c>
      <c r="F13" s="21">
        <f t="shared" si="0"/>
        <v>2.5127716459940967</v>
      </c>
      <c r="G13" s="21">
        <v>1.6857253359940967</v>
      </c>
      <c r="H13" s="21">
        <v>0.47526612000000001</v>
      </c>
      <c r="I13" s="21">
        <v>0.35178019000000005</v>
      </c>
      <c r="J13" s="22">
        <f t="shared" si="1"/>
        <v>0.32432171106501956</v>
      </c>
      <c r="K13" s="22">
        <f t="shared" si="2"/>
        <v>0.4157595734251619</v>
      </c>
      <c r="L13" s="23">
        <f t="shared" si="3"/>
        <v>0.48343961044157013</v>
      </c>
      <c r="M13" s="4"/>
      <c r="N13" t="s">
        <v>269</v>
      </c>
      <c r="O13" s="5">
        <v>2.4231636955409401</v>
      </c>
      <c r="P13" s="71">
        <v>0.59552833300464914</v>
      </c>
    </row>
    <row r="14" spans="1:16">
      <c r="A14" s="17"/>
      <c r="B14" s="55">
        <v>9</v>
      </c>
      <c r="C14" s="19" t="s">
        <v>257</v>
      </c>
      <c r="D14" s="20">
        <v>0</v>
      </c>
      <c r="E14" s="21">
        <v>0.21268100000000001</v>
      </c>
      <c r="F14" s="21">
        <f t="shared" si="0"/>
        <v>9.1473503635660591E-2</v>
      </c>
      <c r="G14" s="21">
        <v>7.1093353635660606E-2</v>
      </c>
      <c r="H14" s="21">
        <v>9.4618499999999991E-3</v>
      </c>
      <c r="I14" s="21">
        <v>1.0918299999999999E-2</v>
      </c>
      <c r="J14" s="22">
        <f t="shared" si="1"/>
        <v>0.33427223699183567</v>
      </c>
      <c r="K14" s="22">
        <f t="shared" si="2"/>
        <v>0.37876069623361086</v>
      </c>
      <c r="L14" s="23">
        <f t="shared" si="3"/>
        <v>0.43009720490152192</v>
      </c>
      <c r="M14" s="4"/>
      <c r="N14" t="s">
        <v>260</v>
      </c>
      <c r="O14" s="5">
        <v>1.9321359836076701</v>
      </c>
      <c r="P14" s="71">
        <v>0.59190156242672054</v>
      </c>
    </row>
    <row r="15" spans="1:16">
      <c r="A15" s="17"/>
      <c r="B15" s="55">
        <v>10</v>
      </c>
      <c r="C15" s="19" t="s">
        <v>258</v>
      </c>
      <c r="D15" s="20">
        <v>2.4545300000000001</v>
      </c>
      <c r="E15" s="21">
        <v>2.3810500000000001</v>
      </c>
      <c r="F15" s="21">
        <f t="shared" si="0"/>
        <v>1.5987550386585829</v>
      </c>
      <c r="G15" s="21">
        <v>1.1191651686585828</v>
      </c>
      <c r="H15" s="21">
        <v>0.31678298999999999</v>
      </c>
      <c r="I15" s="21">
        <v>0.16280687999999999</v>
      </c>
      <c r="J15" s="22">
        <f t="shared" si="1"/>
        <v>0.47003009960252107</v>
      </c>
      <c r="K15" s="22">
        <f t="shared" si="2"/>
        <v>0.60307350062307929</v>
      </c>
      <c r="L15" s="23">
        <f t="shared" si="3"/>
        <v>0.67144958680354583</v>
      </c>
      <c r="M15" s="4"/>
      <c r="N15" t="s">
        <v>252</v>
      </c>
      <c r="O15" s="5">
        <v>2.578365478216313</v>
      </c>
      <c r="P15" s="71">
        <v>0.53990783044696966</v>
      </c>
    </row>
    <row r="16" spans="1:16">
      <c r="A16" s="17"/>
      <c r="B16" s="55">
        <v>11</v>
      </c>
      <c r="C16" s="19" t="s">
        <v>259</v>
      </c>
      <c r="D16" s="20">
        <v>2.4823660000000003</v>
      </c>
      <c r="E16" s="21">
        <v>2.9697820000000004</v>
      </c>
      <c r="F16" s="21">
        <f t="shared" si="0"/>
        <v>1.8331650422867858</v>
      </c>
      <c r="G16" s="21">
        <v>1.3400116822867858</v>
      </c>
      <c r="H16" s="21">
        <v>0.28473049</v>
      </c>
      <c r="I16" s="21">
        <v>0.20842286999999998</v>
      </c>
      <c r="J16" s="22">
        <f t="shared" si="1"/>
        <v>0.45121550413019729</v>
      </c>
      <c r="K16" s="22">
        <f t="shared" si="2"/>
        <v>0.54709139333687984</v>
      </c>
      <c r="L16" s="23">
        <f t="shared" si="3"/>
        <v>0.61727259518940636</v>
      </c>
      <c r="M16" s="4"/>
      <c r="N16" t="s">
        <v>272</v>
      </c>
      <c r="O16" s="5">
        <v>0.40227633350578751</v>
      </c>
      <c r="P16" s="71">
        <v>0.52705295930302198</v>
      </c>
    </row>
    <row r="17" spans="1:16">
      <c r="A17" s="17"/>
      <c r="B17" s="55">
        <v>12</v>
      </c>
      <c r="C17" s="19" t="s">
        <v>260</v>
      </c>
      <c r="D17" s="20">
        <v>0.96389100000000016</v>
      </c>
      <c r="E17" s="21">
        <v>3.2642860000000002</v>
      </c>
      <c r="F17" s="21">
        <f t="shared" si="0"/>
        <v>1.9321359836076701</v>
      </c>
      <c r="G17" s="21">
        <v>1.31215052360767</v>
      </c>
      <c r="H17" s="21">
        <v>0.31690430999999997</v>
      </c>
      <c r="I17" s="21">
        <v>0.30308115000000002</v>
      </c>
      <c r="J17" s="22">
        <f t="shared" si="1"/>
        <v>0.401971678831962</v>
      </c>
      <c r="K17" s="22">
        <f t="shared" si="2"/>
        <v>0.49905395348559223</v>
      </c>
      <c r="L17" s="23">
        <f t="shared" si="3"/>
        <v>0.59190156242672054</v>
      </c>
      <c r="M17" s="4"/>
      <c r="N17" t="s">
        <v>255</v>
      </c>
      <c r="O17" s="5">
        <v>2.3252789895704078</v>
      </c>
      <c r="P17" s="71">
        <v>0.51961181711822957</v>
      </c>
    </row>
    <row r="18" spans="1:16">
      <c r="A18" s="17"/>
      <c r="B18" s="55">
        <v>13</v>
      </c>
      <c r="C18" s="19" t="s">
        <v>261</v>
      </c>
      <c r="D18" s="20">
        <v>2.1540290000000004</v>
      </c>
      <c r="E18" s="21">
        <v>2.595205</v>
      </c>
      <c r="F18" s="21">
        <f t="shared" si="0"/>
        <v>1.6148649662838193</v>
      </c>
      <c r="G18" s="21">
        <v>1.1055986162838192</v>
      </c>
      <c r="H18" s="21">
        <v>0.31554057000000002</v>
      </c>
      <c r="I18" s="21">
        <v>0.19372578000000001</v>
      </c>
      <c r="J18" s="22">
        <f t="shared" si="1"/>
        <v>0.42601590867920613</v>
      </c>
      <c r="K18" s="22">
        <f t="shared" si="2"/>
        <v>0.54760189899596345</v>
      </c>
      <c r="L18" s="23">
        <f t="shared" si="3"/>
        <v>0.62224948174954164</v>
      </c>
      <c r="M18" s="4"/>
      <c r="N18" t="s">
        <v>267</v>
      </c>
      <c r="O18" s="5">
        <v>0.11662600641165682</v>
      </c>
      <c r="P18" s="71">
        <v>0.51848759157826396</v>
      </c>
    </row>
    <row r="19" spans="1:16">
      <c r="A19" s="17"/>
      <c r="B19" s="55">
        <v>14</v>
      </c>
      <c r="C19" s="19" t="s">
        <v>262</v>
      </c>
      <c r="D19" s="20">
        <v>3.3642960000000004</v>
      </c>
      <c r="E19" s="21">
        <v>3.5742189999999998</v>
      </c>
      <c r="F19" s="21">
        <f t="shared" si="0"/>
        <v>2.1813484559933016</v>
      </c>
      <c r="G19" s="21">
        <v>1.5222505459933018</v>
      </c>
      <c r="H19" s="21">
        <v>0.44175752999999995</v>
      </c>
      <c r="I19" s="21">
        <v>0.21734038</v>
      </c>
      <c r="J19" s="22">
        <f t="shared" si="1"/>
        <v>0.42589739072880028</v>
      </c>
      <c r="K19" s="22">
        <f t="shared" si="2"/>
        <v>0.54949293146091549</v>
      </c>
      <c r="L19" s="23">
        <f t="shared" si="3"/>
        <v>0.61030072751370346</v>
      </c>
      <c r="M19" s="4"/>
      <c r="N19" t="s">
        <v>254</v>
      </c>
      <c r="O19" s="5">
        <v>0.15851667480409345</v>
      </c>
      <c r="P19" s="71">
        <v>0.51191547599609055</v>
      </c>
    </row>
    <row r="20" spans="1:16">
      <c r="A20" s="17"/>
      <c r="B20" s="55">
        <v>15</v>
      </c>
      <c r="C20" s="19" t="s">
        <v>263</v>
      </c>
      <c r="D20" s="20">
        <v>56.802660000000003</v>
      </c>
      <c r="E20" s="21">
        <v>62.161949</v>
      </c>
      <c r="F20" s="21">
        <f t="shared" si="0"/>
        <v>31.41769599513789</v>
      </c>
      <c r="G20" s="21">
        <v>21.66047947513789</v>
      </c>
      <c r="H20" s="21">
        <v>5.1803632300000011</v>
      </c>
      <c r="I20" s="21">
        <v>4.5768532899999999</v>
      </c>
      <c r="J20" s="22">
        <f t="shared" si="1"/>
        <v>0.34845238644524951</v>
      </c>
      <c r="K20" s="22">
        <f t="shared" si="2"/>
        <v>0.4317889502650229</v>
      </c>
      <c r="L20" s="23">
        <f t="shared" si="3"/>
        <v>0.50541684262727815</v>
      </c>
      <c r="M20" s="4"/>
      <c r="N20" t="s">
        <v>264</v>
      </c>
      <c r="O20" s="5">
        <v>0.95474150299564553</v>
      </c>
      <c r="P20" s="71">
        <v>0.50735788565023721</v>
      </c>
    </row>
    <row r="21" spans="1:16">
      <c r="A21" s="17"/>
      <c r="B21" s="55">
        <v>16</v>
      </c>
      <c r="C21" s="19" t="s">
        <v>264</v>
      </c>
      <c r="D21" s="20">
        <v>2.1034930000000003</v>
      </c>
      <c r="E21" s="21">
        <v>1.8817910000000002</v>
      </c>
      <c r="F21" s="21">
        <f t="shared" si="0"/>
        <v>0.95474150299564553</v>
      </c>
      <c r="G21" s="21">
        <v>0.66284148299564549</v>
      </c>
      <c r="H21" s="21">
        <v>0.18692656999999996</v>
      </c>
      <c r="I21" s="21">
        <v>0.10497345</v>
      </c>
      <c r="J21" s="22">
        <f t="shared" si="1"/>
        <v>0.35223969239710756</v>
      </c>
      <c r="K21" s="22">
        <f t="shared" si="2"/>
        <v>0.45157408713063535</v>
      </c>
      <c r="L21" s="23">
        <f t="shared" si="3"/>
        <v>0.50735788565023721</v>
      </c>
      <c r="M21" s="4"/>
      <c r="N21" t="s">
        <v>263</v>
      </c>
      <c r="O21" s="5">
        <v>31.41769599513789</v>
      </c>
      <c r="P21" s="71">
        <v>0.50541684262727815</v>
      </c>
    </row>
    <row r="22" spans="1:16">
      <c r="A22" s="17"/>
      <c r="B22" s="55">
        <v>17</v>
      </c>
      <c r="C22" s="19" t="s">
        <v>265</v>
      </c>
      <c r="D22" s="20">
        <v>1.4190090000000002</v>
      </c>
      <c r="E22" s="21">
        <v>2.1179060000000001</v>
      </c>
      <c r="F22" s="21">
        <f t="shared" si="0"/>
        <v>0.39850818846152247</v>
      </c>
      <c r="G22" s="21">
        <v>0.19856587846152252</v>
      </c>
      <c r="H22" s="21">
        <v>0.10994854</v>
      </c>
      <c r="I22" s="21">
        <v>8.9993770000000001E-2</v>
      </c>
      <c r="J22" s="22">
        <f t="shared" si="1"/>
        <v>9.3755756139093288E-2</v>
      </c>
      <c r="K22" s="22">
        <f t="shared" si="2"/>
        <v>0.14566955212437308</v>
      </c>
      <c r="L22" s="23">
        <f t="shared" si="3"/>
        <v>0.18816141436943964</v>
      </c>
      <c r="M22" s="4"/>
      <c r="N22" t="s">
        <v>256</v>
      </c>
      <c r="O22" s="5">
        <v>2.5127716459940967</v>
      </c>
      <c r="P22" s="71">
        <v>0.48343961044157013</v>
      </c>
    </row>
    <row r="23" spans="1:16">
      <c r="A23" s="17"/>
      <c r="B23" s="55">
        <v>18</v>
      </c>
      <c r="C23" s="19" t="s">
        <v>266</v>
      </c>
      <c r="D23" s="20">
        <v>1.4980639999999998</v>
      </c>
      <c r="E23" s="21">
        <v>0.84976700000000005</v>
      </c>
      <c r="F23" s="21">
        <f t="shared" si="0"/>
        <v>0.25282887531551923</v>
      </c>
      <c r="G23" s="21">
        <v>0.13395481531551923</v>
      </c>
      <c r="H23" s="21">
        <v>7.0588349999999994E-2</v>
      </c>
      <c r="I23" s="21">
        <v>4.8285709999999996E-2</v>
      </c>
      <c r="J23" s="22">
        <f t="shared" si="1"/>
        <v>0.15763711148528858</v>
      </c>
      <c r="K23" s="22">
        <f t="shared" si="2"/>
        <v>0.24070499950635788</v>
      </c>
      <c r="L23" s="23">
        <f t="shared" si="3"/>
        <v>0.29752729314684995</v>
      </c>
      <c r="M23" s="4"/>
      <c r="N23" t="s">
        <v>253</v>
      </c>
      <c r="O23" s="5">
        <v>0.55297227865973719</v>
      </c>
      <c r="P23" s="71">
        <v>0.47146253531647736</v>
      </c>
    </row>
    <row r="24" spans="1:16">
      <c r="A24" s="17"/>
      <c r="B24" s="55">
        <v>19</v>
      </c>
      <c r="C24" s="19" t="s">
        <v>267</v>
      </c>
      <c r="D24" s="20">
        <v>0</v>
      </c>
      <c r="E24" s="21">
        <v>0.22493500000000002</v>
      </c>
      <c r="F24" s="21">
        <f t="shared" si="0"/>
        <v>0.11662600641165682</v>
      </c>
      <c r="G24" s="21">
        <v>8.9972096411656821E-2</v>
      </c>
      <c r="H24" s="21">
        <v>1.5365559999999999E-2</v>
      </c>
      <c r="I24" s="21">
        <v>1.1288350000000004E-2</v>
      </c>
      <c r="J24" s="22">
        <f t="shared" si="1"/>
        <v>0.39999153716254388</v>
      </c>
      <c r="K24" s="22">
        <f t="shared" si="2"/>
        <v>0.46830264926159471</v>
      </c>
      <c r="L24" s="23">
        <f t="shared" si="3"/>
        <v>0.51848759157826396</v>
      </c>
      <c r="M24" s="4"/>
      <c r="N24" t="s">
        <v>250</v>
      </c>
      <c r="O24" s="5">
        <v>1.1660546420842643</v>
      </c>
      <c r="P24" s="71">
        <v>0.46229247552532327</v>
      </c>
    </row>
    <row r="25" spans="1:16">
      <c r="A25" s="17"/>
      <c r="B25" s="55">
        <v>20</v>
      </c>
      <c r="C25" s="19" t="s">
        <v>268</v>
      </c>
      <c r="D25" s="20">
        <v>2.0050000000000002E-2</v>
      </c>
      <c r="E25" s="21">
        <v>2.2983079999999991</v>
      </c>
      <c r="F25" s="21">
        <f t="shared" si="0"/>
        <v>0.97030467539346255</v>
      </c>
      <c r="G25" s="21">
        <v>0.58940255539346253</v>
      </c>
      <c r="H25" s="21">
        <v>0.20705627000000004</v>
      </c>
      <c r="I25" s="21">
        <v>0.17384584999999997</v>
      </c>
      <c r="J25" s="22">
        <f t="shared" si="1"/>
        <v>0.25645063907599103</v>
      </c>
      <c r="K25" s="22">
        <f t="shared" si="2"/>
        <v>0.34654137974260318</v>
      </c>
      <c r="L25" s="23">
        <f t="shared" si="3"/>
        <v>0.42218217723362705</v>
      </c>
      <c r="M25" s="4"/>
      <c r="N25" t="s">
        <v>257</v>
      </c>
      <c r="O25" s="5">
        <v>9.1473503635660591E-2</v>
      </c>
      <c r="P25" s="71">
        <v>0.43009720490152192</v>
      </c>
    </row>
    <row r="26" spans="1:16">
      <c r="A26" s="17"/>
      <c r="B26" s="55">
        <v>21</v>
      </c>
      <c r="C26" s="19" t="s">
        <v>269</v>
      </c>
      <c r="D26" s="20">
        <v>4.1532820000000008</v>
      </c>
      <c r="E26" s="21">
        <v>4.0689310000000001</v>
      </c>
      <c r="F26" s="21">
        <f t="shared" si="0"/>
        <v>2.4231636955409401</v>
      </c>
      <c r="G26" s="21">
        <v>1.6409102855409401</v>
      </c>
      <c r="H26" s="21">
        <v>0.50731638000000012</v>
      </c>
      <c r="I26" s="21">
        <v>0.27493702999999997</v>
      </c>
      <c r="J26" s="22">
        <f t="shared" si="1"/>
        <v>0.40327798272837267</v>
      </c>
      <c r="K26" s="22">
        <f t="shared" si="2"/>
        <v>0.52795848972148707</v>
      </c>
      <c r="L26" s="23">
        <f t="shared" si="3"/>
        <v>0.59552833300464914</v>
      </c>
      <c r="M26" s="4"/>
      <c r="N26" t="s">
        <v>268</v>
      </c>
      <c r="O26" s="5">
        <v>0.97030467539346255</v>
      </c>
      <c r="P26" s="71">
        <v>0.42218217723362705</v>
      </c>
    </row>
    <row r="27" spans="1:16">
      <c r="A27" s="17"/>
      <c r="B27" s="55">
        <v>23</v>
      </c>
      <c r="C27" s="19" t="s">
        <v>271</v>
      </c>
      <c r="D27" s="20">
        <v>1.1421839999999999</v>
      </c>
      <c r="E27" s="21">
        <v>1.3922269999999994</v>
      </c>
      <c r="F27" s="21">
        <f t="shared" si="0"/>
        <v>0.90081626920431535</v>
      </c>
      <c r="G27" s="21">
        <v>0.66571804920431532</v>
      </c>
      <c r="H27" s="21">
        <v>0.14922101000000002</v>
      </c>
      <c r="I27" s="21">
        <v>8.5877209999999995E-2</v>
      </c>
      <c r="J27" s="22">
        <f t="shared" si="1"/>
        <v>0.47816774793501032</v>
      </c>
      <c r="K27" s="22">
        <f t="shared" si="2"/>
        <v>0.58534927077575394</v>
      </c>
      <c r="L27" s="23">
        <f t="shared" si="3"/>
        <v>0.64703260977147814</v>
      </c>
      <c r="M27" s="4"/>
      <c r="N27" t="s">
        <v>273</v>
      </c>
      <c r="O27" s="5">
        <v>7.4102830986323254E-2</v>
      </c>
      <c r="P27" s="71">
        <v>0.37399794579671269</v>
      </c>
    </row>
    <row r="28" spans="1:16">
      <c r="A28" s="17"/>
      <c r="B28" s="55">
        <v>24</v>
      </c>
      <c r="C28" s="19" t="s">
        <v>272</v>
      </c>
      <c r="D28" s="20">
        <v>1.1602390000000002</v>
      </c>
      <c r="E28" s="21">
        <v>0.76325600000000027</v>
      </c>
      <c r="F28" s="21">
        <f t="shared" si="0"/>
        <v>0.40227633350578751</v>
      </c>
      <c r="G28" s="21">
        <v>0.29760793350578751</v>
      </c>
      <c r="H28" s="21">
        <v>6.6254400000000005E-2</v>
      </c>
      <c r="I28" s="21">
        <v>3.8414000000000004E-2</v>
      </c>
      <c r="J28" s="22">
        <f t="shared" si="1"/>
        <v>0.38991889157214277</v>
      </c>
      <c r="K28" s="22">
        <f t="shared" si="2"/>
        <v>0.47672384299080173</v>
      </c>
      <c r="L28" s="23">
        <f t="shared" si="3"/>
        <v>0.52705295930302198</v>
      </c>
      <c r="M28" s="4"/>
      <c r="N28" t="s">
        <v>266</v>
      </c>
      <c r="O28" s="5">
        <v>0.25282887531551923</v>
      </c>
      <c r="P28" s="71">
        <v>0.29752729314684995</v>
      </c>
    </row>
    <row r="29" spans="1:16" ht="15.75" thickBot="1">
      <c r="A29" s="24"/>
      <c r="B29" s="56">
        <v>25</v>
      </c>
      <c r="C29" s="26" t="s">
        <v>273</v>
      </c>
      <c r="D29" s="27">
        <v>0</v>
      </c>
      <c r="E29" s="28">
        <v>0.19813699999999998</v>
      </c>
      <c r="F29" s="28">
        <f t="shared" si="0"/>
        <v>7.4102830986323254E-2</v>
      </c>
      <c r="G29" s="28">
        <v>4.765215098632325E-2</v>
      </c>
      <c r="H29" s="28">
        <v>7.7412299999999991E-3</v>
      </c>
      <c r="I29" s="28">
        <v>1.8709450000000002E-2</v>
      </c>
      <c r="J29" s="29">
        <f t="shared" si="1"/>
        <v>0.24050102195109069</v>
      </c>
      <c r="K29" s="29">
        <f t="shared" si="2"/>
        <v>0.27957110981958572</v>
      </c>
      <c r="L29" s="30">
        <f t="shared" si="3"/>
        <v>0.37399794579671269</v>
      </c>
      <c r="M29" s="4"/>
      <c r="N29" t="s">
        <v>265</v>
      </c>
      <c r="O29" s="5">
        <v>0.39850818846152247</v>
      </c>
      <c r="P29" s="71">
        <v>0.18816141436943964</v>
      </c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>
      <c r="A1" s="50">
        <v>117</v>
      </c>
      <c r="B1" s="49" t="s">
        <v>1824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1827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97.461444000000014</v>
      </c>
      <c r="E6" s="14">
        <v>109.58651600000003</v>
      </c>
      <c r="F6" s="14">
        <v>56.567816358063368</v>
      </c>
      <c r="G6" s="14">
        <v>38.775047418063359</v>
      </c>
      <c r="H6" s="14">
        <v>9.8504513800000026</v>
      </c>
      <c r="I6" s="14">
        <v>7.9423175600000011</v>
      </c>
      <c r="J6" s="15">
        <v>0.35383046047438305</v>
      </c>
      <c r="K6" s="15">
        <v>0.44371790045833148</v>
      </c>
      <c r="L6" s="16">
        <v>0.51619321813336361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97.461444000000043</v>
      </c>
      <c r="E7" s="38">
        <f ca="1">SUM(E8:OFFSET(E6,MATCH("PROYECTOS",$A$8:$A$50,0),0))</f>
        <v>109.586516</v>
      </c>
      <c r="F7" s="38">
        <f ca="1">SUM(F8:OFFSET(F6,MATCH("PROYECTOS",$A$8:$A$50,0),0))</f>
        <v>56.567816358063354</v>
      </c>
      <c r="G7" s="38">
        <f ca="1">SUM(G8:OFFSET(G6,MATCH("PROYECTOS",$A$8:$A$50,0),0))</f>
        <v>38.775047418063359</v>
      </c>
      <c r="H7" s="38">
        <f ca="1">SUM(H8:OFFSET(H6,MATCH("PROYECTOS",$A$8:$A$50,0),0))</f>
        <v>9.8504513799999991</v>
      </c>
      <c r="I7" s="38">
        <f ca="1">SUM(I8:OFFSET(I6,MATCH("PROYECTOS",$A$8:$A$50,0),0))</f>
        <v>7.9423175599999993</v>
      </c>
      <c r="J7" s="39">
        <f ca="1">IFERROR(G7/E7,0)</f>
        <v>0.35383046047438316</v>
      </c>
      <c r="K7" s="39">
        <f ca="1">IFERROR(SUM(G7,H7)/E7,0)</f>
        <v>0.44371790045833159</v>
      </c>
      <c r="L7" s="40">
        <f ca="1">IFERROR(SUM(G7,H7,I7)/E7,0)</f>
        <v>0.51619321813336372</v>
      </c>
      <c r="M7" s="4"/>
    </row>
    <row r="8" spans="1:13">
      <c r="A8" s="17"/>
      <c r="B8" s="19">
        <v>3000001</v>
      </c>
      <c r="C8" s="19" t="s">
        <v>275</v>
      </c>
      <c r="D8" s="20">
        <v>4.8317149999999991</v>
      </c>
      <c r="E8" s="21">
        <v>5.2556539999999998</v>
      </c>
      <c r="F8" s="21">
        <f t="shared" ref="F8:F10" si="0">SUM(G8,H8,I8)</f>
        <v>2.7298866784595313</v>
      </c>
      <c r="G8" s="21">
        <v>1.6161526284595311</v>
      </c>
      <c r="H8" s="21">
        <v>0.51678418999999998</v>
      </c>
      <c r="I8" s="21">
        <v>0.59694986000000005</v>
      </c>
      <c r="J8" s="22">
        <f t="shared" ref="J8:J11" si="1">IFERROR(G8/E8,0)</f>
        <v>0.30750742504349243</v>
      </c>
      <c r="K8" s="22">
        <f t="shared" ref="K8:K11" si="2">IFERROR(SUM(G8,H8)/E8,0)</f>
        <v>0.40583661299992946</v>
      </c>
      <c r="L8" s="23">
        <f t="shared" ref="L8:L11" si="3">IFERROR(SUM(G8,H8,I8)/E8,0)</f>
        <v>0.51941902538856843</v>
      </c>
      <c r="M8" s="4"/>
    </row>
    <row r="9" spans="1:13" ht="51">
      <c r="A9" s="17"/>
      <c r="B9" s="19">
        <v>3000589</v>
      </c>
      <c r="C9" s="19" t="s">
        <v>1829</v>
      </c>
      <c r="D9" s="20">
        <v>89.028489000000036</v>
      </c>
      <c r="E9" s="21">
        <v>101.291132</v>
      </c>
      <c r="F9" s="21">
        <f t="shared" si="0"/>
        <v>52.882654914846697</v>
      </c>
      <c r="G9" s="21">
        <v>36.604894304846702</v>
      </c>
      <c r="H9" s="21">
        <v>9.1582157800000008</v>
      </c>
      <c r="I9" s="21">
        <v>7.1195448299999988</v>
      </c>
      <c r="J9" s="22">
        <f t="shared" si="1"/>
        <v>0.36138301134640988</v>
      </c>
      <c r="K9" s="22">
        <f t="shared" si="2"/>
        <v>0.45179779494266781</v>
      </c>
      <c r="L9" s="23">
        <f t="shared" si="3"/>
        <v>0.522085733179946</v>
      </c>
      <c r="M9" s="4"/>
    </row>
    <row r="10" spans="1:13" ht="38.25">
      <c r="A10" s="17"/>
      <c r="B10" s="19">
        <v>3000636</v>
      </c>
      <c r="C10" s="19" t="s">
        <v>1830</v>
      </c>
      <c r="D10" s="20">
        <v>3.6012400000000002</v>
      </c>
      <c r="E10" s="21">
        <v>3.0397300000000005</v>
      </c>
      <c r="F10" s="21">
        <f t="shared" si="0"/>
        <v>0.95527476475712536</v>
      </c>
      <c r="G10" s="21">
        <v>0.55400048475712538</v>
      </c>
      <c r="H10" s="21">
        <v>0.17545140999999997</v>
      </c>
      <c r="I10" s="21">
        <v>0.22582286999999998</v>
      </c>
      <c r="J10" s="22">
        <f t="shared" si="1"/>
        <v>0.18225318852566685</v>
      </c>
      <c r="K10" s="22">
        <f t="shared" si="2"/>
        <v>0.23997259452554182</v>
      </c>
      <c r="L10" s="23">
        <f t="shared" si="3"/>
        <v>0.31426303150514195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1841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39" thickBot="1">
      <c r="A17" s="73"/>
      <c r="B17" s="74">
        <v>3000636</v>
      </c>
      <c r="C17" s="74" t="s">
        <v>1830</v>
      </c>
      <c r="D17" s="75">
        <v>0.31426303150514195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117</v>
      </c>
      <c r="B1" s="49" t="s">
        <v>1824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1828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97.461444000000014</v>
      </c>
      <c r="I6" s="14">
        <v>109.58651600000003</v>
      </c>
      <c r="J6" s="14">
        <v>56.567816358063368</v>
      </c>
      <c r="K6" s="14">
        <v>38.775047418063359</v>
      </c>
      <c r="L6" s="14">
        <v>9.8504513800000026</v>
      </c>
      <c r="M6" s="14">
        <v>7.9423175600000011</v>
      </c>
      <c r="N6" s="15">
        <v>0.35383046047438305</v>
      </c>
      <c r="O6" s="15">
        <v>0.44371790045833148</v>
      </c>
      <c r="P6" s="16">
        <v>0.51619321813336361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SUM(H8:H18)</f>
        <v>97.461444</v>
      </c>
      <c r="I7" s="37">
        <f>SUM(I8:I18)</f>
        <v>109.58651599999999</v>
      </c>
      <c r="J7" s="37">
        <f>SUM(J8:J18)</f>
        <v>56.567816358063361</v>
      </c>
      <c r="K7" s="37">
        <f t="shared" ref="K7:M7" si="0">SUM(K8:K18)</f>
        <v>38.775047418063359</v>
      </c>
      <c r="L7" s="37">
        <f t="shared" si="0"/>
        <v>9.8504513800000026</v>
      </c>
      <c r="M7" s="37">
        <f t="shared" si="0"/>
        <v>7.9423175599999984</v>
      </c>
      <c r="N7" s="39">
        <f>IFERROR(K7/I7,0)</f>
        <v>0.35383046047438321</v>
      </c>
      <c r="O7" s="39">
        <f>IFERROR(SUM(K7,L7)/I7,0)</f>
        <v>0.44371790045833165</v>
      </c>
      <c r="P7" s="40">
        <f>IFERROR(SUM(K7,L7,M7)/I7,0)</f>
        <v>0.51619321813336383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3.223487</v>
      </c>
      <c r="I8" s="21">
        <v>3.9402930000000005</v>
      </c>
      <c r="J8" s="21">
        <f t="shared" ref="J8:J18" si="1">SUM(K8,L8,M8)</f>
        <v>2.1597942341909193</v>
      </c>
      <c r="K8" s="21">
        <v>1.5121566741909191</v>
      </c>
      <c r="L8" s="21">
        <v>0.36612385000000003</v>
      </c>
      <c r="M8" s="21">
        <v>0.28151371000000003</v>
      </c>
      <c r="N8" s="22">
        <f t="shared" ref="N8:N19" si="2">IFERROR(K8/I8,0)</f>
        <v>0.38376757114024745</v>
      </c>
      <c r="O8" s="22">
        <f t="shared" ref="O8:O19" si="3">IFERROR(SUM(K8,L8)/I8,0)</f>
        <v>0.47668549627931706</v>
      </c>
      <c r="P8" s="23">
        <f t="shared" ref="P8:P19" si="4">IFERROR(SUM(K8,L8,M8)/I8,0)</f>
        <v>0.54813036345036248</v>
      </c>
      <c r="Q8" s="70">
        <v>24</v>
      </c>
      <c r="R8" s="21">
        <v>24</v>
      </c>
      <c r="S8" s="23">
        <f>IFERROR(R8/Q8,0)</f>
        <v>1</v>
      </c>
    </row>
    <row r="9" spans="1:19" ht="25.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1.608228</v>
      </c>
      <c r="I9" s="21">
        <v>1.3153609999999998</v>
      </c>
      <c r="J9" s="21">
        <f t="shared" si="1"/>
        <v>0.57009244426861194</v>
      </c>
      <c r="K9" s="21">
        <v>0.10399595426861197</v>
      </c>
      <c r="L9" s="21">
        <v>0.15066034</v>
      </c>
      <c r="M9" s="21">
        <v>0.31543615000000003</v>
      </c>
      <c r="N9" s="22">
        <f t="shared" si="2"/>
        <v>7.9062671212398711E-2</v>
      </c>
      <c r="O9" s="22">
        <f t="shared" si="3"/>
        <v>0.19360182814346177</v>
      </c>
      <c r="P9" s="23">
        <f t="shared" si="4"/>
        <v>0.4334113937303995</v>
      </c>
      <c r="Q9" s="70">
        <v>28</v>
      </c>
      <c r="R9" s="21">
        <v>28</v>
      </c>
      <c r="S9" s="23">
        <f t="shared" ref="S9:S18" si="5">IFERROR(R9/Q9,0)</f>
        <v>1</v>
      </c>
    </row>
    <row r="10" spans="1:19" ht="51">
      <c r="A10" s="17"/>
      <c r="B10" s="19">
        <v>5004356</v>
      </c>
      <c r="C10" s="19" t="s">
        <v>1831</v>
      </c>
      <c r="D10" s="68">
        <v>3000589</v>
      </c>
      <c r="E10" s="19" t="s">
        <v>1829</v>
      </c>
      <c r="F10" s="69">
        <v>86</v>
      </c>
      <c r="G10" s="19" t="s">
        <v>500</v>
      </c>
      <c r="H10" s="20">
        <v>20.890357000000002</v>
      </c>
      <c r="I10" s="21">
        <v>15.823234000000001</v>
      </c>
      <c r="J10" s="21">
        <f t="shared" si="1"/>
        <v>9.7927379147464979</v>
      </c>
      <c r="K10" s="21">
        <v>7.3681927847464976</v>
      </c>
      <c r="L10" s="21">
        <v>1.18607576</v>
      </c>
      <c r="M10" s="21">
        <v>1.23846937</v>
      </c>
      <c r="N10" s="22">
        <f t="shared" si="2"/>
        <v>0.46565656456489851</v>
      </c>
      <c r="O10" s="22">
        <f t="shared" si="3"/>
        <v>0.54061442463320053</v>
      </c>
      <c r="P10" s="23">
        <f t="shared" si="4"/>
        <v>0.61888346685301487</v>
      </c>
      <c r="Q10" s="70">
        <v>4082</v>
      </c>
      <c r="R10" s="21">
        <v>3525</v>
      </c>
      <c r="S10" s="23">
        <f t="shared" si="5"/>
        <v>0.86354728074473297</v>
      </c>
    </row>
    <row r="11" spans="1:19" ht="51">
      <c r="A11" s="17"/>
      <c r="B11" s="19">
        <v>5004358</v>
      </c>
      <c r="C11" s="19" t="s">
        <v>1832</v>
      </c>
      <c r="D11" s="68">
        <v>3000589</v>
      </c>
      <c r="E11" s="19" t="s">
        <v>1829</v>
      </c>
      <c r="F11" s="69">
        <v>86</v>
      </c>
      <c r="G11" s="19" t="s">
        <v>500</v>
      </c>
      <c r="H11" s="20">
        <v>67.432041999999996</v>
      </c>
      <c r="I11" s="21">
        <v>69.068142000000009</v>
      </c>
      <c r="J11" s="21">
        <f t="shared" si="1"/>
        <v>36.385975514024871</v>
      </c>
      <c r="K11" s="21">
        <v>24.863511654024869</v>
      </c>
      <c r="L11" s="21">
        <v>6.7128768200000009</v>
      </c>
      <c r="M11" s="21">
        <v>4.8095870399999994</v>
      </c>
      <c r="N11" s="22">
        <f t="shared" si="2"/>
        <v>0.35998523970754659</v>
      </c>
      <c r="O11" s="22">
        <f t="shared" si="3"/>
        <v>0.45717732603875266</v>
      </c>
      <c r="P11" s="23">
        <f t="shared" si="4"/>
        <v>0.52681271654918504</v>
      </c>
      <c r="Q11" s="70">
        <v>2348</v>
      </c>
      <c r="R11" s="21">
        <v>2110</v>
      </c>
      <c r="S11" s="23">
        <f t="shared" si="5"/>
        <v>0.89863713798977851</v>
      </c>
    </row>
    <row r="12" spans="1:19" ht="51">
      <c r="A12" s="17"/>
      <c r="B12" s="19">
        <v>5004951</v>
      </c>
      <c r="C12" s="19" t="s">
        <v>1833</v>
      </c>
      <c r="D12" s="68">
        <v>3000589</v>
      </c>
      <c r="E12" s="19" t="s">
        <v>1829</v>
      </c>
      <c r="F12" s="69">
        <v>86</v>
      </c>
      <c r="G12" s="19" t="s">
        <v>500</v>
      </c>
      <c r="H12" s="20">
        <v>0</v>
      </c>
      <c r="I12" s="21">
        <v>2.8119899999999998</v>
      </c>
      <c r="J12" s="21">
        <f t="shared" si="1"/>
        <v>0.47199553979116049</v>
      </c>
      <c r="K12" s="21">
        <v>0.15008429979116045</v>
      </c>
      <c r="L12" s="21">
        <v>0.16479381000000001</v>
      </c>
      <c r="M12" s="21">
        <v>0.15711743</v>
      </c>
      <c r="N12" s="22">
        <f t="shared" si="2"/>
        <v>5.3372984893673328E-2</v>
      </c>
      <c r="O12" s="22">
        <f t="shared" si="3"/>
        <v>0.11197696641565599</v>
      </c>
      <c r="P12" s="23">
        <f t="shared" si="4"/>
        <v>0.16785107336482724</v>
      </c>
      <c r="Q12" s="70">
        <v>1128</v>
      </c>
      <c r="R12" s="21">
        <v>421</v>
      </c>
      <c r="S12" s="23">
        <f t="shared" si="5"/>
        <v>0.37322695035460995</v>
      </c>
    </row>
    <row r="13" spans="1:19" ht="51">
      <c r="A13" s="17"/>
      <c r="B13" s="19">
        <v>5004952</v>
      </c>
      <c r="C13" s="19" t="s">
        <v>1834</v>
      </c>
      <c r="D13" s="68">
        <v>3000589</v>
      </c>
      <c r="E13" s="19" t="s">
        <v>1829</v>
      </c>
      <c r="F13" s="69">
        <v>86</v>
      </c>
      <c r="G13" s="19" t="s">
        <v>500</v>
      </c>
      <c r="H13" s="20">
        <v>0</v>
      </c>
      <c r="I13" s="21">
        <v>1.108228</v>
      </c>
      <c r="J13" s="21">
        <f t="shared" si="1"/>
        <v>0.43660297397557912</v>
      </c>
      <c r="K13" s="21">
        <v>0.25309060397557914</v>
      </c>
      <c r="L13" s="21">
        <v>8.1216759999999999E-2</v>
      </c>
      <c r="M13" s="21">
        <v>0.10229561000000001</v>
      </c>
      <c r="N13" s="22">
        <f t="shared" si="2"/>
        <v>0.22837412876734675</v>
      </c>
      <c r="O13" s="22">
        <f t="shared" si="3"/>
        <v>0.30165937331991172</v>
      </c>
      <c r="P13" s="23">
        <f t="shared" si="4"/>
        <v>0.39396493679601952</v>
      </c>
      <c r="Q13" s="70">
        <v>382</v>
      </c>
      <c r="R13" s="21">
        <v>447</v>
      </c>
      <c r="S13" s="23">
        <f t="shared" si="5"/>
        <v>1.1701570680628273</v>
      </c>
    </row>
    <row r="14" spans="1:19" ht="51">
      <c r="A14" s="17"/>
      <c r="B14" s="19">
        <v>5004953</v>
      </c>
      <c r="C14" s="19" t="s">
        <v>1835</v>
      </c>
      <c r="D14" s="68">
        <v>3000589</v>
      </c>
      <c r="E14" s="19" t="s">
        <v>1829</v>
      </c>
      <c r="F14" s="69">
        <v>86</v>
      </c>
      <c r="G14" s="19" t="s">
        <v>500</v>
      </c>
      <c r="H14" s="20">
        <v>0.20009999999999997</v>
      </c>
      <c r="I14" s="21">
        <v>0.32420099999999996</v>
      </c>
      <c r="J14" s="21">
        <f t="shared" si="1"/>
        <v>0.22714629404588707</v>
      </c>
      <c r="K14" s="21">
        <v>0.17143016404588707</v>
      </c>
      <c r="L14" s="21">
        <v>3.0516129999999999E-2</v>
      </c>
      <c r="M14" s="21">
        <v>2.52E-2</v>
      </c>
      <c r="N14" s="22">
        <f t="shared" si="2"/>
        <v>0.52877740675040208</v>
      </c>
      <c r="O14" s="22">
        <f t="shared" si="3"/>
        <v>0.62290459944875898</v>
      </c>
      <c r="P14" s="23">
        <f t="shared" si="4"/>
        <v>0.70063415611268043</v>
      </c>
      <c r="Q14" s="70">
        <v>347</v>
      </c>
      <c r="R14" s="21">
        <v>342</v>
      </c>
      <c r="S14" s="23">
        <f t="shared" si="5"/>
        <v>0.98559077809798268</v>
      </c>
    </row>
    <row r="15" spans="1:19" ht="51">
      <c r="A15" s="17"/>
      <c r="B15" s="19">
        <v>5004954</v>
      </c>
      <c r="C15" s="19" t="s">
        <v>1836</v>
      </c>
      <c r="D15" s="68">
        <v>3000589</v>
      </c>
      <c r="E15" s="19" t="s">
        <v>1829</v>
      </c>
      <c r="F15" s="69">
        <v>86</v>
      </c>
      <c r="G15" s="19" t="s">
        <v>500</v>
      </c>
      <c r="H15" s="20">
        <v>0</v>
      </c>
      <c r="I15" s="21">
        <v>9.6692020000000021</v>
      </c>
      <c r="J15" s="21">
        <f t="shared" si="1"/>
        <v>4.9754631746797822</v>
      </c>
      <c r="K15" s="21">
        <v>3.6064314946797822</v>
      </c>
      <c r="L15" s="21">
        <v>0.78115175999999997</v>
      </c>
      <c r="M15" s="21">
        <v>0.58787992</v>
      </c>
      <c r="N15" s="22">
        <f t="shared" si="2"/>
        <v>0.37298129614830483</v>
      </c>
      <c r="O15" s="22">
        <f t="shared" si="3"/>
        <v>0.45376891026578836</v>
      </c>
      <c r="P15" s="23">
        <f t="shared" si="4"/>
        <v>0.51456812823641296</v>
      </c>
      <c r="Q15" s="70">
        <v>6030</v>
      </c>
      <c r="R15" s="21">
        <v>5296</v>
      </c>
      <c r="S15" s="23">
        <f t="shared" si="5"/>
        <v>0.8782752902155887</v>
      </c>
    </row>
    <row r="16" spans="1:19" ht="51">
      <c r="A16" s="17"/>
      <c r="B16" s="19">
        <v>5004955</v>
      </c>
      <c r="C16" s="19" t="s">
        <v>1837</v>
      </c>
      <c r="D16" s="68">
        <v>3000589</v>
      </c>
      <c r="E16" s="19" t="s">
        <v>1829</v>
      </c>
      <c r="F16" s="69">
        <v>86</v>
      </c>
      <c r="G16" s="19" t="s">
        <v>500</v>
      </c>
      <c r="H16" s="20">
        <v>0.50599000000000016</v>
      </c>
      <c r="I16" s="21">
        <v>2.4861350000000004</v>
      </c>
      <c r="J16" s="21">
        <f t="shared" si="1"/>
        <v>0.59273350358292698</v>
      </c>
      <c r="K16" s="21">
        <v>0.19215330358292704</v>
      </c>
      <c r="L16" s="21">
        <v>0.20158473999999996</v>
      </c>
      <c r="M16" s="21">
        <v>0.19899545999999999</v>
      </c>
      <c r="N16" s="22">
        <f t="shared" si="2"/>
        <v>7.7289971615751754E-2</v>
      </c>
      <c r="O16" s="22">
        <f t="shared" si="3"/>
        <v>0.15837355718129825</v>
      </c>
      <c r="P16" s="23">
        <f t="shared" si="4"/>
        <v>0.23841565465388118</v>
      </c>
      <c r="Q16" s="70">
        <v>1720</v>
      </c>
      <c r="R16" s="21">
        <v>1462</v>
      </c>
      <c r="S16" s="23">
        <f t="shared" si="5"/>
        <v>0.85</v>
      </c>
    </row>
    <row r="17" spans="1:19" ht="38.25">
      <c r="A17" s="17"/>
      <c r="B17" s="19">
        <v>5004956</v>
      </c>
      <c r="C17" s="19" t="s">
        <v>1838</v>
      </c>
      <c r="D17" s="68">
        <v>3000636</v>
      </c>
      <c r="E17" s="19" t="s">
        <v>1830</v>
      </c>
      <c r="F17" s="69">
        <v>86</v>
      </c>
      <c r="G17" s="19" t="s">
        <v>500</v>
      </c>
      <c r="H17" s="20">
        <v>0.55000000000000004</v>
      </c>
      <c r="I17" s="21">
        <v>0.54999999999999993</v>
      </c>
      <c r="J17" s="21">
        <f t="shared" si="1"/>
        <v>0.27749999387264251</v>
      </c>
      <c r="K17" s="21">
        <v>0.13079999387264252</v>
      </c>
      <c r="L17" s="21">
        <v>7.2800000000000004E-2</v>
      </c>
      <c r="M17" s="21">
        <v>7.3899999999999993E-2</v>
      </c>
      <c r="N17" s="22">
        <f t="shared" si="2"/>
        <v>0.23781817067753189</v>
      </c>
      <c r="O17" s="22">
        <f t="shared" si="3"/>
        <v>0.37018180704116826</v>
      </c>
      <c r="P17" s="23">
        <f t="shared" si="4"/>
        <v>0.50454544340480467</v>
      </c>
      <c r="Q17" s="70">
        <v>200</v>
      </c>
      <c r="R17" s="21">
        <v>236</v>
      </c>
      <c r="S17" s="23">
        <f t="shared" si="5"/>
        <v>1.18</v>
      </c>
    </row>
    <row r="18" spans="1:19" ht="38.25">
      <c r="A18" s="17"/>
      <c r="B18" s="19">
        <v>5004957</v>
      </c>
      <c r="C18" s="19" t="s">
        <v>1839</v>
      </c>
      <c r="D18" s="68">
        <v>3000636</v>
      </c>
      <c r="E18" s="19" t="s">
        <v>1830</v>
      </c>
      <c r="F18" s="69">
        <v>86</v>
      </c>
      <c r="G18" s="19" t="s">
        <v>500</v>
      </c>
      <c r="H18" s="20">
        <v>3.05124</v>
      </c>
      <c r="I18" s="21">
        <v>2.4897300000000007</v>
      </c>
      <c r="J18" s="21">
        <f t="shared" si="1"/>
        <v>0.67777477088448279</v>
      </c>
      <c r="K18" s="21">
        <v>0.42320049088448286</v>
      </c>
      <c r="L18" s="21">
        <v>0.10265140999999998</v>
      </c>
      <c r="M18" s="21">
        <v>0.15192286999999999</v>
      </c>
      <c r="N18" s="22">
        <f t="shared" si="2"/>
        <v>0.16997846789992599</v>
      </c>
      <c r="O18" s="22">
        <f t="shared" si="3"/>
        <v>0.21120840447939443</v>
      </c>
      <c r="P18" s="23">
        <f t="shared" si="4"/>
        <v>0.27222822188931434</v>
      </c>
      <c r="Q18" s="70">
        <v>4523</v>
      </c>
      <c r="R18" s="21">
        <v>4416</v>
      </c>
      <c r="S18" s="23">
        <f t="shared" si="5"/>
        <v>0.97634313508733139</v>
      </c>
    </row>
    <row r="19" spans="1:19" ht="15.75" thickBot="1">
      <c r="A19" s="41" t="s">
        <v>293</v>
      </c>
      <c r="B19" s="43"/>
      <c r="C19" s="43"/>
      <c r="D19" s="65"/>
      <c r="E19" s="43"/>
      <c r="F19" s="66"/>
      <c r="G19" s="43"/>
      <c r="H19" s="44">
        <f>H6-H7</f>
        <v>0</v>
      </c>
      <c r="I19" s="44">
        <f t="shared" ref="I19:M19" si="6">I6-I7</f>
        <v>0</v>
      </c>
      <c r="J19" s="44">
        <f t="shared" si="6"/>
        <v>0</v>
      </c>
      <c r="K19" s="44">
        <f t="shared" si="6"/>
        <v>0</v>
      </c>
      <c r="L19" s="44">
        <f t="shared" si="6"/>
        <v>0</v>
      </c>
      <c r="M19" s="44">
        <f t="shared" si="6"/>
        <v>0</v>
      </c>
      <c r="N19" s="46">
        <f t="shared" si="2"/>
        <v>0</v>
      </c>
      <c r="O19" s="46">
        <f t="shared" si="3"/>
        <v>0</v>
      </c>
      <c r="P19" s="47">
        <f t="shared" si="4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118</v>
      </c>
      <c r="B1" s="50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1842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113.066823</v>
      </c>
      <c r="E6" s="14">
        <v>123.00763699999999</v>
      </c>
      <c r="F6" s="14">
        <v>85.039430898217759</v>
      </c>
      <c r="G6" s="14">
        <v>58.93093146821775</v>
      </c>
      <c r="H6" s="14">
        <v>15.695656939999997</v>
      </c>
      <c r="I6" s="14">
        <v>10.412842489999997</v>
      </c>
      <c r="J6" s="15">
        <v>0.47908351794626991</v>
      </c>
      <c r="K6" s="15">
        <v>0.60668256238608786</v>
      </c>
      <c r="L6" s="16">
        <v>0.69133456240784263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112.66281200000005</v>
      </c>
      <c r="E7" s="38">
        <f ca="1">SUM(E8:OFFSET(E6,MATCH("GOBIERNOS REGIONALES",$A$8:$A$50,0),0))</f>
        <v>118.40180499999991</v>
      </c>
      <c r="F7" s="38">
        <f ca="1">SUM(F8:OFFSET(F6,MATCH("GOBIERNOS REGIONALES",$A$8:$A$50,0),0))</f>
        <v>83.701185110608236</v>
      </c>
      <c r="G7" s="38">
        <f ca="1">SUM(G8:OFFSET(G6,MATCH("GOBIERNOS REGIONALES",$A$8:$A$50,0),0))</f>
        <v>58.43972048060823</v>
      </c>
      <c r="H7" s="38">
        <f ca="1">SUM(H8:OFFSET(H6,MATCH("GOBIERNOS REGIONALES",$A$8:$A$50,0),0))</f>
        <v>15.112784830000003</v>
      </c>
      <c r="I7" s="38">
        <f ca="1">SUM(I8:OFFSET(I6,MATCH("GOBIERNOS REGIONALES",$A$8:$A$50,0),0))</f>
        <v>10.148679799999998</v>
      </c>
      <c r="J7" s="39">
        <f ca="1">IFERROR(G7/E7,0)</f>
        <v>0.49357119581587694</v>
      </c>
      <c r="K7" s="39">
        <f ca="1">IFERROR(SUM(G7,H7)/E7,0)</f>
        <v>0.62121101372236931</v>
      </c>
      <c r="L7" s="40">
        <f ca="1">IFERROR(SUM(G7,H7,I7)/E7,0)</f>
        <v>0.70692490803335561</v>
      </c>
      <c r="M7" s="4"/>
    </row>
    <row r="8" spans="1:13" ht="25.5">
      <c r="A8" s="17"/>
      <c r="B8" s="18">
        <v>40</v>
      </c>
      <c r="C8" s="19" t="s">
        <v>127</v>
      </c>
      <c r="D8" s="20">
        <v>112.66281200000005</v>
      </c>
      <c r="E8" s="21">
        <v>118.40180499999991</v>
      </c>
      <c r="F8" s="21">
        <f t="shared" ref="F8:F10" si="0">SUM(G8,H8,I8)</f>
        <v>83.701185110608236</v>
      </c>
      <c r="G8" s="21">
        <v>58.43972048060823</v>
      </c>
      <c r="H8" s="21">
        <v>15.112784830000003</v>
      </c>
      <c r="I8" s="21">
        <v>10.148679799999998</v>
      </c>
      <c r="J8" s="22">
        <f t="shared" ref="J8:J10" si="1">IFERROR(G8/E8,0)</f>
        <v>0.49357119581587694</v>
      </c>
      <c r="K8" s="22">
        <f t="shared" ref="K8:K10" si="2">IFERROR(SUM(G8,H8)/E8,0)</f>
        <v>0.62121101372236931</v>
      </c>
      <c r="L8" s="23">
        <f t="shared" ref="L8:L10" si="3">IFERROR(SUM(G8,H8,I8)/E8,0)</f>
        <v>0.70692490803335561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>
      <c r="A10" s="41" t="s">
        <v>232</v>
      </c>
      <c r="B10" s="58"/>
      <c r="C10" s="43"/>
      <c r="D10" s="44">
        <v>0.40401100000000001</v>
      </c>
      <c r="E10" s="45">
        <v>4.6058320000000004</v>
      </c>
      <c r="F10" s="45">
        <f t="shared" si="0"/>
        <v>1.3382457876095202</v>
      </c>
      <c r="G10" s="45">
        <v>0.49121098760952009</v>
      </c>
      <c r="H10" s="45">
        <v>0.58287211000000005</v>
      </c>
      <c r="I10" s="45">
        <v>0.26416268999999998</v>
      </c>
      <c r="J10" s="46">
        <f t="shared" si="1"/>
        <v>0.10664978392818497</v>
      </c>
      <c r="K10" s="46">
        <f t="shared" si="2"/>
        <v>0.23320066767730999</v>
      </c>
      <c r="L10" s="47">
        <f t="shared" si="3"/>
        <v>0.29055462457369702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118</v>
      </c>
      <c r="B1" s="51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1843</v>
      </c>
      <c r="N2" s="72" t="s">
        <v>1856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113.066823</v>
      </c>
      <c r="E6" s="14">
        <f ca="1">SUM(E7:OFFSET(E7,50,0))</f>
        <v>123.00763699999999</v>
      </c>
      <c r="F6" s="14">
        <f ca="1">SUM(F7:OFFSET(F7,50,0))</f>
        <v>85.039430898217759</v>
      </c>
      <c r="G6" s="14">
        <f ca="1">SUM(G7:OFFSET(G7,50,0))</f>
        <v>58.93093146821775</v>
      </c>
      <c r="H6" s="14">
        <f ca="1">SUM(H7:OFFSET(H7,50,0))</f>
        <v>15.695656939999997</v>
      </c>
      <c r="I6" s="14">
        <f ca="1">SUM(I7:OFFSET(I7,50,0))</f>
        <v>10.412842489999997</v>
      </c>
      <c r="J6" s="15">
        <f ca="1">IFERROR(G6/E6,0)</f>
        <v>0.47908351794626991</v>
      </c>
      <c r="K6" s="15">
        <f ca="1">IFERROR(SUM(G6,H6)/E6,0)</f>
        <v>0.60668256238608786</v>
      </c>
      <c r="L6" s="16">
        <f ca="1">IFERROR(SUM(G6,H6,I6)/E6,0)</f>
        <v>0.69133456240784263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5.3876990000000005</v>
      </c>
      <c r="E7" s="21">
        <v>4.9904660000000005</v>
      </c>
      <c r="F7" s="21">
        <f t="shared" ref="F7:F27" si="0">SUM(G7,H7,I7)</f>
        <v>3.1795234079369954</v>
      </c>
      <c r="G7" s="21">
        <v>3.0772730979369953</v>
      </c>
      <c r="H7" s="21">
        <v>5.2852170000000004E-2</v>
      </c>
      <c r="I7" s="21">
        <v>4.939814E-2</v>
      </c>
      <c r="J7" s="22">
        <f t="shared" ref="J7:J27" si="1">IFERROR(G7/E7,0)</f>
        <v>0.61663041045405276</v>
      </c>
      <c r="K7" s="22">
        <f t="shared" ref="K7:K27" si="2">IFERROR(SUM(G7,H7)/E7,0)</f>
        <v>0.62722103866392331</v>
      </c>
      <c r="L7" s="23">
        <f t="shared" ref="L7:L27" si="3">IFERROR(SUM(G7,H7,I7)/E7,0)</f>
        <v>0.63711954112842273</v>
      </c>
      <c r="M7" s="4"/>
      <c r="N7" t="s">
        <v>252</v>
      </c>
      <c r="O7" s="5">
        <v>1.5168756491346171</v>
      </c>
      <c r="P7" s="71">
        <v>0.97629390408919647</v>
      </c>
    </row>
    <row r="8" spans="1:16">
      <c r="A8" s="17"/>
      <c r="B8" s="55">
        <v>2</v>
      </c>
      <c r="C8" s="19" t="s">
        <v>250</v>
      </c>
      <c r="D8" s="20">
        <v>5.4253990000000005</v>
      </c>
      <c r="E8" s="21">
        <v>7.6197980000000003</v>
      </c>
      <c r="F8" s="21">
        <f t="shared" si="0"/>
        <v>3.5044617289324611</v>
      </c>
      <c r="G8" s="21">
        <v>0.29790896893246099</v>
      </c>
      <c r="H8" s="21">
        <v>1.5770629700000001</v>
      </c>
      <c r="I8" s="21">
        <v>1.6294897899999998</v>
      </c>
      <c r="J8" s="22">
        <f t="shared" si="1"/>
        <v>3.9096701635983132E-2</v>
      </c>
      <c r="K8" s="22">
        <f t="shared" si="2"/>
        <v>0.24606583257619966</v>
      </c>
      <c r="L8" s="23">
        <f t="shared" si="3"/>
        <v>0.45991530601368447</v>
      </c>
      <c r="M8" s="4"/>
      <c r="N8" t="s">
        <v>253</v>
      </c>
      <c r="O8" s="5">
        <v>6.9573039828714345</v>
      </c>
      <c r="P8" s="71">
        <v>0.96001651190356518</v>
      </c>
    </row>
    <row r="9" spans="1:16">
      <c r="A9" s="17"/>
      <c r="B9" s="55">
        <v>3</v>
      </c>
      <c r="C9" s="19" t="s">
        <v>251</v>
      </c>
      <c r="D9" s="20">
        <v>3.0777000000000001</v>
      </c>
      <c r="E9" s="21">
        <v>1.81511</v>
      </c>
      <c r="F9" s="21">
        <f t="shared" si="0"/>
        <v>1.6975595074112695</v>
      </c>
      <c r="G9" s="21">
        <v>1.6337735874112695</v>
      </c>
      <c r="H9" s="21">
        <v>2.2480219999999999E-2</v>
      </c>
      <c r="I9" s="21">
        <v>4.1305700000000001E-2</v>
      </c>
      <c r="J9" s="22">
        <f t="shared" si="1"/>
        <v>0.90009618558173865</v>
      </c>
      <c r="K9" s="22">
        <f t="shared" si="2"/>
        <v>0.91248123111616908</v>
      </c>
      <c r="L9" s="23">
        <f t="shared" si="3"/>
        <v>0.93523781336187306</v>
      </c>
      <c r="M9" s="4"/>
      <c r="N9" t="s">
        <v>264</v>
      </c>
      <c r="O9" s="5">
        <v>6.0459183043617397</v>
      </c>
      <c r="P9" s="71">
        <v>0.95086501487602337</v>
      </c>
    </row>
    <row r="10" spans="1:16">
      <c r="A10" s="17"/>
      <c r="B10" s="55">
        <v>4</v>
      </c>
      <c r="C10" s="19" t="s">
        <v>252</v>
      </c>
      <c r="D10" s="20">
        <v>3.0777000000000001</v>
      </c>
      <c r="E10" s="21">
        <v>1.5537079999999999</v>
      </c>
      <c r="F10" s="21">
        <f t="shared" si="0"/>
        <v>1.5168756491346171</v>
      </c>
      <c r="G10" s="21">
        <v>5.2123079134617001E-2</v>
      </c>
      <c r="H10" s="21">
        <v>1.4636625700000001</v>
      </c>
      <c r="I10" s="21">
        <v>1.09E-3</v>
      </c>
      <c r="J10" s="22">
        <f t="shared" si="1"/>
        <v>3.3547538620266486E-2</v>
      </c>
      <c r="K10" s="22">
        <f t="shared" si="2"/>
        <v>0.97559235656546617</v>
      </c>
      <c r="L10" s="23">
        <f t="shared" si="3"/>
        <v>0.97629390408919647</v>
      </c>
      <c r="M10" s="4"/>
      <c r="N10" t="s">
        <v>251</v>
      </c>
      <c r="O10" s="5">
        <v>1.6975595074112695</v>
      </c>
      <c r="P10" s="71">
        <v>0.93523781336187306</v>
      </c>
    </row>
    <row r="11" spans="1:16">
      <c r="A11" s="17"/>
      <c r="B11" s="55">
        <v>5</v>
      </c>
      <c r="C11" s="19" t="s">
        <v>253</v>
      </c>
      <c r="D11" s="20">
        <v>9.1109490000000015</v>
      </c>
      <c r="E11" s="21">
        <v>7.2470670000000004</v>
      </c>
      <c r="F11" s="21">
        <f t="shared" si="0"/>
        <v>6.9573039828714345</v>
      </c>
      <c r="G11" s="21">
        <v>6.8541451828714344</v>
      </c>
      <c r="H11" s="21">
        <v>2.1382890000000002E-2</v>
      </c>
      <c r="I11" s="21">
        <v>8.1775909999999993E-2</v>
      </c>
      <c r="J11" s="22">
        <f t="shared" si="1"/>
        <v>0.94578195328833503</v>
      </c>
      <c r="K11" s="22">
        <f t="shared" si="2"/>
        <v>0.94873251107950762</v>
      </c>
      <c r="L11" s="23">
        <f t="shared" si="3"/>
        <v>0.96001651190356518</v>
      </c>
      <c r="M11" s="4"/>
      <c r="N11" t="s">
        <v>268</v>
      </c>
      <c r="O11" s="5">
        <v>4.9274371575816414</v>
      </c>
      <c r="P11" s="71">
        <v>0.92203587323508418</v>
      </c>
    </row>
    <row r="12" spans="1:16">
      <c r="A12" s="17"/>
      <c r="B12" s="55">
        <v>6</v>
      </c>
      <c r="C12" s="19" t="s">
        <v>254</v>
      </c>
      <c r="D12" s="20">
        <v>6.9076990000000009</v>
      </c>
      <c r="E12" s="21">
        <v>6.2173449999999999</v>
      </c>
      <c r="F12" s="21">
        <f t="shared" si="0"/>
        <v>4.8529624812714429</v>
      </c>
      <c r="G12" s="21">
        <v>0.37580910127144307</v>
      </c>
      <c r="H12" s="21">
        <v>8.1600829999999999E-2</v>
      </c>
      <c r="I12" s="21">
        <v>4.3955525499999997</v>
      </c>
      <c r="J12" s="22">
        <f t="shared" si="1"/>
        <v>6.0445270653541515E-2</v>
      </c>
      <c r="K12" s="22">
        <f t="shared" si="2"/>
        <v>7.3569977421462554E-2</v>
      </c>
      <c r="L12" s="23">
        <f t="shared" si="3"/>
        <v>0.78055222627527399</v>
      </c>
      <c r="M12" s="4"/>
      <c r="N12" t="s">
        <v>262</v>
      </c>
      <c r="O12" s="5">
        <v>1.6254402395859366</v>
      </c>
      <c r="P12" s="71">
        <v>0.90543735796752167</v>
      </c>
    </row>
    <row r="13" spans="1:16">
      <c r="A13" s="17"/>
      <c r="B13" s="55">
        <v>8</v>
      </c>
      <c r="C13" s="19" t="s">
        <v>256</v>
      </c>
      <c r="D13" s="20">
        <v>5.3876990000000005</v>
      </c>
      <c r="E13" s="21">
        <v>5.8352749999999993</v>
      </c>
      <c r="F13" s="21">
        <f t="shared" si="0"/>
        <v>0.61348355479662919</v>
      </c>
      <c r="G13" s="21">
        <v>0.37923194479662925</v>
      </c>
      <c r="H13" s="21">
        <v>0.12626838000000001</v>
      </c>
      <c r="I13" s="21">
        <v>0.10798322999999999</v>
      </c>
      <c r="J13" s="22">
        <f t="shared" si="1"/>
        <v>6.498955829787445E-2</v>
      </c>
      <c r="K13" s="22">
        <f t="shared" si="2"/>
        <v>8.6628363666944444E-2</v>
      </c>
      <c r="L13" s="23">
        <f t="shared" si="3"/>
        <v>0.10513361491902769</v>
      </c>
      <c r="M13" s="4"/>
      <c r="N13" t="s">
        <v>273</v>
      </c>
      <c r="O13" s="5">
        <v>1.622804198118855</v>
      </c>
      <c r="P13" s="71">
        <v>0.89486479631448512</v>
      </c>
    </row>
    <row r="14" spans="1:16">
      <c r="A14" s="17"/>
      <c r="B14" s="55">
        <v>9</v>
      </c>
      <c r="C14" s="19" t="s">
        <v>257</v>
      </c>
      <c r="D14" s="20">
        <v>6.9513990000000003</v>
      </c>
      <c r="E14" s="21">
        <v>7.1379129999999993</v>
      </c>
      <c r="F14" s="21">
        <f t="shared" si="0"/>
        <v>4.9213490877748276</v>
      </c>
      <c r="G14" s="21">
        <v>4.6353104477748275</v>
      </c>
      <c r="H14" s="21">
        <v>0.17349482999999999</v>
      </c>
      <c r="I14" s="21">
        <v>0.11254381000000001</v>
      </c>
      <c r="J14" s="22">
        <f t="shared" si="1"/>
        <v>0.64939295950718756</v>
      </c>
      <c r="K14" s="22">
        <f t="shared" si="2"/>
        <v>0.67369905990376011</v>
      </c>
      <c r="L14" s="23">
        <f t="shared" si="3"/>
        <v>0.68946610693837651</v>
      </c>
      <c r="M14" s="4"/>
      <c r="N14" t="s">
        <v>258</v>
      </c>
      <c r="O14" s="5">
        <v>6.1920600476508127</v>
      </c>
      <c r="P14" s="71">
        <v>0.87981417908688553</v>
      </c>
    </row>
    <row r="15" spans="1:16">
      <c r="A15" s="17"/>
      <c r="B15" s="55">
        <v>10</v>
      </c>
      <c r="C15" s="19" t="s">
        <v>258</v>
      </c>
      <c r="D15" s="20">
        <v>6.9076990000000009</v>
      </c>
      <c r="E15" s="21">
        <v>7.0379179999999968</v>
      </c>
      <c r="F15" s="21">
        <f t="shared" si="0"/>
        <v>6.1920600476508127</v>
      </c>
      <c r="G15" s="21">
        <v>6.1418315876508132</v>
      </c>
      <c r="H15" s="21">
        <v>7.4354370000000003E-2</v>
      </c>
      <c r="I15" s="21">
        <v>-2.4125909999999997E-2</v>
      </c>
      <c r="J15" s="22">
        <f t="shared" si="1"/>
        <v>0.87267734401719599</v>
      </c>
      <c r="K15" s="22">
        <f t="shared" si="2"/>
        <v>0.88324216872814032</v>
      </c>
      <c r="L15" s="23">
        <f t="shared" si="3"/>
        <v>0.87981417908688553</v>
      </c>
      <c r="M15" s="4"/>
      <c r="N15" t="s">
        <v>270</v>
      </c>
      <c r="O15" s="5">
        <v>7.6332083914327642</v>
      </c>
      <c r="P15" s="71">
        <v>0.80933510069206338</v>
      </c>
    </row>
    <row r="16" spans="1:16">
      <c r="A16" s="17"/>
      <c r="B16" s="55">
        <v>11</v>
      </c>
      <c r="C16" s="19" t="s">
        <v>259</v>
      </c>
      <c r="D16" s="20">
        <v>3.7699999999999997E-2</v>
      </c>
      <c r="E16" s="21">
        <v>0.248477</v>
      </c>
      <c r="F16" s="21">
        <f t="shared" si="0"/>
        <v>0.13543009977564693</v>
      </c>
      <c r="G16" s="21">
        <v>7.8979219775646925E-2</v>
      </c>
      <c r="H16" s="21">
        <v>2.8317600000000002E-2</v>
      </c>
      <c r="I16" s="21">
        <v>2.813328E-2</v>
      </c>
      <c r="J16" s="22">
        <f t="shared" si="1"/>
        <v>0.31785324104704632</v>
      </c>
      <c r="K16" s="22">
        <f t="shared" si="2"/>
        <v>0.43181791383366236</v>
      </c>
      <c r="L16" s="23">
        <f t="shared" si="3"/>
        <v>0.54504078758052832</v>
      </c>
      <c r="M16" s="4"/>
      <c r="N16" t="s">
        <v>269</v>
      </c>
      <c r="O16" s="5">
        <v>11.136911721537528</v>
      </c>
      <c r="P16" s="71">
        <v>0.80173352918651586</v>
      </c>
    </row>
    <row r="17" spans="1:16">
      <c r="A17" s="17"/>
      <c r="B17" s="55">
        <v>12</v>
      </c>
      <c r="C17" s="19" t="s">
        <v>260</v>
      </c>
      <c r="D17" s="20">
        <v>7.3176990000000002</v>
      </c>
      <c r="E17" s="21">
        <v>11.461945999999999</v>
      </c>
      <c r="F17" s="21">
        <f t="shared" si="0"/>
        <v>7.7899931534816886</v>
      </c>
      <c r="G17" s="21">
        <v>6.2348658834816888</v>
      </c>
      <c r="H17" s="21">
        <v>1.4848554699999998</v>
      </c>
      <c r="I17" s="21">
        <v>7.0271799999999995E-2</v>
      </c>
      <c r="J17" s="22">
        <f t="shared" si="1"/>
        <v>0.54396224545829208</v>
      </c>
      <c r="K17" s="22">
        <f t="shared" si="2"/>
        <v>0.67350878755507038</v>
      </c>
      <c r="L17" s="23">
        <f t="shared" si="3"/>
        <v>0.67963966620342564</v>
      </c>
      <c r="M17" s="4"/>
      <c r="N17" t="s">
        <v>254</v>
      </c>
      <c r="O17" s="5">
        <v>4.8529624812714429</v>
      </c>
      <c r="P17" s="71">
        <v>0.78055222627527399</v>
      </c>
    </row>
    <row r="18" spans="1:16">
      <c r="A18" s="17"/>
      <c r="B18" s="55">
        <v>13</v>
      </c>
      <c r="C18" s="19" t="s">
        <v>261</v>
      </c>
      <c r="D18" s="20">
        <v>5.3876990000000005</v>
      </c>
      <c r="E18" s="21">
        <v>4.7860109999999993</v>
      </c>
      <c r="F18" s="21">
        <f t="shared" si="0"/>
        <v>0.2274943893389933</v>
      </c>
      <c r="G18" s="21">
        <v>0.18186493933899328</v>
      </c>
      <c r="H18" s="21">
        <v>2.2965800000000001E-2</v>
      </c>
      <c r="I18" s="21">
        <v>2.266365E-2</v>
      </c>
      <c r="J18" s="22">
        <f t="shared" si="1"/>
        <v>3.7999273160674578E-2</v>
      </c>
      <c r="K18" s="22">
        <f t="shared" si="2"/>
        <v>4.2797799532636537E-2</v>
      </c>
      <c r="L18" s="23">
        <f t="shared" si="3"/>
        <v>4.7533193997881182E-2</v>
      </c>
      <c r="M18" s="4"/>
      <c r="N18" t="s">
        <v>257</v>
      </c>
      <c r="O18" s="5">
        <v>4.9213490877748276</v>
      </c>
      <c r="P18" s="71">
        <v>0.68946610693837651</v>
      </c>
    </row>
    <row r="19" spans="1:16">
      <c r="A19" s="17"/>
      <c r="B19" s="55">
        <v>14</v>
      </c>
      <c r="C19" s="19" t="s">
        <v>262</v>
      </c>
      <c r="D19" s="20">
        <v>3.0777000000000001</v>
      </c>
      <c r="E19" s="21">
        <v>1.7951989999999998</v>
      </c>
      <c r="F19" s="21">
        <f t="shared" si="0"/>
        <v>1.6254402395859366</v>
      </c>
      <c r="G19" s="21">
        <v>0.10396194958593696</v>
      </c>
      <c r="H19" s="21">
        <v>3.0569579999999999E-2</v>
      </c>
      <c r="I19" s="21">
        <v>1.4909087099999998</v>
      </c>
      <c r="J19" s="22">
        <f t="shared" si="1"/>
        <v>5.7911100432841693E-2</v>
      </c>
      <c r="K19" s="22">
        <f t="shared" si="2"/>
        <v>7.4939619276713595E-2</v>
      </c>
      <c r="L19" s="23">
        <f t="shared" si="3"/>
        <v>0.90543735796752167</v>
      </c>
      <c r="M19" s="4"/>
      <c r="N19" t="s">
        <v>260</v>
      </c>
      <c r="O19" s="5">
        <v>7.7899931534816886</v>
      </c>
      <c r="P19" s="71">
        <v>0.67963966620342564</v>
      </c>
    </row>
    <row r="20" spans="1:16">
      <c r="A20" s="17"/>
      <c r="B20" s="55">
        <v>15</v>
      </c>
      <c r="C20" s="19" t="s">
        <v>263</v>
      </c>
      <c r="D20" s="20">
        <v>11.269026</v>
      </c>
      <c r="E20" s="21">
        <v>14.716721000000001</v>
      </c>
      <c r="F20" s="21">
        <f t="shared" si="0"/>
        <v>8.5307991756485606</v>
      </c>
      <c r="G20" s="21">
        <v>5.0806557856485597</v>
      </c>
      <c r="H20" s="21">
        <v>1.1908269199999999</v>
      </c>
      <c r="I20" s="21">
        <v>2.2593164700000004</v>
      </c>
      <c r="J20" s="22">
        <f t="shared" si="1"/>
        <v>0.34523014913774336</v>
      </c>
      <c r="K20" s="22">
        <f t="shared" si="2"/>
        <v>0.42614674190321056</v>
      </c>
      <c r="L20" s="23">
        <f t="shared" si="3"/>
        <v>0.57966711305110419</v>
      </c>
      <c r="M20" s="4"/>
      <c r="N20" t="s">
        <v>249</v>
      </c>
      <c r="O20" s="5">
        <v>3.1795234079369954</v>
      </c>
      <c r="P20" s="71">
        <v>0.63711954112842273</v>
      </c>
    </row>
    <row r="21" spans="1:16">
      <c r="A21" s="17"/>
      <c r="B21" s="55">
        <v>16</v>
      </c>
      <c r="C21" s="19" t="s">
        <v>264</v>
      </c>
      <c r="D21" s="20">
        <v>4.6177000000000001</v>
      </c>
      <c r="E21" s="21">
        <v>6.3583349999999994</v>
      </c>
      <c r="F21" s="21">
        <f t="shared" si="0"/>
        <v>6.0459183043617397</v>
      </c>
      <c r="G21" s="21">
        <v>4.5622655843617395</v>
      </c>
      <c r="H21" s="21">
        <v>1.4597538999999999</v>
      </c>
      <c r="I21" s="21">
        <v>2.3898819999999998E-2</v>
      </c>
      <c r="J21" s="22">
        <f t="shared" si="1"/>
        <v>0.71752519871345877</v>
      </c>
      <c r="K21" s="22">
        <f t="shared" si="2"/>
        <v>0.94710635478655025</v>
      </c>
      <c r="L21" s="23">
        <f t="shared" si="3"/>
        <v>0.95086501487602337</v>
      </c>
      <c r="M21" s="4"/>
      <c r="N21" t="s">
        <v>263</v>
      </c>
      <c r="O21" s="5">
        <v>8.5307991756485606</v>
      </c>
      <c r="P21" s="71">
        <v>0.57966711305110419</v>
      </c>
    </row>
    <row r="22" spans="1:16">
      <c r="A22" s="17"/>
      <c r="B22" s="55">
        <v>18</v>
      </c>
      <c r="C22" s="19" t="s">
        <v>266</v>
      </c>
      <c r="D22" s="20">
        <v>0</v>
      </c>
      <c r="E22" s="21">
        <v>3.3769E-2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259</v>
      </c>
      <c r="O22" s="5">
        <v>0.13543009977564693</v>
      </c>
      <c r="P22" s="71">
        <v>0.54504078758052832</v>
      </c>
    </row>
    <row r="23" spans="1:16">
      <c r="A23" s="17"/>
      <c r="B23" s="55">
        <v>19</v>
      </c>
      <c r="C23" s="19" t="s">
        <v>267</v>
      </c>
      <c r="D23" s="20">
        <v>3.0777000000000001</v>
      </c>
      <c r="E23" s="21">
        <v>3.6725370000000006</v>
      </c>
      <c r="F23" s="21">
        <f t="shared" si="0"/>
        <v>1.9284146195739056</v>
      </c>
      <c r="G23" s="21">
        <v>0.10452604957390577</v>
      </c>
      <c r="H23" s="21">
        <v>1.7969232999999998</v>
      </c>
      <c r="I23" s="21">
        <v>2.696527E-2</v>
      </c>
      <c r="J23" s="22">
        <f t="shared" si="1"/>
        <v>2.8461537507697199E-2</v>
      </c>
      <c r="K23" s="22">
        <f t="shared" si="2"/>
        <v>0.51774818050135507</v>
      </c>
      <c r="L23" s="23">
        <f t="shared" si="3"/>
        <v>0.52509058984944335</v>
      </c>
      <c r="M23" s="4"/>
      <c r="N23" t="s">
        <v>267</v>
      </c>
      <c r="O23" s="5">
        <v>1.9284146195739056</v>
      </c>
      <c r="P23" s="71">
        <v>0.52509058984944335</v>
      </c>
    </row>
    <row r="24" spans="1:16">
      <c r="A24" s="17"/>
      <c r="B24" s="55">
        <v>20</v>
      </c>
      <c r="C24" s="19" t="s">
        <v>268</v>
      </c>
      <c r="D24" s="20">
        <v>5.3876990000000005</v>
      </c>
      <c r="E24" s="21">
        <v>5.3440839999999996</v>
      </c>
      <c r="F24" s="21">
        <f t="shared" si="0"/>
        <v>4.9274371575816414</v>
      </c>
      <c r="G24" s="21">
        <v>0.37188151758164167</v>
      </c>
      <c r="H24" s="21">
        <v>4.5215114099999996</v>
      </c>
      <c r="I24" s="21">
        <v>3.4044230000000002E-2</v>
      </c>
      <c r="J24" s="22">
        <f t="shared" si="1"/>
        <v>6.9587513516187569E-2</v>
      </c>
      <c r="K24" s="22">
        <f t="shared" si="2"/>
        <v>0.91566542134847462</v>
      </c>
      <c r="L24" s="23">
        <f t="shared" si="3"/>
        <v>0.92203587323508418</v>
      </c>
      <c r="M24" s="4"/>
      <c r="N24" t="s">
        <v>250</v>
      </c>
      <c r="O24" s="5">
        <v>3.5044617289324611</v>
      </c>
      <c r="P24" s="71">
        <v>0.45991530601368447</v>
      </c>
    </row>
    <row r="25" spans="1:16">
      <c r="A25" s="17"/>
      <c r="B25" s="55">
        <v>21</v>
      </c>
      <c r="C25" s="19" t="s">
        <v>269</v>
      </c>
      <c r="D25" s="20">
        <v>12.192446</v>
      </c>
      <c r="E25" s="21">
        <v>13.891038999999997</v>
      </c>
      <c r="F25" s="21">
        <f t="shared" si="0"/>
        <v>11.136911721537528</v>
      </c>
      <c r="G25" s="21">
        <v>11.094600161537528</v>
      </c>
      <c r="H25" s="21">
        <v>4.2499129999999996E-2</v>
      </c>
      <c r="I25" s="21">
        <v>-1.8756999999999999E-4</v>
      </c>
      <c r="J25" s="22">
        <f t="shared" si="1"/>
        <v>0.79868756840561239</v>
      </c>
      <c r="K25" s="22">
        <f t="shared" si="2"/>
        <v>0.80174703213615117</v>
      </c>
      <c r="L25" s="23">
        <f t="shared" si="3"/>
        <v>0.80173352918651586</v>
      </c>
      <c r="M25" s="4"/>
      <c r="N25" t="s">
        <v>256</v>
      </c>
      <c r="O25" s="5">
        <v>0.61348355479662919</v>
      </c>
      <c r="P25" s="71">
        <v>0.10513361491902769</v>
      </c>
    </row>
    <row r="26" spans="1:16">
      <c r="A26" s="17"/>
      <c r="B26" s="55">
        <v>22</v>
      </c>
      <c r="C26" s="19" t="s">
        <v>270</v>
      </c>
      <c r="D26" s="20">
        <v>5.3898109999999999</v>
      </c>
      <c r="E26" s="21">
        <v>9.431455999999999</v>
      </c>
      <c r="F26" s="21">
        <f t="shared" si="0"/>
        <v>7.6332083914327642</v>
      </c>
      <c r="G26" s="21">
        <v>7.5670561314327642</v>
      </c>
      <c r="H26" s="21">
        <v>3.3971680000000004E-2</v>
      </c>
      <c r="I26" s="21">
        <v>3.218058E-2</v>
      </c>
      <c r="J26" s="22">
        <f t="shared" si="1"/>
        <v>0.80232109776398952</v>
      </c>
      <c r="K26" s="22">
        <f t="shared" si="2"/>
        <v>0.80592305275375986</v>
      </c>
      <c r="L26" s="23">
        <f t="shared" si="3"/>
        <v>0.80933510069206338</v>
      </c>
      <c r="M26" s="4"/>
      <c r="N26" t="s">
        <v>261</v>
      </c>
      <c r="O26" s="5">
        <v>0.2274943893389933</v>
      </c>
      <c r="P26" s="71">
        <v>4.7533193997881182E-2</v>
      </c>
    </row>
    <row r="27" spans="1:16" ht="15.75" thickBot="1">
      <c r="A27" s="24"/>
      <c r="B27" s="56">
        <v>25</v>
      </c>
      <c r="C27" s="26" t="s">
        <v>273</v>
      </c>
      <c r="D27" s="27">
        <v>3.0777000000000001</v>
      </c>
      <c r="E27" s="28">
        <v>1.8134629999999998</v>
      </c>
      <c r="F27" s="28">
        <f t="shared" si="0"/>
        <v>1.622804198118855</v>
      </c>
      <c r="G27" s="28">
        <v>0.10286724811885506</v>
      </c>
      <c r="H27" s="28">
        <v>1.49030292</v>
      </c>
      <c r="I27" s="28">
        <v>2.9634030000000002E-2</v>
      </c>
      <c r="J27" s="29">
        <f t="shared" si="1"/>
        <v>5.6724205632458488E-2</v>
      </c>
      <c r="K27" s="29">
        <f t="shared" si="2"/>
        <v>0.8785236688693705</v>
      </c>
      <c r="L27" s="30">
        <f t="shared" si="3"/>
        <v>0.89486479631448512</v>
      </c>
      <c r="M27" s="4"/>
      <c r="N27" t="s">
        <v>266</v>
      </c>
      <c r="O27" s="5">
        <v>0</v>
      </c>
      <c r="P27" s="71">
        <v>0</v>
      </c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C18" sqref="C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>
      <c r="A1" s="50">
        <v>118</v>
      </c>
      <c r="B1" s="49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1844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113.066823</v>
      </c>
      <c r="E6" s="14">
        <v>123.00763699999999</v>
      </c>
      <c r="F6" s="14">
        <v>85.039430898217759</v>
      </c>
      <c r="G6" s="14">
        <v>58.93093146821775</v>
      </c>
      <c r="H6" s="14">
        <v>15.695656939999997</v>
      </c>
      <c r="I6" s="14">
        <v>10.412842489999997</v>
      </c>
      <c r="J6" s="15">
        <v>0.47908351794626991</v>
      </c>
      <c r="K6" s="15">
        <v>0.60668256238608786</v>
      </c>
      <c r="L6" s="16">
        <v>0.69133456240784263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113.03682299999998</v>
      </c>
      <c r="E7" s="38">
        <f ca="1">SUM(E8:OFFSET(E6,MATCH("PROYECTOS",$A$8:$A$50,0),0))</f>
        <v>119.84871700000002</v>
      </c>
      <c r="F7" s="38">
        <f ca="1">SUM(F8:OFFSET(F6,MATCH("PROYECTOS",$A$8:$A$50,0),0))</f>
        <v>84.372690109139114</v>
      </c>
      <c r="G7" s="38">
        <f ca="1">SUM(G8:OFFSET(G6,MATCH("PROYECTOS",$A$8:$A$50,0),0))</f>
        <v>58.61486637913913</v>
      </c>
      <c r="H7" s="38">
        <f ca="1">SUM(H8:OFFSET(H6,MATCH("PROYECTOS",$A$8:$A$50,0),0))</f>
        <v>15.47092483</v>
      </c>
      <c r="I7" s="38">
        <f ca="1">SUM(I8:OFFSET(I6,MATCH("PROYECTOS",$A$8:$A$50,0),0))</f>
        <v>10.286898900000001</v>
      </c>
      <c r="J7" s="39">
        <f ca="1">IFERROR(G7/E7,0)</f>
        <v>0.48907379107895765</v>
      </c>
      <c r="K7" s="39">
        <f ca="1">IFERROR(SUM(G7,H7)/E7,0)</f>
        <v>0.61816090370945831</v>
      </c>
      <c r="L7" s="40">
        <f ca="1">IFERROR(SUM(G7,H7,I7)/E7,0)</f>
        <v>0.70399326935756112</v>
      </c>
      <c r="M7" s="4"/>
    </row>
    <row r="8" spans="1:13">
      <c r="A8" s="17"/>
      <c r="B8" s="19">
        <v>3000001</v>
      </c>
      <c r="C8" s="19" t="s">
        <v>275</v>
      </c>
      <c r="D8" s="20">
        <v>13.376061999999996</v>
      </c>
      <c r="E8" s="21">
        <v>19.259900000000002</v>
      </c>
      <c r="F8" s="21">
        <f t="shared" ref="F8:F10" si="0">SUM(G8,H8,I8)</f>
        <v>10.61476892478346</v>
      </c>
      <c r="G8" s="21">
        <v>7.5424682747834595</v>
      </c>
      <c r="H8" s="21">
        <v>1.7224464099999999</v>
      </c>
      <c r="I8" s="21">
        <v>1.3498542400000002</v>
      </c>
      <c r="J8" s="22">
        <f t="shared" ref="J8:J11" si="1">IFERROR(G8/E8,0)</f>
        <v>0.39161513168725998</v>
      </c>
      <c r="K8" s="22">
        <f t="shared" ref="K8:K11" si="2">IFERROR(SUM(G8,H8)/E8,0)</f>
        <v>0.48104687380430111</v>
      </c>
      <c r="L8" s="23">
        <f t="shared" ref="L8:L11" si="3">IFERROR(SUM(G8,H8,I8)/E8,0)</f>
        <v>0.5511331276270105</v>
      </c>
      <c r="M8" s="4"/>
    </row>
    <row r="9" spans="1:13" ht="63.75">
      <c r="A9" s="17"/>
      <c r="B9" s="19">
        <v>3000591</v>
      </c>
      <c r="C9" s="19" t="s">
        <v>1846</v>
      </c>
      <c r="D9" s="20">
        <v>70.755717000000004</v>
      </c>
      <c r="E9" s="21">
        <v>73.853068000000022</v>
      </c>
      <c r="F9" s="21">
        <f t="shared" si="0"/>
        <v>55.166134467962003</v>
      </c>
      <c r="G9" s="21">
        <v>38.504572737962008</v>
      </c>
      <c r="H9" s="21">
        <v>10.135057329999999</v>
      </c>
      <c r="I9" s="21">
        <v>6.5265043999999994</v>
      </c>
      <c r="J9" s="22">
        <f t="shared" si="1"/>
        <v>0.52136727397651239</v>
      </c>
      <c r="K9" s="22">
        <f t="shared" si="2"/>
        <v>0.65859999300180716</v>
      </c>
      <c r="L9" s="23">
        <f t="shared" si="3"/>
        <v>0.74697146593777242</v>
      </c>
      <c r="M9" s="4"/>
    </row>
    <row r="10" spans="1:13" ht="63.75">
      <c r="A10" s="17"/>
      <c r="B10" s="19">
        <v>3000592</v>
      </c>
      <c r="C10" s="19" t="s">
        <v>1847</v>
      </c>
      <c r="D10" s="20">
        <v>28.905043999999986</v>
      </c>
      <c r="E10" s="21">
        <v>26.735749000000002</v>
      </c>
      <c r="F10" s="21">
        <f t="shared" si="0"/>
        <v>18.591786716393663</v>
      </c>
      <c r="G10" s="21">
        <v>12.567825366393663</v>
      </c>
      <c r="H10" s="21">
        <v>3.6134210900000006</v>
      </c>
      <c r="I10" s="21">
        <v>2.4105402600000003</v>
      </c>
      <c r="J10" s="22">
        <f t="shared" si="1"/>
        <v>0.47007567906153153</v>
      </c>
      <c r="K10" s="22">
        <f t="shared" si="2"/>
        <v>0.60522884383727793</v>
      </c>
      <c r="L10" s="23">
        <f t="shared" si="3"/>
        <v>0.69539053184534538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3.0000000000015348E-2</v>
      </c>
      <c r="E11" s="45">
        <f t="shared" ref="E11:I11" ca="1" si="4">OFFSET(E11,-MATCH("PROYECTOS",$A$8:$A$50,0)-1,0)-(OFFSET(E11,-MATCH("PROYECTOS",$A$8:$A$50,0),0))</f>
        <v>3.1589199999999664</v>
      </c>
      <c r="F11" s="45">
        <f t="shared" ca="1" si="4"/>
        <v>0.66674078907864498</v>
      </c>
      <c r="G11" s="45">
        <f t="shared" ca="1" si="4"/>
        <v>0.31606508907862008</v>
      </c>
      <c r="H11" s="45">
        <f t="shared" ca="1" si="4"/>
        <v>0.22473210999999793</v>
      </c>
      <c r="I11" s="45">
        <f t="shared" ca="1" si="4"/>
        <v>0.12594358999999677</v>
      </c>
      <c r="J11" s="46">
        <f t="shared" ca="1" si="1"/>
        <v>0.10005479375185931</v>
      </c>
      <c r="K11" s="46">
        <f t="shared" ca="1" si="2"/>
        <v>0.17119686445956964</v>
      </c>
      <c r="L11" s="47">
        <f t="shared" ca="1" si="3"/>
        <v>0.21106605709502674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1857</v>
      </c>
    </row>
    <row r="15" spans="1:13" ht="45" customHeight="1">
      <c r="A15" s="84" t="s">
        <v>317</v>
      </c>
      <c r="B15" s="85"/>
      <c r="C15" s="85"/>
      <c r="D15" s="96" t="s">
        <v>318</v>
      </c>
      <c r="E15" s="6"/>
      <c r="F15" s="6"/>
      <c r="G15" s="6"/>
    </row>
    <row r="16" spans="1:13" ht="15.75" thickBot="1">
      <c r="A16" s="94"/>
      <c r="B16" s="95"/>
      <c r="C16" s="95"/>
      <c r="D16" s="97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118</v>
      </c>
      <c r="B1" s="49" t="s">
        <v>78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1845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113.066823</v>
      </c>
      <c r="I6" s="14">
        <v>123.00763699999999</v>
      </c>
      <c r="J6" s="14">
        <v>85.039430898217759</v>
      </c>
      <c r="K6" s="14">
        <v>58.93093146821775</v>
      </c>
      <c r="L6" s="14">
        <v>15.695656939999997</v>
      </c>
      <c r="M6" s="14">
        <v>10.412842489999997</v>
      </c>
      <c r="N6" s="15">
        <v>0.47908351794626991</v>
      </c>
      <c r="O6" s="15">
        <v>0.60668256238608786</v>
      </c>
      <c r="P6" s="16">
        <v>0.69133456240784263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SUM(H8:H14)</f>
        <v>113.03682299999998</v>
      </c>
      <c r="I7" s="37">
        <f>SUM(I8:I14)</f>
        <v>119.84871699999995</v>
      </c>
      <c r="J7" s="37">
        <f>SUM(J8:J14)</f>
        <v>84.372690109139143</v>
      </c>
      <c r="K7" s="37">
        <f t="shared" ref="K7:M7" si="0">SUM(K8:K14)</f>
        <v>58.61486637913913</v>
      </c>
      <c r="L7" s="37">
        <f t="shared" si="0"/>
        <v>15.47092483</v>
      </c>
      <c r="M7" s="37">
        <f t="shared" si="0"/>
        <v>10.286898899999999</v>
      </c>
      <c r="N7" s="39">
        <f>IFERROR(K7/I7,0)</f>
        <v>0.48907379107895793</v>
      </c>
      <c r="O7" s="39">
        <f>IFERROR(SUM(K7,L7)/I7,0)</f>
        <v>0.61816090370945864</v>
      </c>
      <c r="P7" s="40">
        <f>IFERROR(SUM(K7,L7,M7)/I7,0)</f>
        <v>0.70399326935756157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13.376061999999996</v>
      </c>
      <c r="I8" s="21">
        <v>19.259900000000005</v>
      </c>
      <c r="J8" s="21">
        <f t="shared" ref="J8:J14" si="1">SUM(K8,L8,M8)</f>
        <v>10.61476892478346</v>
      </c>
      <c r="K8" s="21">
        <v>7.5424682747834595</v>
      </c>
      <c r="L8" s="21">
        <v>1.7224464100000001</v>
      </c>
      <c r="M8" s="21">
        <v>1.3498542400000002</v>
      </c>
      <c r="N8" s="22">
        <f t="shared" ref="N8:N15" si="2">IFERROR(K8/I8,0)</f>
        <v>0.39161513168725992</v>
      </c>
      <c r="O8" s="22">
        <f t="shared" ref="O8:O15" si="3">IFERROR(SUM(K8,L8)/I8,0)</f>
        <v>0.481046873804301</v>
      </c>
      <c r="P8" s="23">
        <f t="shared" ref="P8:P15" si="4">IFERROR(SUM(K8,L8,M8)/I8,0)</f>
        <v>0.55113312762701039</v>
      </c>
      <c r="Q8" s="70">
        <v>288</v>
      </c>
      <c r="R8" s="21">
        <v>162</v>
      </c>
      <c r="S8" s="23">
        <f>IFERROR(R8/Q8,0)</f>
        <v>0.5625</v>
      </c>
    </row>
    <row r="9" spans="1:19" ht="63.75">
      <c r="A9" s="17"/>
      <c r="B9" s="19">
        <v>5004362</v>
      </c>
      <c r="C9" s="19" t="s">
        <v>1848</v>
      </c>
      <c r="D9" s="68">
        <v>3000591</v>
      </c>
      <c r="E9" s="19" t="s">
        <v>1846</v>
      </c>
      <c r="F9" s="69">
        <v>194</v>
      </c>
      <c r="G9" s="19" t="s">
        <v>1179</v>
      </c>
      <c r="H9" s="20">
        <v>0.04</v>
      </c>
      <c r="I9" s="21">
        <v>0.33169300000000002</v>
      </c>
      <c r="J9" s="21">
        <f t="shared" si="1"/>
        <v>0.33169290059804918</v>
      </c>
      <c r="K9" s="21">
        <v>6.5192900598049164E-2</v>
      </c>
      <c r="L9" s="21">
        <v>0.2505</v>
      </c>
      <c r="M9" s="21">
        <v>1.6E-2</v>
      </c>
      <c r="N9" s="22">
        <f t="shared" si="2"/>
        <v>0.19654590418865989</v>
      </c>
      <c r="O9" s="22">
        <f t="shared" si="3"/>
        <v>0.95176232419149376</v>
      </c>
      <c r="P9" s="23">
        <f t="shared" si="4"/>
        <v>0.99999970031941932</v>
      </c>
      <c r="Q9" s="70">
        <v>0</v>
      </c>
      <c r="R9" s="21">
        <v>0</v>
      </c>
      <c r="S9" s="23">
        <f t="shared" ref="S9:S14" si="5">IFERROR(R9/Q9,0)</f>
        <v>0</v>
      </c>
    </row>
    <row r="10" spans="1:19" ht="63.75">
      <c r="A10" s="17"/>
      <c r="B10" s="19">
        <v>5004363</v>
      </c>
      <c r="C10" s="19" t="s">
        <v>1849</v>
      </c>
      <c r="D10" s="68">
        <v>3000591</v>
      </c>
      <c r="E10" s="19" t="s">
        <v>1846</v>
      </c>
      <c r="F10" s="69">
        <v>227</v>
      </c>
      <c r="G10" s="19" t="s">
        <v>774</v>
      </c>
      <c r="H10" s="20">
        <v>3.197533</v>
      </c>
      <c r="I10" s="21">
        <v>3.7873750000000022</v>
      </c>
      <c r="J10" s="21">
        <f t="shared" si="1"/>
        <v>3.1612415642392637</v>
      </c>
      <c r="K10" s="21">
        <v>2.9737465642392635</v>
      </c>
      <c r="L10" s="21">
        <v>0.14812</v>
      </c>
      <c r="M10" s="21">
        <v>3.9375E-2</v>
      </c>
      <c r="N10" s="22">
        <f t="shared" si="2"/>
        <v>0.78517352103746307</v>
      </c>
      <c r="O10" s="22">
        <f t="shared" si="3"/>
        <v>0.82428240251870011</v>
      </c>
      <c r="P10" s="23">
        <f t="shared" si="4"/>
        <v>0.83467878523760175</v>
      </c>
      <c r="Q10" s="70">
        <v>270</v>
      </c>
      <c r="R10" s="21">
        <v>226</v>
      </c>
      <c r="S10" s="23">
        <f t="shared" si="5"/>
        <v>0.83703703703703702</v>
      </c>
    </row>
    <row r="11" spans="1:19" ht="63.75">
      <c r="A11" s="17"/>
      <c r="B11" s="19">
        <v>5004364</v>
      </c>
      <c r="C11" s="19" t="s">
        <v>1850</v>
      </c>
      <c r="D11" s="68">
        <v>3000591</v>
      </c>
      <c r="E11" s="19" t="s">
        <v>1846</v>
      </c>
      <c r="F11" s="69">
        <v>217</v>
      </c>
      <c r="G11" s="19" t="s">
        <v>856</v>
      </c>
      <c r="H11" s="20">
        <v>67.518183999999991</v>
      </c>
      <c r="I11" s="21">
        <v>69.733999999999966</v>
      </c>
      <c r="J11" s="21">
        <f t="shared" si="1"/>
        <v>51.673200003124698</v>
      </c>
      <c r="K11" s="21">
        <v>35.465633273124695</v>
      </c>
      <c r="L11" s="21">
        <v>9.7364373299999993</v>
      </c>
      <c r="M11" s="21">
        <v>6.4711293999999997</v>
      </c>
      <c r="N11" s="22">
        <f t="shared" si="2"/>
        <v>0.5085845250971508</v>
      </c>
      <c r="O11" s="22">
        <f t="shared" si="3"/>
        <v>0.64820705255864741</v>
      </c>
      <c r="P11" s="23">
        <f t="shared" si="4"/>
        <v>0.74100438814817338</v>
      </c>
      <c r="Q11" s="70">
        <v>0</v>
      </c>
      <c r="R11" s="21">
        <v>0</v>
      </c>
      <c r="S11" s="23">
        <f t="shared" si="5"/>
        <v>0</v>
      </c>
    </row>
    <row r="12" spans="1:19" ht="63.75">
      <c r="A12" s="17"/>
      <c r="B12" s="19">
        <v>5004365</v>
      </c>
      <c r="C12" s="19" t="s">
        <v>1851</v>
      </c>
      <c r="D12" s="68">
        <v>3000592</v>
      </c>
      <c r="E12" s="19" t="s">
        <v>1847</v>
      </c>
      <c r="F12" s="69">
        <v>591</v>
      </c>
      <c r="G12" s="19" t="s">
        <v>1854</v>
      </c>
      <c r="H12" s="20">
        <v>1.4044110000000001</v>
      </c>
      <c r="I12" s="21">
        <v>0.99163400000000035</v>
      </c>
      <c r="J12" s="21">
        <f t="shared" si="1"/>
        <v>0.45763499277678132</v>
      </c>
      <c r="K12" s="21">
        <v>0.30210299277678132</v>
      </c>
      <c r="L12" s="21">
        <v>0.101516</v>
      </c>
      <c r="M12" s="21">
        <v>5.4016000000000002E-2</v>
      </c>
      <c r="N12" s="22">
        <f t="shared" si="2"/>
        <v>0.30465170897405819</v>
      </c>
      <c r="O12" s="22">
        <f t="shared" si="3"/>
        <v>0.40702415687318222</v>
      </c>
      <c r="P12" s="23">
        <f t="shared" si="4"/>
        <v>0.46149586720179137</v>
      </c>
      <c r="Q12" s="70">
        <v>0</v>
      </c>
      <c r="R12" s="21">
        <v>0</v>
      </c>
      <c r="S12" s="23">
        <f t="shared" si="5"/>
        <v>0</v>
      </c>
    </row>
    <row r="13" spans="1:19" ht="63.75">
      <c r="A13" s="17"/>
      <c r="B13" s="19">
        <v>5004366</v>
      </c>
      <c r="C13" s="19" t="s">
        <v>1852</v>
      </c>
      <c r="D13" s="68">
        <v>3000592</v>
      </c>
      <c r="E13" s="19" t="s">
        <v>1847</v>
      </c>
      <c r="F13" s="69">
        <v>418</v>
      </c>
      <c r="G13" s="19" t="s">
        <v>1855</v>
      </c>
      <c r="H13" s="20">
        <v>26.049961</v>
      </c>
      <c r="I13" s="21">
        <v>22.645326999999984</v>
      </c>
      <c r="J13" s="21">
        <f t="shared" si="1"/>
        <v>16.491880254874239</v>
      </c>
      <c r="K13" s="21">
        <v>11.180228254874237</v>
      </c>
      <c r="L13" s="21">
        <v>3.1620609000000006</v>
      </c>
      <c r="M13" s="21">
        <v>2.1495911000000003</v>
      </c>
      <c r="N13" s="22">
        <f t="shared" si="2"/>
        <v>0.49371017052985122</v>
      </c>
      <c r="O13" s="22">
        <f t="shared" si="3"/>
        <v>0.63334431668283031</v>
      </c>
      <c r="P13" s="23">
        <f t="shared" si="4"/>
        <v>0.72826858516435866</v>
      </c>
      <c r="Q13" s="70">
        <v>0</v>
      </c>
      <c r="R13" s="21">
        <v>0</v>
      </c>
      <c r="S13" s="23">
        <f t="shared" si="5"/>
        <v>0</v>
      </c>
    </row>
    <row r="14" spans="1:19" ht="63.75">
      <c r="A14" s="17"/>
      <c r="B14" s="19">
        <v>5004367</v>
      </c>
      <c r="C14" s="19" t="s">
        <v>1853</v>
      </c>
      <c r="D14" s="68">
        <v>3000592</v>
      </c>
      <c r="E14" s="19" t="s">
        <v>1847</v>
      </c>
      <c r="F14" s="69">
        <v>117</v>
      </c>
      <c r="G14" s="19" t="s">
        <v>687</v>
      </c>
      <c r="H14" s="20">
        <v>1.4506719999999997</v>
      </c>
      <c r="I14" s="21">
        <v>3.0987880000000025</v>
      </c>
      <c r="J14" s="21">
        <f t="shared" si="1"/>
        <v>1.6422714687426447</v>
      </c>
      <c r="K14" s="21">
        <v>1.0854941187426448</v>
      </c>
      <c r="L14" s="21">
        <v>0.34984419</v>
      </c>
      <c r="M14" s="21">
        <v>0.20693316</v>
      </c>
      <c r="N14" s="22">
        <f t="shared" si="2"/>
        <v>0.35029634771486268</v>
      </c>
      <c r="O14" s="22">
        <f t="shared" si="3"/>
        <v>0.4631934513566735</v>
      </c>
      <c r="P14" s="23">
        <f t="shared" si="4"/>
        <v>0.52997219194815626</v>
      </c>
      <c r="Q14" s="70">
        <v>0</v>
      </c>
      <c r="R14" s="21">
        <v>0</v>
      </c>
      <c r="S14" s="23">
        <f t="shared" si="5"/>
        <v>0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3.0000000000015348E-2</v>
      </c>
      <c r="I15" s="44">
        <f t="shared" ref="I15:M15" si="6">I6-I7</f>
        <v>3.1589200000000375</v>
      </c>
      <c r="J15" s="44">
        <f t="shared" si="6"/>
        <v>0.66674078907861656</v>
      </c>
      <c r="K15" s="44">
        <f t="shared" si="6"/>
        <v>0.31606508907862008</v>
      </c>
      <c r="L15" s="44">
        <f t="shared" si="6"/>
        <v>0.22473210999999793</v>
      </c>
      <c r="M15" s="44">
        <f t="shared" si="6"/>
        <v>0.12594358999999855</v>
      </c>
      <c r="N15" s="46">
        <f t="shared" si="2"/>
        <v>0.10005479375185707</v>
      </c>
      <c r="O15" s="46">
        <f t="shared" si="3"/>
        <v>0.17119686445956581</v>
      </c>
      <c r="P15" s="47">
        <f t="shared" si="4"/>
        <v>0.21106605709502255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119</v>
      </c>
      <c r="B1" s="50" t="s">
        <v>1858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1859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2.8535939999999997</v>
      </c>
      <c r="E6" s="14">
        <v>9.3108179999999976</v>
      </c>
      <c r="F6" s="14">
        <v>7.070215884571394</v>
      </c>
      <c r="G6" s="14">
        <v>5.0463320545713941</v>
      </c>
      <c r="H6" s="14">
        <v>1.2143739499999999</v>
      </c>
      <c r="I6" s="14">
        <v>0.80950988000000001</v>
      </c>
      <c r="J6" s="15">
        <v>0.54198589797066121</v>
      </c>
      <c r="K6" s="15">
        <v>0.67241202701753977</v>
      </c>
      <c r="L6" s="16">
        <v>0.75935496586566253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2.8535939999999997</v>
      </c>
      <c r="E7" s="38">
        <f ca="1">SUM(E8:OFFSET(E6,MATCH("GOBIERNOS REGIONALES",$A$8:$A$50,0),0))</f>
        <v>9.3108179999999994</v>
      </c>
      <c r="F7" s="38">
        <f ca="1">SUM(F8:OFFSET(F6,MATCH("GOBIERNOS REGIONALES",$A$8:$A$50,0),0))</f>
        <v>7.070215884571394</v>
      </c>
      <c r="G7" s="38">
        <f ca="1">SUM(G8:OFFSET(G6,MATCH("GOBIERNOS REGIONALES",$A$8:$A$50,0),0))</f>
        <v>5.0463320545713941</v>
      </c>
      <c r="H7" s="38">
        <f ca="1">SUM(H8:OFFSET(H6,MATCH("GOBIERNOS REGIONALES",$A$8:$A$50,0),0))</f>
        <v>1.2143739499999999</v>
      </c>
      <c r="I7" s="38">
        <f ca="1">SUM(I8:OFFSET(I6,MATCH("GOBIERNOS REGIONALES",$A$8:$A$50,0),0))</f>
        <v>0.80950988000000001</v>
      </c>
      <c r="J7" s="39">
        <f ca="1">IFERROR(G7/E7,0)</f>
        <v>0.5419858979706611</v>
      </c>
      <c r="K7" s="39">
        <f ca="1">IFERROR(SUM(G7,H7)/E7,0)</f>
        <v>0.67241202701753966</v>
      </c>
      <c r="L7" s="40">
        <f ca="1">IFERROR(SUM(G7,H7,I7)/E7,0)</f>
        <v>0.75935496586566231</v>
      </c>
      <c r="M7" s="4"/>
    </row>
    <row r="8" spans="1:13">
      <c r="A8" s="17"/>
      <c r="B8" s="18">
        <v>4</v>
      </c>
      <c r="C8" s="19" t="s">
        <v>103</v>
      </c>
      <c r="D8" s="20">
        <v>2.8535939999999997</v>
      </c>
      <c r="E8" s="21">
        <v>9.3108179999999994</v>
      </c>
      <c r="F8" s="21">
        <f t="shared" ref="F8:F10" si="0">SUM(G8,H8,I8)</f>
        <v>7.070215884571394</v>
      </c>
      <c r="G8" s="21">
        <v>5.0463320545713941</v>
      </c>
      <c r="H8" s="21">
        <v>1.2143739499999999</v>
      </c>
      <c r="I8" s="21">
        <v>0.80950988000000001</v>
      </c>
      <c r="J8" s="22">
        <f t="shared" ref="J8:J10" si="1">IFERROR(G8/E8,0)</f>
        <v>0.5419858979706611</v>
      </c>
      <c r="K8" s="22">
        <f t="shared" ref="K8:K10" si="2">IFERROR(SUM(G8,H8)/E8,0)</f>
        <v>0.67241202701753966</v>
      </c>
      <c r="L8" s="23">
        <f t="shared" ref="L8:L10" si="3">IFERROR(SUM(G8,H8,I8)/E8,0)</f>
        <v>0.75935496586566231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119</v>
      </c>
      <c r="B1" s="51" t="s">
        <v>1858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1860</v>
      </c>
      <c r="N2" s="72" t="s">
        <v>1872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2.8535939999999997</v>
      </c>
      <c r="E6" s="14">
        <f ca="1">SUM(E7:OFFSET(E7,50,0))</f>
        <v>9.3108179999999976</v>
      </c>
      <c r="F6" s="14">
        <f ca="1">SUM(F7:OFFSET(F7,50,0))</f>
        <v>7.070215884571394</v>
      </c>
      <c r="G6" s="14">
        <f ca="1">SUM(G7:OFFSET(G7,50,0))</f>
        <v>5.0463320545713941</v>
      </c>
      <c r="H6" s="14">
        <f ca="1">SUM(H7:OFFSET(H7,50,0))</f>
        <v>1.2143739499999999</v>
      </c>
      <c r="I6" s="14">
        <f ca="1">SUM(I7:OFFSET(I7,50,0))</f>
        <v>0.80950988000000001</v>
      </c>
      <c r="J6" s="15">
        <f ca="1">IFERROR(G6/E6,0)</f>
        <v>0.54198589797066121</v>
      </c>
      <c r="K6" s="15">
        <f ca="1">IFERROR(SUM(G6,H6)/E6,0)</f>
        <v>0.67241202701753977</v>
      </c>
      <c r="L6" s="16">
        <f ca="1">IFERROR(SUM(G6,H6,I6)/E6,0)</f>
        <v>0.75935496586566253</v>
      </c>
      <c r="M6" s="4"/>
      <c r="O6" s="5" t="s">
        <v>312</v>
      </c>
      <c r="P6" s="71" t="s">
        <v>313</v>
      </c>
    </row>
    <row r="7" spans="1:16" ht="15.75" thickBot="1">
      <c r="A7" s="24"/>
      <c r="B7" s="56">
        <v>15</v>
      </c>
      <c r="C7" s="26" t="s">
        <v>263</v>
      </c>
      <c r="D7" s="27">
        <v>2.8535939999999997</v>
      </c>
      <c r="E7" s="28">
        <v>9.3108179999999976</v>
      </c>
      <c r="F7" s="28">
        <f>SUM(G7,H7,I7)</f>
        <v>7.070215884571394</v>
      </c>
      <c r="G7" s="28">
        <v>5.0463320545713941</v>
      </c>
      <c r="H7" s="28">
        <v>1.2143739499999999</v>
      </c>
      <c r="I7" s="28">
        <v>0.80950988000000001</v>
      </c>
      <c r="J7" s="29">
        <f>IFERROR(G7/E7,0)</f>
        <v>0.54198589797066121</v>
      </c>
      <c r="K7" s="29">
        <f>IFERROR(SUM(G7,H7)/E7,0)</f>
        <v>0.67241202701753977</v>
      </c>
      <c r="L7" s="30">
        <f>IFERROR(SUM(G7,H7,I7)/E7,0)</f>
        <v>0.75935496586566253</v>
      </c>
      <c r="M7" s="4"/>
      <c r="N7" t="s">
        <v>263</v>
      </c>
      <c r="O7" s="5">
        <v>7.070215884571394</v>
      </c>
      <c r="P7" s="71">
        <v>0.75935496586566253</v>
      </c>
    </row>
    <row r="8" spans="1:16">
      <c r="O8" s="5"/>
      <c r="P8" s="71"/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>
  <dimension ref="A1:M21"/>
  <sheetViews>
    <sheetView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9" customWidth="1"/>
    <col min="6" max="6" width="13.5703125" customWidth="1"/>
    <col min="7" max="9" width="0" hidden="1" customWidth="1"/>
  </cols>
  <sheetData>
    <row r="1" spans="1:13" ht="15.75">
      <c r="A1" s="50">
        <v>119</v>
      </c>
      <c r="B1" s="49" t="s">
        <v>1858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1861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2.8535939999999997</v>
      </c>
      <c r="E6" s="14">
        <v>9.3108179999999976</v>
      </c>
      <c r="F6" s="14">
        <v>7.070215884571394</v>
      </c>
      <c r="G6" s="14">
        <v>5.0463320545713941</v>
      </c>
      <c r="H6" s="14">
        <v>1.2143739499999999</v>
      </c>
      <c r="I6" s="14">
        <v>0.80950988000000001</v>
      </c>
      <c r="J6" s="15">
        <v>0.54198589797066121</v>
      </c>
      <c r="K6" s="15">
        <v>0.67241202701753977</v>
      </c>
      <c r="L6" s="16">
        <v>0.75935496586566253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2.8535939999999997</v>
      </c>
      <c r="E7" s="38">
        <f ca="1">SUM(E8:OFFSET(E6,MATCH("PROYECTOS",$A$8:$A$50,0),0))</f>
        <v>9.3108179999999994</v>
      </c>
      <c r="F7" s="38">
        <f ca="1">SUM(F8:OFFSET(F6,MATCH("PROYECTOS",$A$8:$A$50,0),0))</f>
        <v>7.070215884571394</v>
      </c>
      <c r="G7" s="38">
        <f ca="1">SUM(G8:OFFSET(G6,MATCH("PROYECTOS",$A$8:$A$50,0),0))</f>
        <v>5.0463320545713941</v>
      </c>
      <c r="H7" s="38">
        <f ca="1">SUM(H8:OFFSET(H6,MATCH("PROYECTOS",$A$8:$A$50,0),0))</f>
        <v>1.2143739499999999</v>
      </c>
      <c r="I7" s="38">
        <f ca="1">SUM(I8:OFFSET(I6,MATCH("PROYECTOS",$A$8:$A$50,0),0))</f>
        <v>0.80950988000000001</v>
      </c>
      <c r="J7" s="39">
        <f ca="1">IFERROR(G7/E7,0)</f>
        <v>0.5419858979706611</v>
      </c>
      <c r="K7" s="39">
        <f ca="1">IFERROR(SUM(G7,H7)/E7,0)</f>
        <v>0.67241202701753966</v>
      </c>
      <c r="L7" s="40">
        <f ca="1">IFERROR(SUM(G7,H7,I7)/E7,0)</f>
        <v>0.75935496586566231</v>
      </c>
      <c r="M7" s="4"/>
    </row>
    <row r="8" spans="1:13">
      <c r="A8" s="17"/>
      <c r="B8" s="19">
        <v>3000001</v>
      </c>
      <c r="C8" s="19" t="s">
        <v>275</v>
      </c>
      <c r="D8" s="20">
        <v>0.67775000000000007</v>
      </c>
      <c r="E8" s="21">
        <v>0.5566859999999999</v>
      </c>
      <c r="F8" s="21">
        <f t="shared" ref="F8:F12" si="0">SUM(G8,H8,I8)</f>
        <v>0.31858361066525748</v>
      </c>
      <c r="G8" s="21">
        <v>0.22065127066525747</v>
      </c>
      <c r="H8" s="21">
        <v>6.1768309999999993E-2</v>
      </c>
      <c r="I8" s="21">
        <v>3.616403E-2</v>
      </c>
      <c r="J8" s="22">
        <f t="shared" ref="J8:J13" si="1">IFERROR(G8/E8,0)</f>
        <v>0.39636576214465158</v>
      </c>
      <c r="K8" s="22">
        <f t="shared" ref="K8:K13" si="2">IFERROR(SUM(G8,H8)/E8,0)</f>
        <v>0.50732294447005588</v>
      </c>
      <c r="L8" s="23">
        <f t="shared" ref="L8:L13" si="3">IFERROR(SUM(G8,H8,I8)/E8,0)</f>
        <v>0.57228601162101711</v>
      </c>
      <c r="M8" s="4"/>
    </row>
    <row r="9" spans="1:13" ht="25.5">
      <c r="A9" s="17"/>
      <c r="B9" s="19">
        <v>3000512</v>
      </c>
      <c r="C9" s="19" t="s">
        <v>1093</v>
      </c>
      <c r="D9" s="20">
        <v>0.40214999999999995</v>
      </c>
      <c r="E9" s="21">
        <v>0.26</v>
      </c>
      <c r="F9" s="21">
        <f t="shared" si="0"/>
        <v>4.3952999877639114E-2</v>
      </c>
      <c r="G9" s="21">
        <v>3.5315999877639115E-2</v>
      </c>
      <c r="H9" s="21">
        <v>0</v>
      </c>
      <c r="I9" s="21">
        <v>8.6370000000000006E-3</v>
      </c>
      <c r="J9" s="22">
        <f t="shared" si="1"/>
        <v>0.13583076876015043</v>
      </c>
      <c r="K9" s="22">
        <f t="shared" si="2"/>
        <v>0.13583076876015043</v>
      </c>
      <c r="L9" s="23">
        <f t="shared" si="3"/>
        <v>0.16904999952938121</v>
      </c>
      <c r="M9" s="4"/>
    </row>
    <row r="10" spans="1:13" ht="25.5">
      <c r="A10" s="17"/>
      <c r="B10" s="19">
        <v>3000513</v>
      </c>
      <c r="C10" s="19" t="s">
        <v>1094</v>
      </c>
      <c r="D10" s="20">
        <v>0.24899399999999999</v>
      </c>
      <c r="E10" s="21">
        <v>0.51909899999999998</v>
      </c>
      <c r="F10" s="21">
        <f t="shared" si="0"/>
        <v>2.7968699811026454E-2</v>
      </c>
      <c r="G10" s="21">
        <v>2.7968699811026454E-2</v>
      </c>
      <c r="H10" s="21">
        <v>0</v>
      </c>
      <c r="I10" s="21">
        <v>0</v>
      </c>
      <c r="J10" s="22">
        <f t="shared" si="1"/>
        <v>5.3879317453947043E-2</v>
      </c>
      <c r="K10" s="22">
        <f t="shared" si="2"/>
        <v>5.3879317453947043E-2</v>
      </c>
      <c r="L10" s="23">
        <f t="shared" si="3"/>
        <v>5.3879317453947043E-2</v>
      </c>
      <c r="M10" s="4"/>
    </row>
    <row r="11" spans="1:13">
      <c r="A11" s="17"/>
      <c r="B11" s="19">
        <v>3000593</v>
      </c>
      <c r="C11" s="19" t="s">
        <v>1863</v>
      </c>
      <c r="D11" s="20">
        <v>1.1228</v>
      </c>
      <c r="E11" s="21">
        <v>7.6222389999999995</v>
      </c>
      <c r="F11" s="21">
        <f t="shared" si="0"/>
        <v>6.6267037437265239</v>
      </c>
      <c r="G11" s="21">
        <v>4.7514778137265239</v>
      </c>
      <c r="H11" s="21">
        <v>1.1221009799999999</v>
      </c>
      <c r="I11" s="21">
        <v>0.75312495000000002</v>
      </c>
      <c r="J11" s="22">
        <f t="shared" si="1"/>
        <v>0.62337035269118746</v>
      </c>
      <c r="K11" s="22">
        <f t="shared" si="2"/>
        <v>0.77058444293422501</v>
      </c>
      <c r="L11" s="23">
        <f t="shared" si="3"/>
        <v>0.86939070576592048</v>
      </c>
      <c r="M11" s="4"/>
    </row>
    <row r="12" spans="1:13">
      <c r="A12" s="17"/>
      <c r="B12" s="19">
        <v>3000594</v>
      </c>
      <c r="C12" s="19" t="s">
        <v>1864</v>
      </c>
      <c r="D12" s="20">
        <v>0.40190000000000003</v>
      </c>
      <c r="E12" s="21">
        <v>0.352794</v>
      </c>
      <c r="F12" s="21">
        <f t="shared" si="0"/>
        <v>5.3006830490947177E-2</v>
      </c>
      <c r="G12" s="21">
        <v>1.0918270490947179E-2</v>
      </c>
      <c r="H12" s="21">
        <v>3.0504659999999996E-2</v>
      </c>
      <c r="I12" s="21">
        <v>1.1583899999999999E-2</v>
      </c>
      <c r="J12" s="22">
        <f t="shared" si="1"/>
        <v>3.0948005042453045E-2</v>
      </c>
      <c r="K12" s="22">
        <f t="shared" si="2"/>
        <v>0.1174139313337165</v>
      </c>
      <c r="L12" s="23">
        <f t="shared" si="3"/>
        <v>0.15024867342116696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1873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 ht="25.5">
      <c r="A19" s="17"/>
      <c r="B19" s="19">
        <v>3000512</v>
      </c>
      <c r="C19" s="19" t="s">
        <v>1093</v>
      </c>
      <c r="D19" s="23">
        <v>0.16904999952938121</v>
      </c>
    </row>
    <row r="20" spans="1:4" ht="25.5">
      <c r="A20" s="17"/>
      <c r="B20" s="19">
        <v>3000513</v>
      </c>
      <c r="C20" s="19" t="s">
        <v>1094</v>
      </c>
      <c r="D20" s="23">
        <v>5.3879317453947043E-2</v>
      </c>
    </row>
    <row r="21" spans="1:4" ht="15.75" thickBot="1">
      <c r="A21" s="24"/>
      <c r="B21" s="26">
        <v>3000594</v>
      </c>
      <c r="C21" s="26" t="s">
        <v>1864</v>
      </c>
      <c r="D21" s="30">
        <v>0.15024867342116696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7" sqref="A17:L1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30</v>
      </c>
      <c r="B1" s="50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503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4209.2621859999999</v>
      </c>
      <c r="E6" s="14">
        <v>4771.4393479999981</v>
      </c>
      <c r="F6" s="14">
        <v>3068.540242041156</v>
      </c>
      <c r="G6" s="14">
        <v>2321.8453731111554</v>
      </c>
      <c r="H6" s="14">
        <v>377.53479305999997</v>
      </c>
      <c r="I6" s="14">
        <v>369.16007586999984</v>
      </c>
      <c r="J6" s="15">
        <v>0.48661320070732594</v>
      </c>
      <c r="K6" s="15">
        <v>0.56573708042681725</v>
      </c>
      <c r="L6" s="16">
        <v>0.6431057838610833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3724.9501800000007</v>
      </c>
      <c r="E7" s="38">
        <f ca="1">SUM(E8:OFFSET(E6,MATCH("GOBIERNOS REGIONALES",$A$8:$A$50,0),0))</f>
        <v>4073.5915459999997</v>
      </c>
      <c r="F7" s="38">
        <f ca="1">SUM(F8:OFFSET(F6,MATCH("GOBIERNOS REGIONALES",$A$8:$A$50,0),0))</f>
        <v>2689.8583731323533</v>
      </c>
      <c r="G7" s="38">
        <f ca="1">SUM(G8:OFFSET(G6,MATCH("GOBIERNOS REGIONALES",$A$8:$A$50,0),0))</f>
        <v>2061.3226869123537</v>
      </c>
      <c r="H7" s="38">
        <f ca="1">SUM(H8:OFFSET(H6,MATCH("GOBIERNOS REGIONALES",$A$8:$A$50,0),0))</f>
        <v>309.56549010000003</v>
      </c>
      <c r="I7" s="38">
        <f ca="1">SUM(I8:OFFSET(I6,MATCH("GOBIERNOS REGIONALES",$A$8:$A$50,0),0))</f>
        <v>318.97019612000003</v>
      </c>
      <c r="J7" s="39">
        <f ca="1">IFERROR(G7/E7,0)</f>
        <v>0.50602095561997074</v>
      </c>
      <c r="K7" s="39">
        <f ca="1">IFERROR(SUM(G7,H7)/E7,0)</f>
        <v>0.58201421282416266</v>
      </c>
      <c r="L7" s="40">
        <f ca="1">IFERROR(SUM(G7,H7,I7)/E7,0)</f>
        <v>0.66031617130922671</v>
      </c>
      <c r="M7" s="4"/>
    </row>
    <row r="8" spans="1:13">
      <c r="A8" s="17"/>
      <c r="B8" s="18">
        <v>7</v>
      </c>
      <c r="C8" s="19" t="s">
        <v>107</v>
      </c>
      <c r="D8" s="20">
        <v>3724.9501800000007</v>
      </c>
      <c r="E8" s="21">
        <v>4073.5915459999997</v>
      </c>
      <c r="F8" s="21">
        <f t="shared" ref="F8:F18" si="0">SUM(G8,H8,I8)</f>
        <v>2689.8583731323533</v>
      </c>
      <c r="G8" s="21">
        <v>2061.3226869123537</v>
      </c>
      <c r="H8" s="21">
        <v>309.56549010000003</v>
      </c>
      <c r="I8" s="21">
        <v>318.97019612000003</v>
      </c>
      <c r="J8" s="22">
        <f t="shared" ref="J8:J18" si="1">IFERROR(G8/E8,0)</f>
        <v>0.50602095561997074</v>
      </c>
      <c r="K8" s="22">
        <f t="shared" ref="K8:K18" si="2">IFERROR(SUM(G8,H8)/E8,0)</f>
        <v>0.58201421282416266</v>
      </c>
      <c r="L8" s="23">
        <f t="shared" ref="L8:L18" si="3">IFERROR(SUM(G8,H8,I8)/E8,0)</f>
        <v>0.66031617130922671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4.1156139999999999</v>
      </c>
      <c r="E9" s="38">
        <f ca="1">SUM(E10:OFFSET(E8,(MATCH("GOBIERNOS LOCALES",$A$8:$A$50,0)-MATCH("GOBIERNOS REGIONALES",$A$8:$A$50,0)),0))</f>
        <v>11.584288000000001</v>
      </c>
      <c r="F9" s="38">
        <f ca="1">SUM(F10:OFFSET(F8,(MATCH("GOBIERNOS LOCALES",$A$8:$A$50,0)-MATCH("GOBIERNOS REGIONALES",$A$8:$A$50,0)),0))</f>
        <v>10.116451668040034</v>
      </c>
      <c r="G9" s="38">
        <f ca="1">SUM(G10:OFFSET(G8,(MATCH("GOBIERNOS LOCALES",$A$8:$A$50,0)-MATCH("GOBIERNOS REGIONALES",$A$8:$A$50,0)),0))</f>
        <v>9.5739802680400317</v>
      </c>
      <c r="H9" s="38">
        <f ca="1">SUM(H10:OFFSET(H8,(MATCH("GOBIERNOS LOCALES",$A$8:$A$50,0)-MATCH("GOBIERNOS REGIONALES",$A$8:$A$50,0)),0))</f>
        <v>0.16826204</v>
      </c>
      <c r="I9" s="38">
        <f ca="1">SUM(I10:OFFSET(I8,(MATCH("GOBIERNOS LOCALES",$A$8:$A$50,0)-MATCH("GOBIERNOS REGIONALES",$A$8:$A$50,0)),0))</f>
        <v>0.37420936000000005</v>
      </c>
      <c r="J9" s="39">
        <f t="shared" ca="1" si="1"/>
        <v>0.82646255583770289</v>
      </c>
      <c r="K9" s="39">
        <f t="shared" ca="1" si="2"/>
        <v>0.84098757800566004</v>
      </c>
      <c r="L9" s="40">
        <f t="shared" ca="1" si="3"/>
        <v>0.87329075969451309</v>
      </c>
      <c r="M9" s="4"/>
    </row>
    <row r="10" spans="1:13">
      <c r="A10" s="17"/>
      <c r="B10" s="18">
        <v>445</v>
      </c>
      <c r="C10" s="19" t="s">
        <v>211</v>
      </c>
      <c r="D10" s="20">
        <v>0.27495700000000001</v>
      </c>
      <c r="E10" s="21">
        <v>0.19869000000000003</v>
      </c>
      <c r="F10" s="21">
        <f t="shared" si="0"/>
        <v>0.11481003149934257</v>
      </c>
      <c r="G10" s="21">
        <v>5.6359571499342564E-2</v>
      </c>
      <c r="H10" s="21">
        <v>2.0601959999999999E-2</v>
      </c>
      <c r="I10" s="21">
        <v>3.78485E-2</v>
      </c>
      <c r="J10" s="22">
        <f t="shared" si="1"/>
        <v>0.28365580300640475</v>
      </c>
      <c r="K10" s="22">
        <f t="shared" si="2"/>
        <v>0.38734476571212723</v>
      </c>
      <c r="L10" s="23">
        <f t="shared" si="3"/>
        <v>0.57783497659339955</v>
      </c>
      <c r="M10" s="4"/>
    </row>
    <row r="11" spans="1:13">
      <c r="A11" s="17"/>
      <c r="B11" s="18">
        <v>448</v>
      </c>
      <c r="C11" s="19" t="s">
        <v>214</v>
      </c>
      <c r="D11" s="20">
        <v>0</v>
      </c>
      <c r="E11" s="21">
        <v>1.6121590000000001</v>
      </c>
      <c r="F11" s="21">
        <f t="shared" si="0"/>
        <v>1.5716219634269686</v>
      </c>
      <c r="G11" s="21">
        <v>1.3007176134269685</v>
      </c>
      <c r="H11" s="21">
        <v>4.6354609999999997E-2</v>
      </c>
      <c r="I11" s="21">
        <v>0.22454974</v>
      </c>
      <c r="J11" s="22">
        <f t="shared" si="1"/>
        <v>0.80681720191802941</v>
      </c>
      <c r="K11" s="22">
        <f t="shared" si="2"/>
        <v>0.83557032738518244</v>
      </c>
      <c r="L11" s="23">
        <f t="shared" si="3"/>
        <v>0.97485543511959338</v>
      </c>
      <c r="M11" s="4"/>
    </row>
    <row r="12" spans="1:13">
      <c r="A12" s="17"/>
      <c r="B12" s="18">
        <v>451</v>
      </c>
      <c r="C12" s="19" t="s">
        <v>217</v>
      </c>
      <c r="D12" s="20">
        <v>0.59054399999999996</v>
      </c>
      <c r="E12" s="21">
        <v>0.5</v>
      </c>
      <c r="F12" s="21">
        <f t="shared" si="0"/>
        <v>2.622118E-2</v>
      </c>
      <c r="G12" s="21">
        <v>0</v>
      </c>
      <c r="H12" s="21">
        <v>2.622118E-2</v>
      </c>
      <c r="I12" s="21">
        <v>0</v>
      </c>
      <c r="J12" s="22">
        <f t="shared" si="1"/>
        <v>0</v>
      </c>
      <c r="K12" s="22">
        <f t="shared" si="2"/>
        <v>5.244236E-2</v>
      </c>
      <c r="L12" s="23">
        <f t="shared" si="3"/>
        <v>5.244236E-2</v>
      </c>
      <c r="M12" s="4"/>
    </row>
    <row r="13" spans="1:13">
      <c r="A13" s="17"/>
      <c r="B13" s="18">
        <v>452</v>
      </c>
      <c r="C13" s="19" t="s">
        <v>218</v>
      </c>
      <c r="D13" s="20">
        <v>0</v>
      </c>
      <c r="E13" s="21">
        <v>8.0172729999999994</v>
      </c>
      <c r="F13" s="21">
        <f t="shared" si="0"/>
        <v>7.9205512329146268</v>
      </c>
      <c r="G13" s="21">
        <v>7.9195012329146266</v>
      </c>
      <c r="H13" s="21">
        <v>1.0499999999999999E-3</v>
      </c>
      <c r="I13" s="21">
        <v>0</v>
      </c>
      <c r="J13" s="22">
        <f t="shared" si="1"/>
        <v>0.98780485994609724</v>
      </c>
      <c r="K13" s="22">
        <f t="shared" si="2"/>
        <v>0.98793582717148676</v>
      </c>
      <c r="L13" s="23">
        <f t="shared" si="3"/>
        <v>0.98793582717148676</v>
      </c>
      <c r="M13" s="4"/>
    </row>
    <row r="14" spans="1:13">
      <c r="A14" s="17"/>
      <c r="B14" s="18">
        <v>456</v>
      </c>
      <c r="C14" s="19" t="s">
        <v>222</v>
      </c>
      <c r="D14" s="20">
        <v>0</v>
      </c>
      <c r="E14" s="21">
        <v>1.15E-2</v>
      </c>
      <c r="F14" s="21">
        <f t="shared" si="0"/>
        <v>3.8472999745458366E-3</v>
      </c>
      <c r="G14" s="21">
        <v>2.2287999745458364E-3</v>
      </c>
      <c r="H14" s="21">
        <v>0</v>
      </c>
      <c r="I14" s="21">
        <v>1.6185000000000001E-3</v>
      </c>
      <c r="J14" s="22">
        <f t="shared" si="1"/>
        <v>0.19380869343876839</v>
      </c>
      <c r="K14" s="22">
        <f t="shared" si="2"/>
        <v>0.19380869343876839</v>
      </c>
      <c r="L14" s="23">
        <f t="shared" si="3"/>
        <v>0.33454782387355103</v>
      </c>
      <c r="M14" s="4"/>
    </row>
    <row r="15" spans="1:13">
      <c r="A15" s="17"/>
      <c r="B15" s="18">
        <v>458</v>
      </c>
      <c r="C15" s="19" t="s">
        <v>224</v>
      </c>
      <c r="D15" s="20">
        <v>3.2201129999999996</v>
      </c>
      <c r="E15" s="21">
        <v>0.848634</v>
      </c>
      <c r="F15" s="21">
        <f t="shared" si="0"/>
        <v>0.32092286335585141</v>
      </c>
      <c r="G15" s="21">
        <v>0.1955430033558514</v>
      </c>
      <c r="H15" s="21">
        <v>6.1871960000000004E-2</v>
      </c>
      <c r="I15" s="21">
        <v>6.3507900000000006E-2</v>
      </c>
      <c r="J15" s="22">
        <f t="shared" si="1"/>
        <v>0.23042089211114733</v>
      </c>
      <c r="K15" s="22">
        <f t="shared" si="2"/>
        <v>0.30332860026330716</v>
      </c>
      <c r="L15" s="23">
        <f t="shared" si="3"/>
        <v>0.37816404169035345</v>
      </c>
      <c r="M15" s="4"/>
    </row>
    <row r="16" spans="1:13">
      <c r="A16" s="17"/>
      <c r="B16" s="18">
        <v>461</v>
      </c>
      <c r="C16" s="19" t="s">
        <v>227</v>
      </c>
      <c r="D16" s="20">
        <v>0.03</v>
      </c>
      <c r="E16" s="21">
        <v>0.38553199999999999</v>
      </c>
      <c r="F16" s="21">
        <f t="shared" si="0"/>
        <v>0.14797709701025785</v>
      </c>
      <c r="G16" s="21">
        <v>8.913004701025784E-2</v>
      </c>
      <c r="H16" s="21">
        <v>1.2162330000000001E-2</v>
      </c>
      <c r="I16" s="21">
        <v>4.6684719999999999E-2</v>
      </c>
      <c r="J16" s="22">
        <f t="shared" si="1"/>
        <v>0.23118715699412201</v>
      </c>
      <c r="K16" s="22">
        <f t="shared" si="2"/>
        <v>0.26273403248046295</v>
      </c>
      <c r="L16" s="23">
        <f t="shared" si="3"/>
        <v>0.38382571877368898</v>
      </c>
      <c r="M16" s="4"/>
    </row>
    <row r="17" spans="1:13">
      <c r="A17" s="17"/>
      <c r="B17" s="18">
        <v>463</v>
      </c>
      <c r="C17" s="19" t="s">
        <v>229</v>
      </c>
      <c r="D17" s="20">
        <v>0</v>
      </c>
      <c r="E17" s="21">
        <v>1.0500000000000001E-2</v>
      </c>
      <c r="F17" s="21">
        <f t="shared" si="0"/>
        <v>1.0499999858438969E-2</v>
      </c>
      <c r="G17" s="21">
        <v>1.0499999858438969E-2</v>
      </c>
      <c r="H17" s="21">
        <v>0</v>
      </c>
      <c r="I17" s="21">
        <v>0</v>
      </c>
      <c r="J17" s="22">
        <f t="shared" si="1"/>
        <v>0.99999998651799693</v>
      </c>
      <c r="K17" s="22">
        <f t="shared" si="2"/>
        <v>0.99999998651799693</v>
      </c>
      <c r="L17" s="23">
        <f t="shared" si="3"/>
        <v>0.99999998651799693</v>
      </c>
      <c r="M17" s="4"/>
    </row>
    <row r="18" spans="1:13" ht="15.75" thickBot="1">
      <c r="A18" s="41" t="s">
        <v>232</v>
      </c>
      <c r="B18" s="58"/>
      <c r="C18" s="43"/>
      <c r="D18" s="44">
        <v>480.19639199999978</v>
      </c>
      <c r="E18" s="45">
        <v>686.26351399999794</v>
      </c>
      <c r="F18" s="45">
        <f t="shared" si="0"/>
        <v>368.56541724076203</v>
      </c>
      <c r="G18" s="45">
        <v>250.948705930762</v>
      </c>
      <c r="H18" s="45">
        <v>67.801040919999991</v>
      </c>
      <c r="I18" s="45">
        <v>49.815670390000037</v>
      </c>
      <c r="J18" s="46">
        <f t="shared" si="1"/>
        <v>0.36567397335182061</v>
      </c>
      <c r="K18" s="46">
        <f t="shared" si="2"/>
        <v>0.46447135881212381</v>
      </c>
      <c r="L18" s="47">
        <f t="shared" si="3"/>
        <v>0.53706107016023463</v>
      </c>
      <c r="M18" s="4"/>
    </row>
    <row r="19" spans="1:13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119</v>
      </c>
      <c r="B1" s="49" t="s">
        <v>1858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1862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2.8535939999999997</v>
      </c>
      <c r="I6" s="14">
        <v>9.3108179999999976</v>
      </c>
      <c r="J6" s="14">
        <v>7.070215884571394</v>
      </c>
      <c r="K6" s="14">
        <v>5.0463320545713941</v>
      </c>
      <c r="L6" s="14">
        <v>1.2143739499999999</v>
      </c>
      <c r="M6" s="14">
        <v>0.80950988000000001</v>
      </c>
      <c r="N6" s="15">
        <v>0.54198589797066121</v>
      </c>
      <c r="O6" s="15">
        <v>0.67241202701753977</v>
      </c>
      <c r="P6" s="16">
        <v>0.75935496586566253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2.8535939999999997</v>
      </c>
      <c r="I7" s="37">
        <f>SUM(I8:I17)</f>
        <v>9.3108179999999994</v>
      </c>
      <c r="J7" s="37">
        <f>SUM(J8:J17)</f>
        <v>7.0702158845713949</v>
      </c>
      <c r="K7" s="37">
        <f t="shared" ref="K7:M7" si="0">SUM(K8:K17)</f>
        <v>5.0463320545713941</v>
      </c>
      <c r="L7" s="37">
        <f t="shared" si="0"/>
        <v>1.2143739499999999</v>
      </c>
      <c r="M7" s="37">
        <f t="shared" si="0"/>
        <v>0.80950988000000001</v>
      </c>
      <c r="N7" s="39">
        <f>IFERROR(K7/I7,0)</f>
        <v>0.5419858979706611</v>
      </c>
      <c r="O7" s="39">
        <f>IFERROR(SUM(K7,L7)/I7,0)</f>
        <v>0.67241202701753966</v>
      </c>
      <c r="P7" s="40">
        <f>IFERROR(SUM(K7,L7,M7)/I7,0)</f>
        <v>0.75935496586566231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0.67775000000000007</v>
      </c>
      <c r="I8" s="21">
        <v>0.5566859999999999</v>
      </c>
      <c r="J8" s="21">
        <f t="shared" ref="J8:J17" si="1">SUM(K8,L8,M8)</f>
        <v>0.31858361066525748</v>
      </c>
      <c r="K8" s="21">
        <v>0.22065127066525747</v>
      </c>
      <c r="L8" s="21">
        <v>6.1768309999999993E-2</v>
      </c>
      <c r="M8" s="21">
        <v>3.616403E-2</v>
      </c>
      <c r="N8" s="22">
        <f t="shared" ref="N8:N18" si="2">IFERROR(K8/I8,0)</f>
        <v>0.39636576214465158</v>
      </c>
      <c r="O8" s="22">
        <f t="shared" ref="O8:O18" si="3">IFERROR(SUM(K8,L8)/I8,0)</f>
        <v>0.50732294447005588</v>
      </c>
      <c r="P8" s="23">
        <f t="shared" ref="P8:P18" si="4">IFERROR(SUM(K8,L8,M8)/I8,0)</f>
        <v>0.57228601162101711</v>
      </c>
      <c r="Q8" s="70">
        <v>2</v>
      </c>
      <c r="R8" s="21">
        <v>2</v>
      </c>
      <c r="S8" s="23">
        <f>IFERROR(R8/Q8,0)</f>
        <v>1</v>
      </c>
    </row>
    <row r="9" spans="1:19" ht="25.5">
      <c r="A9" s="17"/>
      <c r="B9" s="19">
        <v>5002360</v>
      </c>
      <c r="C9" s="19" t="s">
        <v>1096</v>
      </c>
      <c r="D9" s="68">
        <v>3000593</v>
      </c>
      <c r="E9" s="19" t="s">
        <v>1863</v>
      </c>
      <c r="F9" s="69">
        <v>105</v>
      </c>
      <c r="G9" s="19" t="s">
        <v>662</v>
      </c>
      <c r="H9" s="20">
        <v>0</v>
      </c>
      <c r="I9" s="21">
        <v>6.3061789999999993</v>
      </c>
      <c r="J9" s="21">
        <f t="shared" si="1"/>
        <v>6.2781411900495261</v>
      </c>
      <c r="K9" s="21">
        <v>4.4945905000495259</v>
      </c>
      <c r="L9" s="21">
        <v>1.0357155599999999</v>
      </c>
      <c r="M9" s="21">
        <v>0.74783513000000001</v>
      </c>
      <c r="N9" s="22">
        <f t="shared" si="2"/>
        <v>0.71272802437887128</v>
      </c>
      <c r="O9" s="22">
        <f t="shared" si="3"/>
        <v>0.87696623582196542</v>
      </c>
      <c r="P9" s="23">
        <f t="shared" si="4"/>
        <v>0.9955539146683795</v>
      </c>
      <c r="Q9" s="70">
        <v>5978</v>
      </c>
      <c r="R9" s="21">
        <v>6812</v>
      </c>
      <c r="S9" s="23">
        <f t="shared" ref="S9:S17" si="5">IFERROR(R9/Q9,0)</f>
        <v>1.1395115423218467</v>
      </c>
    </row>
    <row r="10" spans="1:19" ht="25.5">
      <c r="A10" s="17"/>
      <c r="B10" s="19">
        <v>5004132</v>
      </c>
      <c r="C10" s="19" t="s">
        <v>1102</v>
      </c>
      <c r="D10" s="68">
        <v>3000513</v>
      </c>
      <c r="E10" s="19" t="s">
        <v>1094</v>
      </c>
      <c r="F10" s="69">
        <v>538</v>
      </c>
      <c r="G10" s="19" t="s">
        <v>1104</v>
      </c>
      <c r="H10" s="20">
        <v>0.24899399999999999</v>
      </c>
      <c r="I10" s="21">
        <v>0.51909899999999998</v>
      </c>
      <c r="J10" s="21">
        <f t="shared" si="1"/>
        <v>2.7968699811026454E-2</v>
      </c>
      <c r="K10" s="21">
        <v>2.7968699811026454E-2</v>
      </c>
      <c r="L10" s="21">
        <v>0</v>
      </c>
      <c r="M10" s="21">
        <v>0</v>
      </c>
      <c r="N10" s="22">
        <f t="shared" si="2"/>
        <v>5.3879317453947043E-2</v>
      </c>
      <c r="O10" s="22">
        <f t="shared" si="3"/>
        <v>5.3879317453947043E-2</v>
      </c>
      <c r="P10" s="23">
        <f t="shared" si="4"/>
        <v>5.3879317453947043E-2</v>
      </c>
      <c r="Q10" s="70">
        <v>0</v>
      </c>
      <c r="R10" s="21">
        <v>0</v>
      </c>
      <c r="S10" s="23">
        <f t="shared" si="5"/>
        <v>0</v>
      </c>
    </row>
    <row r="11" spans="1:19" ht="25.5">
      <c r="A11" s="17"/>
      <c r="B11" s="19">
        <v>5004147</v>
      </c>
      <c r="C11" s="19" t="s">
        <v>1576</v>
      </c>
      <c r="D11" s="68">
        <v>3000512</v>
      </c>
      <c r="E11" s="19" t="s">
        <v>1093</v>
      </c>
      <c r="F11" s="69">
        <v>117</v>
      </c>
      <c r="G11" s="19" t="s">
        <v>687</v>
      </c>
      <c r="H11" s="20">
        <v>7.2999999999999995E-2</v>
      </c>
      <c r="I11" s="21">
        <v>5.0999999999999997E-2</v>
      </c>
      <c r="J11" s="21">
        <f t="shared" si="1"/>
        <v>3.5315999877639115E-2</v>
      </c>
      <c r="K11" s="21">
        <v>3.5315999877639115E-2</v>
      </c>
      <c r="L11" s="21">
        <v>0</v>
      </c>
      <c r="M11" s="21">
        <v>0</v>
      </c>
      <c r="N11" s="22">
        <f t="shared" si="2"/>
        <v>0.69247058583606114</v>
      </c>
      <c r="O11" s="22">
        <f t="shared" si="3"/>
        <v>0.69247058583606114</v>
      </c>
      <c r="P11" s="23">
        <f t="shared" si="4"/>
        <v>0.69247058583606114</v>
      </c>
      <c r="Q11" s="70">
        <v>1</v>
      </c>
      <c r="R11" s="21">
        <v>1</v>
      </c>
      <c r="S11" s="23">
        <f t="shared" si="5"/>
        <v>1</v>
      </c>
    </row>
    <row r="12" spans="1:19" ht="25.5">
      <c r="A12" s="17"/>
      <c r="B12" s="19">
        <v>5004368</v>
      </c>
      <c r="C12" s="19" t="s">
        <v>1865</v>
      </c>
      <c r="D12" s="68">
        <v>3000593</v>
      </c>
      <c r="E12" s="19" t="s">
        <v>1863</v>
      </c>
      <c r="F12" s="69">
        <v>470</v>
      </c>
      <c r="G12" s="19" t="s">
        <v>1871</v>
      </c>
      <c r="H12" s="20">
        <v>0.33840000000000003</v>
      </c>
      <c r="I12" s="21">
        <v>0.35326900000000006</v>
      </c>
      <c r="J12" s="21">
        <f t="shared" si="1"/>
        <v>0.28306027415147306</v>
      </c>
      <c r="K12" s="21">
        <v>0.22434199415147305</v>
      </c>
      <c r="L12" s="21">
        <v>5.7590280000000001E-2</v>
      </c>
      <c r="M12" s="21">
        <v>1.1280000000000001E-3</v>
      </c>
      <c r="N12" s="22">
        <f t="shared" si="2"/>
        <v>0.63504579839010222</v>
      </c>
      <c r="O12" s="22">
        <f t="shared" si="3"/>
        <v>0.79806683901353637</v>
      </c>
      <c r="P12" s="23">
        <f t="shared" si="4"/>
        <v>0.80125987321693393</v>
      </c>
      <c r="Q12" s="70">
        <v>250</v>
      </c>
      <c r="R12" s="21">
        <v>229</v>
      </c>
      <c r="S12" s="23">
        <f t="shared" si="5"/>
        <v>0.91600000000000004</v>
      </c>
    </row>
    <row r="13" spans="1:19" ht="25.5">
      <c r="A13" s="17"/>
      <c r="B13" s="19">
        <v>5004369</v>
      </c>
      <c r="C13" s="19" t="s">
        <v>1866</v>
      </c>
      <c r="D13" s="68">
        <v>3000593</v>
      </c>
      <c r="E13" s="19" t="s">
        <v>1863</v>
      </c>
      <c r="F13" s="69">
        <v>51</v>
      </c>
      <c r="G13" s="19" t="s">
        <v>1820</v>
      </c>
      <c r="H13" s="20">
        <v>0.35980000000000001</v>
      </c>
      <c r="I13" s="21">
        <v>0.48675899999999994</v>
      </c>
      <c r="J13" s="21">
        <f t="shared" si="1"/>
        <v>3.5978200000000003E-3</v>
      </c>
      <c r="K13" s="21">
        <v>0</v>
      </c>
      <c r="L13" s="21">
        <v>0</v>
      </c>
      <c r="M13" s="21">
        <v>3.5978200000000003E-3</v>
      </c>
      <c r="N13" s="22">
        <f t="shared" si="2"/>
        <v>0</v>
      </c>
      <c r="O13" s="22">
        <f t="shared" si="3"/>
        <v>0</v>
      </c>
      <c r="P13" s="23">
        <f t="shared" si="4"/>
        <v>7.3913784850408535E-3</v>
      </c>
      <c r="Q13" s="70">
        <v>0</v>
      </c>
      <c r="R13" s="21">
        <v>0</v>
      </c>
      <c r="S13" s="23">
        <f t="shared" si="5"/>
        <v>0</v>
      </c>
    </row>
    <row r="14" spans="1:19" ht="38.25">
      <c r="A14" s="17"/>
      <c r="B14" s="19">
        <v>5004370</v>
      </c>
      <c r="C14" s="19" t="s">
        <v>1867</v>
      </c>
      <c r="D14" s="68">
        <v>3000593</v>
      </c>
      <c r="E14" s="19" t="s">
        <v>1863</v>
      </c>
      <c r="F14" s="69">
        <v>152</v>
      </c>
      <c r="G14" s="19" t="s">
        <v>1079</v>
      </c>
      <c r="H14" s="20">
        <v>0.42459999999999998</v>
      </c>
      <c r="I14" s="21">
        <v>0.47603200000000001</v>
      </c>
      <c r="J14" s="21">
        <f t="shared" si="1"/>
        <v>6.1904459525524973E-2</v>
      </c>
      <c r="K14" s="21">
        <v>3.2545319525524974E-2</v>
      </c>
      <c r="L14" s="21">
        <v>2.879514E-2</v>
      </c>
      <c r="M14" s="21">
        <v>5.6400000000000005E-4</v>
      </c>
      <c r="N14" s="22">
        <f t="shared" si="2"/>
        <v>6.8367923848659279E-2</v>
      </c>
      <c r="O14" s="22">
        <f t="shared" si="3"/>
        <v>0.12885784889571492</v>
      </c>
      <c r="P14" s="23">
        <f t="shared" si="4"/>
        <v>0.13004264319525782</v>
      </c>
      <c r="Q14" s="70">
        <v>600</v>
      </c>
      <c r="R14" s="21">
        <v>754</v>
      </c>
      <c r="S14" s="23">
        <f t="shared" si="5"/>
        <v>1.2566666666666666</v>
      </c>
    </row>
    <row r="15" spans="1:19" ht="25.5">
      <c r="A15" s="17"/>
      <c r="B15" s="19">
        <v>5004371</v>
      </c>
      <c r="C15" s="19" t="s">
        <v>1868</v>
      </c>
      <c r="D15" s="68">
        <v>3000594</v>
      </c>
      <c r="E15" s="19" t="s">
        <v>1864</v>
      </c>
      <c r="F15" s="69">
        <v>6</v>
      </c>
      <c r="G15" s="19" t="s">
        <v>634</v>
      </c>
      <c r="H15" s="20">
        <v>0.1134</v>
      </c>
      <c r="I15" s="21">
        <v>3.8258E-2</v>
      </c>
      <c r="J15" s="21">
        <f t="shared" si="1"/>
        <v>1.4679569999999999E-2</v>
      </c>
      <c r="K15" s="21">
        <v>0</v>
      </c>
      <c r="L15" s="21">
        <v>1.439757E-2</v>
      </c>
      <c r="M15" s="21">
        <v>2.8200000000000002E-4</v>
      </c>
      <c r="N15" s="22">
        <f t="shared" si="2"/>
        <v>0</v>
      </c>
      <c r="O15" s="22">
        <f t="shared" si="3"/>
        <v>0.37632834962622197</v>
      </c>
      <c r="P15" s="23">
        <f t="shared" si="4"/>
        <v>0.38369935699722935</v>
      </c>
      <c r="Q15" s="70">
        <v>0</v>
      </c>
      <c r="R15" s="21">
        <v>0</v>
      </c>
      <c r="S15" s="23">
        <f t="shared" si="5"/>
        <v>0</v>
      </c>
    </row>
    <row r="16" spans="1:19" ht="25.5">
      <c r="A16" s="17"/>
      <c r="B16" s="19">
        <v>5004372</v>
      </c>
      <c r="C16" s="19" t="s">
        <v>1869</v>
      </c>
      <c r="D16" s="68">
        <v>3000594</v>
      </c>
      <c r="E16" s="19" t="s">
        <v>1864</v>
      </c>
      <c r="F16" s="69">
        <v>533</v>
      </c>
      <c r="G16" s="19" t="s">
        <v>906</v>
      </c>
      <c r="H16" s="20">
        <v>0.28850000000000003</v>
      </c>
      <c r="I16" s="21">
        <v>0.31453599999999998</v>
      </c>
      <c r="J16" s="21">
        <f t="shared" si="1"/>
        <v>3.8327260490947174E-2</v>
      </c>
      <c r="K16" s="21">
        <v>1.0918270490947179E-2</v>
      </c>
      <c r="L16" s="21">
        <v>1.6107089999999998E-2</v>
      </c>
      <c r="M16" s="21">
        <v>1.13019E-2</v>
      </c>
      <c r="N16" s="22">
        <f t="shared" si="2"/>
        <v>3.4712307942325139E-2</v>
      </c>
      <c r="O16" s="22">
        <f t="shared" si="3"/>
        <v>8.5921358734603284E-2</v>
      </c>
      <c r="P16" s="23">
        <f t="shared" si="4"/>
        <v>0.12185333472463303</v>
      </c>
      <c r="Q16" s="70">
        <v>0</v>
      </c>
      <c r="R16" s="21">
        <v>0</v>
      </c>
      <c r="S16" s="23">
        <f t="shared" si="5"/>
        <v>0</v>
      </c>
    </row>
    <row r="17" spans="1:19" ht="25.5">
      <c r="A17" s="17"/>
      <c r="B17" s="19">
        <v>5004373</v>
      </c>
      <c r="C17" s="19" t="s">
        <v>1870</v>
      </c>
      <c r="D17" s="68">
        <v>3000512</v>
      </c>
      <c r="E17" s="19" t="s">
        <v>1093</v>
      </c>
      <c r="F17" s="69">
        <v>86</v>
      </c>
      <c r="G17" s="19" t="s">
        <v>500</v>
      </c>
      <c r="H17" s="20">
        <v>0.32914999999999994</v>
      </c>
      <c r="I17" s="21">
        <v>0.20899999999999999</v>
      </c>
      <c r="J17" s="21">
        <f t="shared" si="1"/>
        <v>8.6370000000000006E-3</v>
      </c>
      <c r="K17" s="21">
        <v>0</v>
      </c>
      <c r="L17" s="21">
        <v>0</v>
      </c>
      <c r="M17" s="21">
        <v>8.6370000000000006E-3</v>
      </c>
      <c r="N17" s="22">
        <f t="shared" si="2"/>
        <v>0</v>
      </c>
      <c r="O17" s="22">
        <f t="shared" si="3"/>
        <v>0</v>
      </c>
      <c r="P17" s="23">
        <f t="shared" si="4"/>
        <v>4.1325358851674647E-2</v>
      </c>
      <c r="Q17" s="70">
        <v>0</v>
      </c>
      <c r="R17" s="21">
        <v>0</v>
      </c>
      <c r="S17" s="23">
        <f t="shared" si="5"/>
        <v>0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J18" si="6">I6-I7</f>
        <v>0</v>
      </c>
      <c r="J18" s="44">
        <f t="shared" si="6"/>
        <v>0</v>
      </c>
      <c r="K18" s="45" t="e">
        <f ca="1">OFFSET(K18,-MATCH("PROYECTOS",$A$8:$A$17,0)-1,0)-(OFFSET(K18,-MATCH("PROYECTOS",$A$8:$A$17,0),0))</f>
        <v>#N/A</v>
      </c>
      <c r="L18" s="45" t="e">
        <f ca="1">OFFSET(L18,-MATCH("PROYECTOS",$A$8:$A$17,0)-1,0)-(OFFSET(L18,-MATCH("PROYECTOS",$A$8:$A$17,0),0))</f>
        <v>#N/A</v>
      </c>
      <c r="M18" s="45" t="e">
        <f ca="1">OFFSET(M18,-MATCH("PROYECTOS",$A$8:$A$17,0)-1,0)-(OFFSET(M18,-MATCH("PROYECTOS",$A$8:$A$17,0),0))</f>
        <v>#N/A</v>
      </c>
      <c r="N18" s="46">
        <f t="shared" ca="1" si="2"/>
        <v>0</v>
      </c>
      <c r="O18" s="46">
        <f t="shared" ca="1" si="3"/>
        <v>0</v>
      </c>
      <c r="P18" s="47">
        <f t="shared" ca="1" si="4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120</v>
      </c>
      <c r="B1" s="50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1874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6.2700000000000014</v>
      </c>
      <c r="E6" s="14">
        <v>6.8561000000000005</v>
      </c>
      <c r="F6" s="14">
        <v>0.62880707108090195</v>
      </c>
      <c r="G6" s="14">
        <v>0.517394431080902</v>
      </c>
      <c r="H6" s="14">
        <v>4.45259E-2</v>
      </c>
      <c r="I6" s="14">
        <v>6.688674E-2</v>
      </c>
      <c r="J6" s="15">
        <v>7.5464831475751809E-2</v>
      </c>
      <c r="K6" s="15">
        <v>8.1959179574525157E-2</v>
      </c>
      <c r="L6" s="16">
        <v>9.1714979519100057E-2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6.2700000000000014</v>
      </c>
      <c r="E7" s="38">
        <f ca="1">SUM(E8:OFFSET(E6,MATCH("GOBIERNOS REGIONALES",$A$8:$A$50,0),0))</f>
        <v>6.8561000000000014</v>
      </c>
      <c r="F7" s="38">
        <f ca="1">SUM(F8:OFFSET(F6,MATCH("GOBIERNOS REGIONALES",$A$8:$A$50,0),0))</f>
        <v>0.62880707108090195</v>
      </c>
      <c r="G7" s="38">
        <f ca="1">SUM(G8:OFFSET(G6,MATCH("GOBIERNOS REGIONALES",$A$8:$A$50,0),0))</f>
        <v>0.517394431080902</v>
      </c>
      <c r="H7" s="38">
        <f ca="1">SUM(H8:OFFSET(H6,MATCH("GOBIERNOS REGIONALES",$A$8:$A$50,0),0))</f>
        <v>4.45259E-2</v>
      </c>
      <c r="I7" s="38">
        <f ca="1">SUM(I8:OFFSET(I6,MATCH("GOBIERNOS REGIONALES",$A$8:$A$50,0),0))</f>
        <v>6.688674E-2</v>
      </c>
      <c r="J7" s="39">
        <f ca="1">IFERROR(G7/E7,0)</f>
        <v>7.5464831475751795E-2</v>
      </c>
      <c r="K7" s="39">
        <f ca="1">IFERROR(SUM(G7,H7)/E7,0)</f>
        <v>8.1959179574525157E-2</v>
      </c>
      <c r="L7" s="40">
        <f ca="1">IFERROR(SUM(G7,H7,I7)/E7,0)</f>
        <v>9.1714979519100043E-2</v>
      </c>
      <c r="M7" s="4"/>
    </row>
    <row r="8" spans="1:13">
      <c r="A8" s="17"/>
      <c r="B8" s="18">
        <v>16</v>
      </c>
      <c r="C8" s="19" t="s">
        <v>115</v>
      </c>
      <c r="D8" s="20">
        <v>6.2700000000000014</v>
      </c>
      <c r="E8" s="21">
        <v>6.8561000000000014</v>
      </c>
      <c r="F8" s="21">
        <f t="shared" ref="F8:F10" si="0">SUM(G8,H8,I8)</f>
        <v>0.62880707108090195</v>
      </c>
      <c r="G8" s="21">
        <v>0.517394431080902</v>
      </c>
      <c r="H8" s="21">
        <v>4.45259E-2</v>
      </c>
      <c r="I8" s="21">
        <v>6.688674E-2</v>
      </c>
      <c r="J8" s="22">
        <f t="shared" ref="J8:J10" si="1">IFERROR(G8/E8,0)</f>
        <v>7.5464831475751795E-2</v>
      </c>
      <c r="K8" s="22">
        <f t="shared" ref="K8:K10" si="2">IFERROR(SUM(G8,H8)/E8,0)</f>
        <v>8.1959179574525157E-2</v>
      </c>
      <c r="L8" s="23">
        <f t="shared" ref="L8:L10" si="3">IFERROR(SUM(G8,H8,I8)/E8,0)</f>
        <v>9.1714979519100043E-2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120</v>
      </c>
      <c r="B1" s="51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1875</v>
      </c>
      <c r="N2" s="72" t="s">
        <v>1884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6.2700000000000014</v>
      </c>
      <c r="E6" s="14">
        <f ca="1">SUM(E7:OFFSET(E7,50,0))</f>
        <v>6.8561000000000005</v>
      </c>
      <c r="F6" s="14">
        <f ca="1">SUM(F7:OFFSET(F7,50,0))</f>
        <v>0.62880707108090195</v>
      </c>
      <c r="G6" s="14">
        <f ca="1">SUM(G7:OFFSET(G7,50,0))</f>
        <v>0.517394431080902</v>
      </c>
      <c r="H6" s="14">
        <f ca="1">SUM(H7:OFFSET(H7,50,0))</f>
        <v>4.45259E-2</v>
      </c>
      <c r="I6" s="14">
        <f ca="1">SUM(I7:OFFSET(I7,50,0))</f>
        <v>6.688674E-2</v>
      </c>
      <c r="J6" s="15">
        <f ca="1">IFERROR(G6/E6,0)</f>
        <v>7.5464831475751809E-2</v>
      </c>
      <c r="K6" s="15">
        <f ca="1">IFERROR(SUM(G6,H6)/E6,0)</f>
        <v>8.1959179574525157E-2</v>
      </c>
      <c r="L6" s="16">
        <f ca="1">IFERROR(SUM(G6,H6,I6)/E6,0)</f>
        <v>9.1714979519100057E-2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0</v>
      </c>
      <c r="E7" s="21">
        <v>0.14099999999999999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271</v>
      </c>
      <c r="O7" s="5">
        <v>5.5500000715255737E-2</v>
      </c>
      <c r="P7" s="71">
        <v>0.42857143409463888</v>
      </c>
    </row>
    <row r="8" spans="1:16">
      <c r="A8" s="17"/>
      <c r="B8" s="55">
        <v>6</v>
      </c>
      <c r="C8" s="19" t="s">
        <v>254</v>
      </c>
      <c r="D8" s="20">
        <v>0</v>
      </c>
      <c r="E8" s="21">
        <v>0.16800000000000001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269</v>
      </c>
      <c r="O8" s="5">
        <v>0.31993755972407767</v>
      </c>
      <c r="P8" s="71">
        <v>0.13734226048698092</v>
      </c>
    </row>
    <row r="9" spans="1:16">
      <c r="A9" s="17"/>
      <c r="B9" s="55">
        <v>15</v>
      </c>
      <c r="C9" s="19" t="s">
        <v>263</v>
      </c>
      <c r="D9" s="20">
        <v>4.6638700000000011</v>
      </c>
      <c r="E9" s="21">
        <v>4.0881090000000002</v>
      </c>
      <c r="F9" s="21">
        <f t="shared" si="0"/>
        <v>0.2533695106415686</v>
      </c>
      <c r="G9" s="21">
        <v>0.2114207906415686</v>
      </c>
      <c r="H9" s="21">
        <v>2.5765899999999998E-2</v>
      </c>
      <c r="I9" s="21">
        <v>1.6182820000000001E-2</v>
      </c>
      <c r="J9" s="22">
        <f t="shared" si="1"/>
        <v>5.1716035614893976E-2</v>
      </c>
      <c r="K9" s="22">
        <f t="shared" si="2"/>
        <v>5.8018680676461563E-2</v>
      </c>
      <c r="L9" s="23">
        <f t="shared" si="3"/>
        <v>6.1977190588990795E-2</v>
      </c>
      <c r="M9" s="4"/>
      <c r="N9" t="s">
        <v>263</v>
      </c>
      <c r="O9" s="5">
        <v>0.2533695106415686</v>
      </c>
      <c r="P9" s="71">
        <v>6.1977190588990795E-2</v>
      </c>
    </row>
    <row r="10" spans="1:16">
      <c r="A10" s="17"/>
      <c r="B10" s="55">
        <v>21</v>
      </c>
      <c r="C10" s="19" t="s">
        <v>269</v>
      </c>
      <c r="D10" s="20">
        <v>1.6061300000000001</v>
      </c>
      <c r="E10" s="21">
        <v>2.329491</v>
      </c>
      <c r="F10" s="21">
        <f t="shared" si="0"/>
        <v>0.31993755972407767</v>
      </c>
      <c r="G10" s="21">
        <v>0.25047363972407766</v>
      </c>
      <c r="H10" s="21">
        <v>1.8760000000000002E-2</v>
      </c>
      <c r="I10" s="21">
        <v>5.070392E-2</v>
      </c>
      <c r="J10" s="22">
        <f t="shared" si="1"/>
        <v>0.1075229050999028</v>
      </c>
      <c r="K10" s="22">
        <f t="shared" si="2"/>
        <v>0.11557616652053074</v>
      </c>
      <c r="L10" s="23">
        <f t="shared" si="3"/>
        <v>0.13734226048698092</v>
      </c>
      <c r="M10" s="4"/>
      <c r="N10" t="s">
        <v>250</v>
      </c>
      <c r="O10" s="5">
        <v>0</v>
      </c>
      <c r="P10" s="71">
        <v>0</v>
      </c>
    </row>
    <row r="11" spans="1:16" ht="15.75" thickBot="1">
      <c r="A11" s="24"/>
      <c r="B11" s="56">
        <v>23</v>
      </c>
      <c r="C11" s="26" t="s">
        <v>271</v>
      </c>
      <c r="D11" s="27">
        <v>0</v>
      </c>
      <c r="E11" s="28">
        <v>0.1295</v>
      </c>
      <c r="F11" s="28">
        <f t="shared" si="0"/>
        <v>5.5500000715255737E-2</v>
      </c>
      <c r="G11" s="28">
        <v>5.5500000715255737E-2</v>
      </c>
      <c r="H11" s="28">
        <v>0</v>
      </c>
      <c r="I11" s="28">
        <v>0</v>
      </c>
      <c r="J11" s="29">
        <f t="shared" si="1"/>
        <v>0.42857143409463888</v>
      </c>
      <c r="K11" s="29">
        <f t="shared" si="2"/>
        <v>0.42857143409463888</v>
      </c>
      <c r="L11" s="30">
        <f t="shared" si="3"/>
        <v>0.42857143409463888</v>
      </c>
      <c r="M11" s="4"/>
      <c r="N11" t="s">
        <v>254</v>
      </c>
      <c r="O11" s="5">
        <v>0</v>
      </c>
      <c r="P11" s="71">
        <v>0</v>
      </c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>
  <dimension ref="A1:M19"/>
  <sheetViews>
    <sheetView topLeftCell="A10"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7.85546875" customWidth="1"/>
    <col min="6" max="6" width="13.5703125" customWidth="1"/>
    <col min="7" max="9" width="0" hidden="1" customWidth="1"/>
  </cols>
  <sheetData>
    <row r="1" spans="1:13" ht="15.75">
      <c r="A1" s="50">
        <v>120</v>
      </c>
      <c r="B1" s="49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1876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6.2700000000000014</v>
      </c>
      <c r="E6" s="14">
        <v>6.8561000000000005</v>
      </c>
      <c r="F6" s="14">
        <v>0.62880707108090195</v>
      </c>
      <c r="G6" s="14">
        <v>0.517394431080902</v>
      </c>
      <c r="H6" s="14">
        <v>4.45259E-2</v>
      </c>
      <c r="I6" s="14">
        <v>6.688674E-2</v>
      </c>
      <c r="J6" s="15">
        <v>7.5464831475751809E-2</v>
      </c>
      <c r="K6" s="15">
        <v>8.1959179574525157E-2</v>
      </c>
      <c r="L6" s="16">
        <v>9.1714979519100057E-2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6.2700000000000014</v>
      </c>
      <c r="E7" s="38">
        <f ca="1">SUM(E8:OFFSET(E6,MATCH("PROYECTOS",$A$8:$A$50,0),0))</f>
        <v>5.5337390000000006</v>
      </c>
      <c r="F7" s="38">
        <f ca="1">SUM(F8:OFFSET(F6,MATCH("PROYECTOS",$A$8:$A$50,0),0))</f>
        <v>0.39717812882018844</v>
      </c>
      <c r="G7" s="38">
        <f ca="1">SUM(G8:OFFSET(G6,MATCH("PROYECTOS",$A$8:$A$50,0),0))</f>
        <v>0.34547020882018842</v>
      </c>
      <c r="H7" s="38">
        <f ca="1">SUM(H8:OFFSET(H6,MATCH("PROYECTOS",$A$8:$A$50,0),0))</f>
        <v>4.45259E-2</v>
      </c>
      <c r="I7" s="38">
        <f ca="1">SUM(I8:OFFSET(I6,MATCH("PROYECTOS",$A$8:$A$50,0),0))</f>
        <v>7.1820200000000008E-3</v>
      </c>
      <c r="J7" s="39">
        <f ca="1">IFERROR(G7/E7,0)</f>
        <v>6.2429798156398118E-2</v>
      </c>
      <c r="K7" s="39">
        <f ca="1">IFERROR(SUM(G7,H7)/E7,0)</f>
        <v>7.047605765652995E-2</v>
      </c>
      <c r="L7" s="40">
        <f ca="1">IFERROR(SUM(G7,H7,I7)/E7,0)</f>
        <v>7.1773917927858255E-2</v>
      </c>
      <c r="M7" s="4"/>
    </row>
    <row r="8" spans="1:13">
      <c r="A8" s="17"/>
      <c r="B8" s="19">
        <v>3000001</v>
      </c>
      <c r="C8" s="19" t="s">
        <v>275</v>
      </c>
      <c r="D8" s="20">
        <v>2.9837100000000008</v>
      </c>
      <c r="E8" s="21">
        <v>2.8153100000000002</v>
      </c>
      <c r="F8" s="21">
        <f t="shared" ref="F8:F10" si="0">SUM(G8,H8,I8)</f>
        <v>0.2533695106415686</v>
      </c>
      <c r="G8" s="21">
        <v>0.2114207906415686</v>
      </c>
      <c r="H8" s="21">
        <v>2.5765899999999998E-2</v>
      </c>
      <c r="I8" s="21">
        <v>1.6182820000000001E-2</v>
      </c>
      <c r="J8" s="22">
        <f t="shared" ref="J8:J11" si="1">IFERROR(G8/E8,0)</f>
        <v>7.5096806618656059E-2</v>
      </c>
      <c r="K8" s="22">
        <f t="shared" ref="K8:K11" si="2">IFERROR(SUM(G8,H8)/E8,0)</f>
        <v>8.4248871577754708E-2</v>
      </c>
      <c r="L8" s="23">
        <f t="shared" ref="L8:L11" si="3">IFERROR(SUM(G8,H8,I8)/E8,0)</f>
        <v>8.9997020094259098E-2</v>
      </c>
      <c r="M8" s="4"/>
    </row>
    <row r="9" spans="1:13" ht="25.5">
      <c r="A9" s="17"/>
      <c r="B9" s="19">
        <v>3000517</v>
      </c>
      <c r="C9" s="19" t="s">
        <v>1878</v>
      </c>
      <c r="D9" s="20">
        <v>1.5806300000000002</v>
      </c>
      <c r="E9" s="21">
        <v>1.012769</v>
      </c>
      <c r="F9" s="21">
        <f t="shared" si="0"/>
        <v>8.447970990327261E-2</v>
      </c>
      <c r="G9" s="21">
        <v>7.4720509903272614E-2</v>
      </c>
      <c r="H9" s="21">
        <v>1.8760000000000002E-2</v>
      </c>
      <c r="I9" s="21">
        <v>-9.0007999999999998E-3</v>
      </c>
      <c r="J9" s="22">
        <f t="shared" si="1"/>
        <v>7.3778433091131954E-2</v>
      </c>
      <c r="K9" s="22">
        <f t="shared" si="2"/>
        <v>9.2301906854645635E-2</v>
      </c>
      <c r="L9" s="23">
        <f t="shared" si="3"/>
        <v>8.3414589016125695E-2</v>
      </c>
      <c r="M9" s="4"/>
    </row>
    <row r="10" spans="1:13" ht="51">
      <c r="A10" s="17"/>
      <c r="B10" s="19">
        <v>3000518</v>
      </c>
      <c r="C10" s="19" t="s">
        <v>1879</v>
      </c>
      <c r="D10" s="20">
        <v>1.70566</v>
      </c>
      <c r="E10" s="21">
        <v>1.70566</v>
      </c>
      <c r="F10" s="21">
        <f t="shared" si="0"/>
        <v>5.9328908275347203E-2</v>
      </c>
      <c r="G10" s="21">
        <v>5.9328908275347203E-2</v>
      </c>
      <c r="H10" s="21">
        <v>0</v>
      </c>
      <c r="I10" s="21">
        <v>0</v>
      </c>
      <c r="J10" s="22">
        <f t="shared" si="1"/>
        <v>3.4783549051597154E-2</v>
      </c>
      <c r="K10" s="22">
        <f t="shared" si="2"/>
        <v>3.4783549051597154E-2</v>
      </c>
      <c r="L10" s="23">
        <f t="shared" si="3"/>
        <v>3.4783549051597154E-2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1.3223609999999999</v>
      </c>
      <c r="F11" s="45">
        <f t="shared" ca="1" si="4"/>
        <v>0.23162894226071351</v>
      </c>
      <c r="G11" s="45">
        <f t="shared" ca="1" si="4"/>
        <v>0.17192422226071358</v>
      </c>
      <c r="H11" s="45">
        <f t="shared" ca="1" si="4"/>
        <v>0</v>
      </c>
      <c r="I11" s="45">
        <f t="shared" ca="1" si="4"/>
        <v>5.9704720000000003E-2</v>
      </c>
      <c r="J11" s="46">
        <f t="shared" ca="1" si="1"/>
        <v>0.13001307680785623</v>
      </c>
      <c r="K11" s="46">
        <f t="shared" ca="1" si="2"/>
        <v>0.13001307680785623</v>
      </c>
      <c r="L11" s="47">
        <f t="shared" ca="1" si="3"/>
        <v>0.17516316819742384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1885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>
      <c r="A17" s="17"/>
      <c r="B17" s="19">
        <v>3000001</v>
      </c>
      <c r="C17" s="19" t="s">
        <v>275</v>
      </c>
      <c r="D17" s="23">
        <v>8.9997020094259098E-2</v>
      </c>
    </row>
    <row r="18" spans="1:4" ht="25.5">
      <c r="A18" s="17"/>
      <c r="B18" s="19">
        <v>3000517</v>
      </c>
      <c r="C18" s="19" t="s">
        <v>1878</v>
      </c>
      <c r="D18" s="23">
        <v>8.3414589016125695E-2</v>
      </c>
    </row>
    <row r="19" spans="1:4" ht="51.75" thickBot="1">
      <c r="A19" s="24"/>
      <c r="B19" s="26">
        <v>3000518</v>
      </c>
      <c r="C19" s="26" t="s">
        <v>1879</v>
      </c>
      <c r="D19" s="30">
        <v>3.4783549051597154E-2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>
  <dimension ref="A1:S14"/>
  <sheetViews>
    <sheetView workbookViewId="0">
      <selection activeCell="A19" sqref="A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120</v>
      </c>
      <c r="B1" s="49" t="s">
        <v>80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1877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6.2700000000000014</v>
      </c>
      <c r="I6" s="14">
        <v>6.8561000000000005</v>
      </c>
      <c r="J6" s="14">
        <v>0.62880707108090195</v>
      </c>
      <c r="K6" s="14">
        <v>0.517394431080902</v>
      </c>
      <c r="L6" s="14">
        <v>4.45259E-2</v>
      </c>
      <c r="M6" s="14">
        <v>6.688674E-2</v>
      </c>
      <c r="N6" s="15">
        <v>7.5464831475751809E-2</v>
      </c>
      <c r="O6" s="15">
        <v>8.1959179574525157E-2</v>
      </c>
      <c r="P6" s="16">
        <v>9.1714979519100057E-2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SUM(H8:H13)</f>
        <v>6.2700000000000014</v>
      </c>
      <c r="I7" s="37">
        <f>SUM(I8:I13)</f>
        <v>5.5337390000000006</v>
      </c>
      <c r="J7" s="37">
        <f>SUM(J8:J13)</f>
        <v>0.39717812882018844</v>
      </c>
      <c r="K7" s="37">
        <f t="shared" ref="K7:M7" si="0">SUM(K8:K13)</f>
        <v>0.34547020882018842</v>
      </c>
      <c r="L7" s="37">
        <f t="shared" si="0"/>
        <v>4.45259E-2</v>
      </c>
      <c r="M7" s="37">
        <f t="shared" si="0"/>
        <v>7.1820200000000008E-3</v>
      </c>
      <c r="N7" s="39">
        <f>IFERROR(K7/I7,0)</f>
        <v>6.2429798156398118E-2</v>
      </c>
      <c r="O7" s="39">
        <f>IFERROR(SUM(K7,L7)/I7,0)</f>
        <v>7.047605765652995E-2</v>
      </c>
      <c r="P7" s="40">
        <f>IFERROR(SUM(K7,L7,M7)/I7,0)</f>
        <v>7.1773917927858255E-2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2.9837100000000008</v>
      </c>
      <c r="I8" s="21">
        <v>2.8153100000000002</v>
      </c>
      <c r="J8" s="21">
        <f t="shared" ref="J8:J13" si="1">SUM(K8,L8,M8)</f>
        <v>0.2533695106415686</v>
      </c>
      <c r="K8" s="21">
        <v>0.2114207906415686</v>
      </c>
      <c r="L8" s="21">
        <v>2.5765899999999998E-2</v>
      </c>
      <c r="M8" s="21">
        <v>1.6182820000000001E-2</v>
      </c>
      <c r="N8" s="22">
        <f t="shared" ref="N8:N14" si="2">IFERROR(K8/I8,0)</f>
        <v>7.5096806618656059E-2</v>
      </c>
      <c r="O8" s="22">
        <f t="shared" ref="O8:O14" si="3">IFERROR(SUM(K8,L8)/I8,0)</f>
        <v>8.4248871577754708E-2</v>
      </c>
      <c r="P8" s="23">
        <f t="shared" ref="P8:P14" si="4">IFERROR(SUM(K8,L8,M8)/I8,0)</f>
        <v>8.9997020094259098E-2</v>
      </c>
      <c r="Q8" s="70">
        <v>6</v>
      </c>
      <c r="R8" s="21">
        <v>5</v>
      </c>
      <c r="S8" s="23">
        <f>IFERROR(R8/Q8,0)</f>
        <v>0.83333333333333337</v>
      </c>
    </row>
    <row r="9" spans="1:19" ht="25.5">
      <c r="A9" s="17"/>
      <c r="B9" s="19">
        <v>5004349</v>
      </c>
      <c r="C9" s="19" t="s">
        <v>1880</v>
      </c>
      <c r="D9" s="68">
        <v>3000517</v>
      </c>
      <c r="E9" s="19" t="s">
        <v>1878</v>
      </c>
      <c r="F9" s="69">
        <v>60</v>
      </c>
      <c r="G9" s="19" t="s">
        <v>309</v>
      </c>
      <c r="H9" s="20">
        <v>0.20855000000000001</v>
      </c>
      <c r="I9" s="21">
        <v>0.20855000000000001</v>
      </c>
      <c r="J9" s="21">
        <f t="shared" si="1"/>
        <v>8.447970990327261E-2</v>
      </c>
      <c r="K9" s="21">
        <v>7.4720509903272614E-2</v>
      </c>
      <c r="L9" s="21">
        <v>1.8760000000000002E-2</v>
      </c>
      <c r="M9" s="21">
        <v>-9.0007999999999998E-3</v>
      </c>
      <c r="N9" s="22">
        <f t="shared" si="2"/>
        <v>0.35828583027222544</v>
      </c>
      <c r="O9" s="22">
        <f t="shared" si="3"/>
        <v>0.44824027764695568</v>
      </c>
      <c r="P9" s="23">
        <f t="shared" si="4"/>
        <v>0.40508132295983029</v>
      </c>
      <c r="Q9" s="70">
        <v>71</v>
      </c>
      <c r="R9" s="21">
        <v>32</v>
      </c>
      <c r="S9" s="23">
        <f t="shared" ref="S9:S13" si="5">IFERROR(R9/Q9,0)</f>
        <v>0.45070422535211269</v>
      </c>
    </row>
    <row r="10" spans="1:19" ht="38.25">
      <c r="A10" s="17"/>
      <c r="B10" s="19">
        <v>5004375</v>
      </c>
      <c r="C10" s="19" t="s">
        <v>786</v>
      </c>
      <c r="D10" s="68">
        <v>3000517</v>
      </c>
      <c r="E10" s="19" t="s">
        <v>1878</v>
      </c>
      <c r="F10" s="69">
        <v>120</v>
      </c>
      <c r="G10" s="19" t="s">
        <v>689</v>
      </c>
      <c r="H10" s="20">
        <v>1.1200000000000001</v>
      </c>
      <c r="I10" s="21">
        <v>0.55213900000000005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2</v>
      </c>
      <c r="R10" s="21">
        <v>0</v>
      </c>
      <c r="S10" s="23">
        <f t="shared" si="5"/>
        <v>0</v>
      </c>
    </row>
    <row r="11" spans="1:19" ht="25.5">
      <c r="A11" s="17"/>
      <c r="B11" s="19">
        <v>5004376</v>
      </c>
      <c r="C11" s="19" t="s">
        <v>1881</v>
      </c>
      <c r="D11" s="68">
        <v>3000517</v>
      </c>
      <c r="E11" s="19" t="s">
        <v>1878</v>
      </c>
      <c r="F11" s="69">
        <v>60</v>
      </c>
      <c r="G11" s="19" t="s">
        <v>309</v>
      </c>
      <c r="H11" s="20">
        <v>0.25207999999999997</v>
      </c>
      <c r="I11" s="21">
        <v>0.25207999999999997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51">
      <c r="A12" s="17"/>
      <c r="B12" s="19">
        <v>5004377</v>
      </c>
      <c r="C12" s="19" t="s">
        <v>1882</v>
      </c>
      <c r="D12" s="68">
        <v>3000518</v>
      </c>
      <c r="E12" s="19" t="s">
        <v>1879</v>
      </c>
      <c r="F12" s="69">
        <v>86</v>
      </c>
      <c r="G12" s="19" t="s">
        <v>500</v>
      </c>
      <c r="H12" s="20">
        <v>1.39758</v>
      </c>
      <c r="I12" s="21">
        <v>1.39758</v>
      </c>
      <c r="J12" s="21">
        <f t="shared" si="1"/>
        <v>5.9328908275347203E-2</v>
      </c>
      <c r="K12" s="21">
        <v>5.9328908275347203E-2</v>
      </c>
      <c r="L12" s="21">
        <v>0</v>
      </c>
      <c r="M12" s="21">
        <v>0</v>
      </c>
      <c r="N12" s="22">
        <f t="shared" si="2"/>
        <v>4.2451171507425119E-2</v>
      </c>
      <c r="O12" s="22">
        <f t="shared" si="3"/>
        <v>4.2451171507425119E-2</v>
      </c>
      <c r="P12" s="23">
        <f t="shared" si="4"/>
        <v>4.2451171507425119E-2</v>
      </c>
      <c r="Q12" s="70">
        <v>441</v>
      </c>
      <c r="R12" s="21">
        <v>208</v>
      </c>
      <c r="S12" s="23">
        <f t="shared" si="5"/>
        <v>0.47165532879818595</v>
      </c>
    </row>
    <row r="13" spans="1:19" ht="51">
      <c r="A13" s="17"/>
      <c r="B13" s="19">
        <v>5004378</v>
      </c>
      <c r="C13" s="19" t="s">
        <v>1883</v>
      </c>
      <c r="D13" s="68">
        <v>3000518</v>
      </c>
      <c r="E13" s="19" t="s">
        <v>1879</v>
      </c>
      <c r="F13" s="69">
        <v>60</v>
      </c>
      <c r="G13" s="19" t="s">
        <v>309</v>
      </c>
      <c r="H13" s="20">
        <v>0.30808000000000002</v>
      </c>
      <c r="I13" s="21">
        <v>0.30808000000000002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2</v>
      </c>
      <c r="R13" s="21">
        <v>1</v>
      </c>
      <c r="S13" s="23">
        <f t="shared" si="5"/>
        <v>0.5</v>
      </c>
    </row>
    <row r="14" spans="1:19" ht="15.75" thickBot="1">
      <c r="A14" s="41" t="s">
        <v>293</v>
      </c>
      <c r="B14" s="43"/>
      <c r="C14" s="43"/>
      <c r="D14" s="65"/>
      <c r="E14" s="43"/>
      <c r="F14" s="66"/>
      <c r="G14" s="43"/>
      <c r="H14" s="44">
        <f>H6-H7</f>
        <v>0</v>
      </c>
      <c r="I14" s="44">
        <f t="shared" ref="I14:M14" si="6">I6-I7</f>
        <v>1.3223609999999999</v>
      </c>
      <c r="J14" s="44">
        <f t="shared" si="6"/>
        <v>0.23162894226071351</v>
      </c>
      <c r="K14" s="44">
        <f t="shared" si="6"/>
        <v>0.17192422226071358</v>
      </c>
      <c r="L14" s="44">
        <f t="shared" si="6"/>
        <v>0</v>
      </c>
      <c r="M14" s="44">
        <f t="shared" si="6"/>
        <v>5.9704720000000003E-2</v>
      </c>
      <c r="N14" s="46">
        <f t="shared" si="2"/>
        <v>0.13001307680785623</v>
      </c>
      <c r="O14" s="46">
        <f t="shared" si="3"/>
        <v>0.13001307680785623</v>
      </c>
      <c r="P14" s="47">
        <f t="shared" si="4"/>
        <v>0.17516316819742384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>
  <dimension ref="A1:M38"/>
  <sheetViews>
    <sheetView topLeftCell="A12" workbookViewId="0">
      <selection activeCell="A36" sqref="A36:L36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121</v>
      </c>
      <c r="B1" s="50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1886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363.91546999999997</v>
      </c>
      <c r="E6" s="14">
        <v>518.439708</v>
      </c>
      <c r="F6" s="14">
        <v>364.21638925914863</v>
      </c>
      <c r="G6" s="14">
        <v>280.22579736914861</v>
      </c>
      <c r="H6" s="14">
        <v>50.898246070000013</v>
      </c>
      <c r="I6" s="14">
        <v>33.092345819999991</v>
      </c>
      <c r="J6" s="15">
        <v>0.54051762055453634</v>
      </c>
      <c r="K6" s="15">
        <v>0.63869344560148666</v>
      </c>
      <c r="L6" s="16">
        <v>0.70252409998492749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322.14326299999982</v>
      </c>
      <c r="E7" s="38">
        <f ca="1">SUM(E8:OFFSET(E6,MATCH("GOBIERNOS REGIONALES",$A$8:$A$50,0),0))</f>
        <v>469.00619799999993</v>
      </c>
      <c r="F7" s="38">
        <f ca="1">SUM(F8:OFFSET(F6,MATCH("GOBIERNOS REGIONALES",$A$8:$A$50,0),0))</f>
        <v>340.81253067552547</v>
      </c>
      <c r="G7" s="38">
        <f ca="1">SUM(G8:OFFSET(G6,MATCH("GOBIERNOS REGIONALES",$A$8:$A$50,0),0))</f>
        <v>265.50430982552552</v>
      </c>
      <c r="H7" s="38">
        <f ca="1">SUM(H8:OFFSET(H6,MATCH("GOBIERNOS REGIONALES",$A$8:$A$50,0),0))</f>
        <v>46.902491849999976</v>
      </c>
      <c r="I7" s="38">
        <f ca="1">SUM(I8:OFFSET(I6,MATCH("GOBIERNOS REGIONALES",$A$8:$A$50,0),0))</f>
        <v>28.405729000000001</v>
      </c>
      <c r="J7" s="39">
        <f ca="1">IFERROR(G7/E7,0)</f>
        <v>0.5660997892090236</v>
      </c>
      <c r="K7" s="39">
        <f ca="1">IFERROR(SUM(G7,H7)/E7,0)</f>
        <v>0.66610378073409926</v>
      </c>
      <c r="L7" s="40">
        <f ca="1">IFERROR(SUM(G7,H7,I7)/E7,0)</f>
        <v>0.7266695666898747</v>
      </c>
      <c r="M7" s="4"/>
    </row>
    <row r="8" spans="1:13">
      <c r="A8" s="17"/>
      <c r="B8" s="18">
        <v>13</v>
      </c>
      <c r="C8" s="19" t="s">
        <v>114</v>
      </c>
      <c r="D8" s="20">
        <v>298.70002099999982</v>
      </c>
      <c r="E8" s="21">
        <v>433.78846899999991</v>
      </c>
      <c r="F8" s="21">
        <f t="shared" ref="F8:F37" si="0">SUM(G8,H8,I8)</f>
        <v>317.17778772697335</v>
      </c>
      <c r="G8" s="21">
        <v>256.56049099697339</v>
      </c>
      <c r="H8" s="21">
        <v>44.431198479999978</v>
      </c>
      <c r="I8" s="21">
        <v>16.186098250000001</v>
      </c>
      <c r="J8" s="22">
        <f t="shared" ref="J8:J37" si="1">IFERROR(G8/E8,0)</f>
        <v>0.59144147281834147</v>
      </c>
      <c r="K8" s="22">
        <f t="shared" ref="K8:K37" si="2">IFERROR(SUM(G8,H8)/E8,0)</f>
        <v>0.69386742845156968</v>
      </c>
      <c r="L8" s="23">
        <f t="shared" ref="L8:L37" si="3">IFERROR(SUM(G8,H8,I8)/E8,0)</f>
        <v>0.7311807721817829</v>
      </c>
      <c r="M8" s="4"/>
    </row>
    <row r="9" spans="1:13" ht="25.5">
      <c r="A9" s="17"/>
      <c r="B9" s="18">
        <v>163</v>
      </c>
      <c r="C9" s="19" t="s">
        <v>148</v>
      </c>
      <c r="D9" s="20">
        <v>23.443242000000005</v>
      </c>
      <c r="E9" s="21">
        <v>35.217728999999991</v>
      </c>
      <c r="F9" s="21">
        <f t="shared" si="0"/>
        <v>23.634742948552141</v>
      </c>
      <c r="G9" s="21">
        <v>8.9438188285521392</v>
      </c>
      <c r="H9" s="21">
        <v>2.4712933699999997</v>
      </c>
      <c r="I9" s="21">
        <v>12.219630750000002</v>
      </c>
      <c r="J9" s="22">
        <f t="shared" si="1"/>
        <v>0.25395785255068948</v>
      </c>
      <c r="K9" s="22">
        <f t="shared" si="2"/>
        <v>0.32412970747069303</v>
      </c>
      <c r="L9" s="23">
        <f t="shared" si="3"/>
        <v>0.67110354982151599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38.286427000000003</v>
      </c>
      <c r="E10" s="38">
        <f ca="1">SUM(E11:OFFSET(E9,(MATCH("GOBIERNOS LOCALES",$A$8:$A$50,0)-MATCH("GOBIERNOS REGIONALES",$A$8:$A$50,0)),0))</f>
        <v>41.319981999999996</v>
      </c>
      <c r="F10" s="38">
        <f ca="1">SUM(F11:OFFSET(F9,(MATCH("GOBIERNOS LOCALES",$A$8:$A$50,0)-MATCH("GOBIERNOS REGIONALES",$A$8:$A$50,0)),0))</f>
        <v>19.72759899881784</v>
      </c>
      <c r="G10" s="38">
        <f ca="1">SUM(G11:OFFSET(G9,(MATCH("GOBIERNOS LOCALES",$A$8:$A$50,0)-MATCH("GOBIERNOS REGIONALES",$A$8:$A$50,0)),0))</f>
        <v>13.143615158817838</v>
      </c>
      <c r="H10" s="38">
        <f ca="1">SUM(H11:OFFSET(H9,(MATCH("GOBIERNOS LOCALES",$A$8:$A$50,0)-MATCH("GOBIERNOS REGIONALES",$A$8:$A$50,0)),0))</f>
        <v>2.7517349000000002</v>
      </c>
      <c r="I10" s="38">
        <f ca="1">SUM(I11:OFFSET(I9,(MATCH("GOBIERNOS LOCALES",$A$8:$A$50,0)-MATCH("GOBIERNOS REGIONALES",$A$8:$A$50,0)),0))</f>
        <v>3.8322489399999999</v>
      </c>
      <c r="J10" s="39">
        <f t="shared" ca="1" si="1"/>
        <v>0.31809343863745726</v>
      </c>
      <c r="K10" s="39">
        <f t="shared" ca="1" si="2"/>
        <v>0.38468918158816817</v>
      </c>
      <c r="L10" s="40">
        <f t="shared" ca="1" si="3"/>
        <v>0.47743484009305331</v>
      </c>
      <c r="M10" s="4"/>
    </row>
    <row r="11" spans="1:13">
      <c r="A11" s="17"/>
      <c r="B11" s="18">
        <v>440</v>
      </c>
      <c r="C11" s="19" t="s">
        <v>206</v>
      </c>
      <c r="D11" s="20">
        <v>4.0801999999999998E-2</v>
      </c>
      <c r="E11" s="21">
        <v>0.62713099999999999</v>
      </c>
      <c r="F11" s="21">
        <f t="shared" si="0"/>
        <v>2.4656520285480654E-2</v>
      </c>
      <c r="G11" s="21">
        <v>2.0106520285480656E-2</v>
      </c>
      <c r="H11" s="21">
        <v>8.7000000000000001E-4</v>
      </c>
      <c r="I11" s="21">
        <v>3.6800000000000001E-3</v>
      </c>
      <c r="J11" s="22">
        <f t="shared" si="1"/>
        <v>3.2061116872679957E-2</v>
      </c>
      <c r="K11" s="22">
        <f t="shared" si="2"/>
        <v>3.3448386837009583E-2</v>
      </c>
      <c r="L11" s="23">
        <f t="shared" si="3"/>
        <v>3.9316379329806139E-2</v>
      </c>
      <c r="M11" s="4"/>
    </row>
    <row r="12" spans="1:13">
      <c r="A12" s="17"/>
      <c r="B12" s="18">
        <v>441</v>
      </c>
      <c r="C12" s="19" t="s">
        <v>207</v>
      </c>
      <c r="D12" s="20">
        <v>5.8636000000000001E-2</v>
      </c>
      <c r="E12" s="21">
        <v>5.8635999999999994E-2</v>
      </c>
      <c r="F12" s="21">
        <f t="shared" si="0"/>
        <v>2.6023499311273918E-2</v>
      </c>
      <c r="G12" s="21">
        <v>2.5873499311273918E-2</v>
      </c>
      <c r="H12" s="21">
        <v>0</v>
      </c>
      <c r="I12" s="21">
        <v>1.4999999999999999E-4</v>
      </c>
      <c r="J12" s="22">
        <f t="shared" si="1"/>
        <v>0.4412562130990163</v>
      </c>
      <c r="K12" s="22">
        <f t="shared" si="2"/>
        <v>0.4412562130990163</v>
      </c>
      <c r="L12" s="23">
        <f t="shared" si="3"/>
        <v>0.44381436849842965</v>
      </c>
      <c r="M12" s="4"/>
    </row>
    <row r="13" spans="1:13">
      <c r="A13" s="17"/>
      <c r="B13" s="18">
        <v>442</v>
      </c>
      <c r="C13" s="19" t="s">
        <v>208</v>
      </c>
      <c r="D13" s="20">
        <v>2.4456129999999998</v>
      </c>
      <c r="E13" s="21">
        <v>2.6918739999999994</v>
      </c>
      <c r="F13" s="21">
        <f t="shared" si="0"/>
        <v>1.7938825359485984</v>
      </c>
      <c r="G13" s="21">
        <v>1.0219766459485982</v>
      </c>
      <c r="H13" s="21">
        <v>0.30657981000000001</v>
      </c>
      <c r="I13" s="21">
        <v>0.46532608000000003</v>
      </c>
      <c r="J13" s="22">
        <f t="shared" si="1"/>
        <v>0.37965248222933107</v>
      </c>
      <c r="K13" s="22">
        <f t="shared" si="2"/>
        <v>0.49354332927492095</v>
      </c>
      <c r="L13" s="23">
        <f t="shared" si="3"/>
        <v>0.66640657621738564</v>
      </c>
      <c r="M13" s="4"/>
    </row>
    <row r="14" spans="1:13">
      <c r="A14" s="17"/>
      <c r="B14" s="18">
        <v>443</v>
      </c>
      <c r="C14" s="19" t="s">
        <v>209</v>
      </c>
      <c r="D14" s="20">
        <v>5.9178000000000001E-2</v>
      </c>
      <c r="E14" s="21">
        <v>5.9178000000000001E-2</v>
      </c>
      <c r="F14" s="21">
        <f t="shared" si="0"/>
        <v>2.0992999980778901E-2</v>
      </c>
      <c r="G14" s="21">
        <v>1.286499980778899E-3</v>
      </c>
      <c r="H14" s="21">
        <v>2.366E-3</v>
      </c>
      <c r="I14" s="21">
        <v>1.7340500000000002E-2</v>
      </c>
      <c r="J14" s="22">
        <f t="shared" si="1"/>
        <v>2.1739497461538054E-2</v>
      </c>
      <c r="K14" s="22">
        <f t="shared" si="2"/>
        <v>6.1720571509326083E-2</v>
      </c>
      <c r="L14" s="23">
        <f t="shared" si="3"/>
        <v>0.35474331644832369</v>
      </c>
      <c r="M14" s="4"/>
    </row>
    <row r="15" spans="1:13">
      <c r="A15" s="17"/>
      <c r="B15" s="18">
        <v>444</v>
      </c>
      <c r="C15" s="19" t="s">
        <v>210</v>
      </c>
      <c r="D15" s="20">
        <v>4.2719230000000001</v>
      </c>
      <c r="E15" s="21">
        <v>4.1432390000000003</v>
      </c>
      <c r="F15" s="21">
        <f t="shared" si="0"/>
        <v>1.412737788719745</v>
      </c>
      <c r="G15" s="21">
        <v>0.84851321871974505</v>
      </c>
      <c r="H15" s="21">
        <v>0.23076047999999999</v>
      </c>
      <c r="I15" s="21">
        <v>0.33346408999999999</v>
      </c>
      <c r="J15" s="22">
        <f t="shared" si="1"/>
        <v>0.20479465913497749</v>
      </c>
      <c r="K15" s="22">
        <f t="shared" si="2"/>
        <v>0.26049033104770086</v>
      </c>
      <c r="L15" s="23">
        <f t="shared" si="3"/>
        <v>0.34097424472007165</v>
      </c>
      <c r="M15" s="4"/>
    </row>
    <row r="16" spans="1:13">
      <c r="A16" s="17"/>
      <c r="B16" s="18">
        <v>445</v>
      </c>
      <c r="C16" s="19" t="s">
        <v>211</v>
      </c>
      <c r="D16" s="20">
        <v>11.571582000000001</v>
      </c>
      <c r="E16" s="21">
        <v>8.5309090000000012</v>
      </c>
      <c r="F16" s="21">
        <f t="shared" si="0"/>
        <v>4.1334216728983462</v>
      </c>
      <c r="G16" s="21">
        <v>3.0090389828983461</v>
      </c>
      <c r="H16" s="21">
        <v>0.64659516999999989</v>
      </c>
      <c r="I16" s="21">
        <v>0.47778751999999997</v>
      </c>
      <c r="J16" s="22">
        <f t="shared" si="1"/>
        <v>0.35272196466969064</v>
      </c>
      <c r="K16" s="22">
        <f t="shared" si="2"/>
        <v>0.42851636946289612</v>
      </c>
      <c r="L16" s="23">
        <f t="shared" si="3"/>
        <v>0.48452300603585685</v>
      </c>
      <c r="M16" s="4"/>
    </row>
    <row r="17" spans="1:13">
      <c r="A17" s="17"/>
      <c r="B17" s="18">
        <v>446</v>
      </c>
      <c r="C17" s="19" t="s">
        <v>212</v>
      </c>
      <c r="D17" s="20">
        <v>2.5658259999999999</v>
      </c>
      <c r="E17" s="21">
        <v>4.0303950000000004</v>
      </c>
      <c r="F17" s="21">
        <f t="shared" si="0"/>
        <v>2.241835578804511</v>
      </c>
      <c r="G17" s="21">
        <v>1.5437657588045113</v>
      </c>
      <c r="H17" s="21">
        <v>0.19195330999999999</v>
      </c>
      <c r="I17" s="21">
        <v>0.50611651000000002</v>
      </c>
      <c r="J17" s="22">
        <f t="shared" si="1"/>
        <v>0.38303088377305727</v>
      </c>
      <c r="K17" s="22">
        <f t="shared" si="2"/>
        <v>0.4306573099670159</v>
      </c>
      <c r="L17" s="23">
        <f t="shared" si="3"/>
        <v>0.55623222508079506</v>
      </c>
      <c r="M17" s="4"/>
    </row>
    <row r="18" spans="1:13">
      <c r="A18" s="17"/>
      <c r="B18" s="18">
        <v>447</v>
      </c>
      <c r="C18" s="19" t="s">
        <v>213</v>
      </c>
      <c r="D18" s="20">
        <v>0.18534100000000001</v>
      </c>
      <c r="E18" s="21">
        <v>0.18534100000000001</v>
      </c>
      <c r="F18" s="21">
        <f t="shared" si="0"/>
        <v>9.1309900552433487E-2</v>
      </c>
      <c r="G18" s="21">
        <v>5.7617690552433487E-2</v>
      </c>
      <c r="H18" s="21">
        <v>1.4958480000000001E-2</v>
      </c>
      <c r="I18" s="21">
        <v>1.8733730000000001E-2</v>
      </c>
      <c r="J18" s="22">
        <f t="shared" si="1"/>
        <v>0.31087395963350517</v>
      </c>
      <c r="K18" s="22">
        <f t="shared" si="2"/>
        <v>0.39158184401958274</v>
      </c>
      <c r="L18" s="23">
        <f t="shared" si="3"/>
        <v>0.49265893975123415</v>
      </c>
      <c r="M18" s="4"/>
    </row>
    <row r="19" spans="1:13">
      <c r="A19" s="17"/>
      <c r="B19" s="18">
        <v>448</v>
      </c>
      <c r="C19" s="19" t="s">
        <v>214</v>
      </c>
      <c r="D19" s="20">
        <v>2.637257</v>
      </c>
      <c r="E19" s="21">
        <v>2.637257</v>
      </c>
      <c r="F19" s="21">
        <f t="shared" si="0"/>
        <v>1.5609132045841465</v>
      </c>
      <c r="G19" s="21">
        <v>1.1200032345841464</v>
      </c>
      <c r="H19" s="21">
        <v>0.24808289</v>
      </c>
      <c r="I19" s="21">
        <v>0.19282707999999998</v>
      </c>
      <c r="J19" s="22">
        <f t="shared" si="1"/>
        <v>0.42468490351306165</v>
      </c>
      <c r="K19" s="22">
        <f t="shared" si="2"/>
        <v>0.51875343380798555</v>
      </c>
      <c r="L19" s="23">
        <f t="shared" si="3"/>
        <v>0.59186996359632249</v>
      </c>
      <c r="M19" s="4"/>
    </row>
    <row r="20" spans="1:13">
      <c r="A20" s="17"/>
      <c r="B20" s="18">
        <v>449</v>
      </c>
      <c r="C20" s="19" t="s">
        <v>215</v>
      </c>
      <c r="D20" s="20">
        <v>0.86020600000000003</v>
      </c>
      <c r="E20" s="21">
        <v>0.87170599999999998</v>
      </c>
      <c r="F20" s="21">
        <f t="shared" si="0"/>
        <v>0.46739346283643163</v>
      </c>
      <c r="G20" s="21">
        <v>0.36392938283643161</v>
      </c>
      <c r="H20" s="21">
        <v>6.0850620000000001E-2</v>
      </c>
      <c r="I20" s="21">
        <v>4.2613459999999999E-2</v>
      </c>
      <c r="J20" s="22">
        <f t="shared" si="1"/>
        <v>0.4174909692447128</v>
      </c>
      <c r="K20" s="22">
        <f t="shared" si="2"/>
        <v>0.48729732597507835</v>
      </c>
      <c r="L20" s="23">
        <f t="shared" si="3"/>
        <v>0.53618245467672776</v>
      </c>
      <c r="M20" s="4"/>
    </row>
    <row r="21" spans="1:13">
      <c r="A21" s="17"/>
      <c r="B21" s="18">
        <v>450</v>
      </c>
      <c r="C21" s="19" t="s">
        <v>216</v>
      </c>
      <c r="D21" s="20">
        <v>0.54825500000000005</v>
      </c>
      <c r="E21" s="21">
        <v>0.54825499999999994</v>
      </c>
      <c r="F21" s="21">
        <f t="shared" si="0"/>
        <v>0.31871142134189967</v>
      </c>
      <c r="G21" s="21">
        <v>0.23218684134189971</v>
      </c>
      <c r="H21" s="21">
        <v>4.531375E-2</v>
      </c>
      <c r="I21" s="21">
        <v>4.1210829999999997E-2</v>
      </c>
      <c r="J21" s="22">
        <f t="shared" si="1"/>
        <v>0.42350154826111891</v>
      </c>
      <c r="K21" s="22">
        <f t="shared" si="2"/>
        <v>0.50615241327830973</v>
      </c>
      <c r="L21" s="23">
        <f t="shared" si="3"/>
        <v>0.58131968033469772</v>
      </c>
      <c r="M21" s="4"/>
    </row>
    <row r="22" spans="1:13">
      <c r="A22" s="17"/>
      <c r="B22" s="18">
        <v>451</v>
      </c>
      <c r="C22" s="19" t="s">
        <v>217</v>
      </c>
      <c r="D22" s="20">
        <v>2.8226330000000006</v>
      </c>
      <c r="E22" s="21">
        <v>4.1364729999999996</v>
      </c>
      <c r="F22" s="21">
        <f t="shared" si="0"/>
        <v>2.4053227058078459</v>
      </c>
      <c r="G22" s="21">
        <v>1.2235680558078457</v>
      </c>
      <c r="H22" s="21">
        <v>0.25576085000000004</v>
      </c>
      <c r="I22" s="21">
        <v>0.9259938000000002</v>
      </c>
      <c r="J22" s="22">
        <f t="shared" si="1"/>
        <v>0.29579984102588019</v>
      </c>
      <c r="K22" s="22">
        <f t="shared" si="2"/>
        <v>0.35763049965703775</v>
      </c>
      <c r="L22" s="23">
        <f t="shared" si="3"/>
        <v>0.58149121384518798</v>
      </c>
      <c r="M22" s="4"/>
    </row>
    <row r="23" spans="1:13">
      <c r="A23" s="17"/>
      <c r="B23" s="18">
        <v>452</v>
      </c>
      <c r="C23" s="19" t="s">
        <v>218</v>
      </c>
      <c r="D23" s="20">
        <v>1.7267100000000002</v>
      </c>
      <c r="E23" s="21">
        <v>1.7289219999999996</v>
      </c>
      <c r="F23" s="21">
        <f t="shared" si="0"/>
        <v>1.2973038728844333</v>
      </c>
      <c r="G23" s="21">
        <v>0.93206703288443338</v>
      </c>
      <c r="H23" s="21">
        <v>0.19389726000000002</v>
      </c>
      <c r="I23" s="21">
        <v>0.17133958000000002</v>
      </c>
      <c r="J23" s="22">
        <f t="shared" si="1"/>
        <v>0.53910299763924197</v>
      </c>
      <c r="K23" s="22">
        <f t="shared" si="2"/>
        <v>0.65125222125950943</v>
      </c>
      <c r="L23" s="23">
        <f t="shared" si="3"/>
        <v>0.75035419347109555</v>
      </c>
      <c r="M23" s="4"/>
    </row>
    <row r="24" spans="1:13">
      <c r="A24" s="17"/>
      <c r="B24" s="18">
        <v>453</v>
      </c>
      <c r="C24" s="19" t="s">
        <v>219</v>
      </c>
      <c r="D24" s="20">
        <v>2.2250550000000002</v>
      </c>
      <c r="E24" s="21">
        <v>2.3893680000000002</v>
      </c>
      <c r="F24" s="21">
        <f t="shared" si="0"/>
        <v>1.5266376550353982</v>
      </c>
      <c r="G24" s="21">
        <v>1.0643803750353982</v>
      </c>
      <c r="H24" s="21">
        <v>0.19597478000000002</v>
      </c>
      <c r="I24" s="21">
        <v>0.26628250000000003</v>
      </c>
      <c r="J24" s="22">
        <f t="shared" si="1"/>
        <v>0.44546523391767118</v>
      </c>
      <c r="K24" s="22">
        <f t="shared" si="2"/>
        <v>0.52748473865699974</v>
      </c>
      <c r="L24" s="23">
        <f t="shared" si="3"/>
        <v>0.63892948053016452</v>
      </c>
      <c r="M24" s="4"/>
    </row>
    <row r="25" spans="1:13">
      <c r="A25" s="17"/>
      <c r="B25" s="18">
        <v>454</v>
      </c>
      <c r="C25" s="19" t="s">
        <v>220</v>
      </c>
      <c r="D25" s="20">
        <v>0.89753800000000006</v>
      </c>
      <c r="E25" s="21">
        <v>3.1165680000000004</v>
      </c>
      <c r="F25" s="21">
        <f t="shared" si="0"/>
        <v>1.220788769746302</v>
      </c>
      <c r="G25" s="21">
        <v>0.87027879974630196</v>
      </c>
      <c r="H25" s="21">
        <v>0.17719935000000001</v>
      </c>
      <c r="I25" s="21">
        <v>0.17331062</v>
      </c>
      <c r="J25" s="22">
        <f t="shared" si="1"/>
        <v>0.27924267968685484</v>
      </c>
      <c r="K25" s="22">
        <f t="shared" si="2"/>
        <v>0.33609988607542074</v>
      </c>
      <c r="L25" s="23">
        <f t="shared" si="3"/>
        <v>0.3917093321070812</v>
      </c>
      <c r="M25" s="4"/>
    </row>
    <row r="26" spans="1:13">
      <c r="A26" s="17"/>
      <c r="B26" s="18">
        <v>455</v>
      </c>
      <c r="C26" s="19" t="s">
        <v>221</v>
      </c>
      <c r="D26" s="20">
        <v>7.1593999999999991E-2</v>
      </c>
      <c r="E26" s="21">
        <v>7.1594000000000019E-2</v>
      </c>
      <c r="F26" s="21">
        <f t="shared" si="0"/>
        <v>2.1027970157932188E-2</v>
      </c>
      <c r="G26" s="21">
        <v>1.1874270157932187E-2</v>
      </c>
      <c r="H26" s="21">
        <v>6.4814999999999994E-3</v>
      </c>
      <c r="I26" s="21">
        <v>2.6722000000000004E-3</v>
      </c>
      <c r="J26" s="22">
        <f t="shared" si="1"/>
        <v>0.16585566050132949</v>
      </c>
      <c r="K26" s="22">
        <f t="shared" si="2"/>
        <v>0.2563869899423441</v>
      </c>
      <c r="L26" s="23">
        <f t="shared" si="3"/>
        <v>0.29371134673201921</v>
      </c>
      <c r="M26" s="4"/>
    </row>
    <row r="27" spans="1:13">
      <c r="A27" s="17"/>
      <c r="B27" s="18">
        <v>456</v>
      </c>
      <c r="C27" s="19" t="s">
        <v>222</v>
      </c>
      <c r="D27" s="20">
        <v>3.1105999999999998E-2</v>
      </c>
      <c r="E27" s="21">
        <v>3.1105999999999998E-2</v>
      </c>
      <c r="F27" s="21">
        <f t="shared" si="0"/>
        <v>1.6198999924204777E-2</v>
      </c>
      <c r="G27" s="21">
        <v>1.0027999924204778E-2</v>
      </c>
      <c r="H27" s="21">
        <v>6.1709999999999994E-3</v>
      </c>
      <c r="I27" s="21">
        <v>0</v>
      </c>
      <c r="J27" s="22">
        <f t="shared" si="1"/>
        <v>0.32238153167249978</v>
      </c>
      <c r="K27" s="22">
        <f t="shared" si="2"/>
        <v>0.52076769511363652</v>
      </c>
      <c r="L27" s="23">
        <f t="shared" si="3"/>
        <v>0.52076769511363652</v>
      </c>
      <c r="M27" s="4"/>
    </row>
    <row r="28" spans="1:13">
      <c r="A28" s="17"/>
      <c r="B28" s="18">
        <v>457</v>
      </c>
      <c r="C28" s="19" t="s">
        <v>223</v>
      </c>
      <c r="D28" s="20">
        <v>3.4114180000000003</v>
      </c>
      <c r="E28" s="21">
        <v>3.4114179999999994</v>
      </c>
      <c r="F28" s="21">
        <f t="shared" si="0"/>
        <v>0.12160297063616826</v>
      </c>
      <c r="G28" s="21">
        <v>5.6356480636168271E-2</v>
      </c>
      <c r="H28" s="21">
        <v>1.752683E-2</v>
      </c>
      <c r="I28" s="21">
        <v>4.7719659999999997E-2</v>
      </c>
      <c r="J28" s="22">
        <f t="shared" si="1"/>
        <v>1.6519957576634783E-2</v>
      </c>
      <c r="K28" s="22">
        <f t="shared" si="2"/>
        <v>2.1657653983231689E-2</v>
      </c>
      <c r="L28" s="23">
        <f t="shared" si="3"/>
        <v>3.5645872372183147E-2</v>
      </c>
      <c r="M28" s="4"/>
    </row>
    <row r="29" spans="1:13">
      <c r="A29" s="17"/>
      <c r="B29" s="18">
        <v>458</v>
      </c>
      <c r="C29" s="19" t="s">
        <v>224</v>
      </c>
      <c r="D29" s="20">
        <v>1.1976800000000001</v>
      </c>
      <c r="E29" s="21">
        <v>1.1976800000000001</v>
      </c>
      <c r="F29" s="21">
        <f t="shared" si="0"/>
        <v>0.54852881633641648</v>
      </c>
      <c r="G29" s="21">
        <v>0.37312372633641644</v>
      </c>
      <c r="H29" s="21">
        <v>9.1421150000000007E-2</v>
      </c>
      <c r="I29" s="21">
        <v>8.3983939999999993E-2</v>
      </c>
      <c r="J29" s="22">
        <f t="shared" si="1"/>
        <v>0.31153874685760508</v>
      </c>
      <c r="K29" s="22">
        <f t="shared" si="2"/>
        <v>0.38787061346638202</v>
      </c>
      <c r="L29" s="23">
        <f t="shared" si="3"/>
        <v>0.45799279969308698</v>
      </c>
      <c r="M29" s="4"/>
    </row>
    <row r="30" spans="1:13">
      <c r="A30" s="17"/>
      <c r="B30" s="18">
        <v>459</v>
      </c>
      <c r="C30" s="19" t="s">
        <v>225</v>
      </c>
      <c r="D30" s="20">
        <v>6.3323000000000004E-2</v>
      </c>
      <c r="E30" s="21">
        <v>6.332299999999999E-2</v>
      </c>
      <c r="F30" s="21">
        <f t="shared" si="0"/>
        <v>5.2625371027853342E-2</v>
      </c>
      <c r="G30" s="21">
        <v>4.223687102785334E-2</v>
      </c>
      <c r="H30" s="21">
        <v>2.4285000000000001E-3</v>
      </c>
      <c r="I30" s="21">
        <v>7.9600000000000001E-3</v>
      </c>
      <c r="J30" s="22">
        <f t="shared" si="1"/>
        <v>0.66700679102148264</v>
      </c>
      <c r="K30" s="22">
        <f t="shared" si="2"/>
        <v>0.70535778513104785</v>
      </c>
      <c r="L30" s="23">
        <f t="shared" si="3"/>
        <v>0.83106250537487725</v>
      </c>
      <c r="M30" s="4"/>
    </row>
    <row r="31" spans="1:13">
      <c r="A31" s="17"/>
      <c r="B31" s="18">
        <v>460</v>
      </c>
      <c r="C31" s="19" t="s">
        <v>226</v>
      </c>
      <c r="D31" s="20">
        <v>2.7441E-2</v>
      </c>
      <c r="E31" s="21">
        <v>2.7440999999999997E-2</v>
      </c>
      <c r="F31" s="21">
        <f t="shared" si="0"/>
        <v>2.4221001600380987E-2</v>
      </c>
      <c r="G31" s="21">
        <v>2.4221001600380987E-2</v>
      </c>
      <c r="H31" s="21">
        <v>0</v>
      </c>
      <c r="I31" s="21">
        <v>0</v>
      </c>
      <c r="J31" s="22">
        <f t="shared" si="1"/>
        <v>0.88265739588138148</v>
      </c>
      <c r="K31" s="22">
        <f t="shared" si="2"/>
        <v>0.88265739588138148</v>
      </c>
      <c r="L31" s="23">
        <f t="shared" si="3"/>
        <v>0.88265739588138148</v>
      </c>
      <c r="M31" s="4"/>
    </row>
    <row r="32" spans="1:13">
      <c r="A32" s="17"/>
      <c r="B32" s="18">
        <v>461</v>
      </c>
      <c r="C32" s="19" t="s">
        <v>227</v>
      </c>
      <c r="D32" s="20">
        <v>1.9626999999999999E-2</v>
      </c>
      <c r="E32" s="21">
        <v>1.9627000000000002E-2</v>
      </c>
      <c r="F32" s="21">
        <f t="shared" si="0"/>
        <v>9.4160802188906073E-3</v>
      </c>
      <c r="G32" s="21">
        <v>6.5570002188906074E-3</v>
      </c>
      <c r="H32" s="21">
        <v>1.5008E-4</v>
      </c>
      <c r="I32" s="21">
        <v>2.709E-3</v>
      </c>
      <c r="J32" s="22">
        <f t="shared" si="1"/>
        <v>0.33408061440314907</v>
      </c>
      <c r="K32" s="22">
        <f t="shared" si="2"/>
        <v>0.34172722366589936</v>
      </c>
      <c r="L32" s="23">
        <f t="shared" si="3"/>
        <v>0.47975137407095358</v>
      </c>
      <c r="M32" s="4"/>
    </row>
    <row r="33" spans="1:13">
      <c r="A33" s="17"/>
      <c r="B33" s="18">
        <v>462</v>
      </c>
      <c r="C33" s="19" t="s">
        <v>228</v>
      </c>
      <c r="D33" s="20">
        <v>0.45059099999999996</v>
      </c>
      <c r="E33" s="21">
        <v>0.64544899999999994</v>
      </c>
      <c r="F33" s="21">
        <f t="shared" si="0"/>
        <v>0.33350269877068217</v>
      </c>
      <c r="G33" s="21">
        <v>0.23669776877068216</v>
      </c>
      <c r="H33" s="21">
        <v>5.3314090000000001E-2</v>
      </c>
      <c r="I33" s="21">
        <v>4.3490840000000003E-2</v>
      </c>
      <c r="J33" s="22">
        <f t="shared" si="1"/>
        <v>0.36671800370080698</v>
      </c>
      <c r="K33" s="22">
        <f t="shared" si="2"/>
        <v>0.44931800772901059</v>
      </c>
      <c r="L33" s="23">
        <f t="shared" si="3"/>
        <v>0.51669876128196368</v>
      </c>
      <c r="M33" s="4"/>
    </row>
    <row r="34" spans="1:13">
      <c r="A34" s="17"/>
      <c r="B34" s="18">
        <v>463</v>
      </c>
      <c r="C34" s="19" t="s">
        <v>229</v>
      </c>
      <c r="D34" s="20">
        <v>6.5722000000000003E-2</v>
      </c>
      <c r="E34" s="21">
        <v>6.5722000000000017E-2</v>
      </c>
      <c r="F34" s="21">
        <f t="shared" si="0"/>
        <v>4.4625000943185764E-2</v>
      </c>
      <c r="G34" s="21">
        <v>3.7088000943185762E-2</v>
      </c>
      <c r="H34" s="21">
        <v>0</v>
      </c>
      <c r="I34" s="21">
        <v>7.5369999999999994E-3</v>
      </c>
      <c r="J34" s="22">
        <f t="shared" si="1"/>
        <v>0.56431637721289296</v>
      </c>
      <c r="K34" s="22">
        <f t="shared" si="2"/>
        <v>0.56431637721289296</v>
      </c>
      <c r="L34" s="23">
        <f t="shared" si="3"/>
        <v>0.67899639303712234</v>
      </c>
      <c r="M34" s="4"/>
    </row>
    <row r="35" spans="1:13">
      <c r="A35" s="17"/>
      <c r="B35" s="18">
        <v>464</v>
      </c>
      <c r="C35" s="19" t="s">
        <v>230</v>
      </c>
      <c r="D35" s="20">
        <v>3.1650000000000003E-3</v>
      </c>
      <c r="E35" s="21">
        <v>3.1650000000000003E-3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>
      <c r="A36" s="17"/>
      <c r="B36" s="18">
        <v>465</v>
      </c>
      <c r="C36" s="19" t="s">
        <v>231</v>
      </c>
      <c r="D36" s="20">
        <v>2.8205000000000001E-2</v>
      </c>
      <c r="E36" s="21">
        <v>2.8205000000000001E-2</v>
      </c>
      <c r="F36" s="21">
        <f t="shared" si="0"/>
        <v>1.3918500464498997E-2</v>
      </c>
      <c r="G36" s="21">
        <v>1.0839500464498997E-2</v>
      </c>
      <c r="H36" s="21">
        <v>3.0790000000000001E-3</v>
      </c>
      <c r="I36" s="21">
        <v>0</v>
      </c>
      <c r="J36" s="22">
        <f t="shared" si="1"/>
        <v>0.38431130879273168</v>
      </c>
      <c r="K36" s="22">
        <f t="shared" si="2"/>
        <v>0.49347635045201194</v>
      </c>
      <c r="L36" s="23">
        <f t="shared" si="3"/>
        <v>0.49347635045201194</v>
      </c>
      <c r="M36" s="4"/>
    </row>
    <row r="37" spans="1:13" ht="15.75" thickBot="1">
      <c r="A37" s="41" t="s">
        <v>232</v>
      </c>
      <c r="B37" s="58"/>
      <c r="C37" s="43"/>
      <c r="D37" s="44">
        <v>3.4857800000000001</v>
      </c>
      <c r="E37" s="45">
        <v>8.1135280000000005</v>
      </c>
      <c r="F37" s="45">
        <f t="shared" si="0"/>
        <v>3.6762595848052326</v>
      </c>
      <c r="G37" s="45">
        <v>1.5778723848052323</v>
      </c>
      <c r="H37" s="45">
        <v>1.24401932</v>
      </c>
      <c r="I37" s="45">
        <v>0.85436788000000008</v>
      </c>
      <c r="J37" s="46">
        <f t="shared" si="1"/>
        <v>0.19447426382274544</v>
      </c>
      <c r="K37" s="46">
        <f t="shared" si="2"/>
        <v>0.34780082164075016</v>
      </c>
      <c r="L37" s="47">
        <f t="shared" si="3"/>
        <v>0.45310247093560685</v>
      </c>
      <c r="M37" s="4"/>
    </row>
    <row r="38" spans="1:13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121</v>
      </c>
      <c r="B1" s="51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1887</v>
      </c>
      <c r="N2" s="72" t="s">
        <v>1921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363.91546999999997</v>
      </c>
      <c r="E6" s="14">
        <f ca="1">SUM(E7:OFFSET(E7,50,0))</f>
        <v>518.439708</v>
      </c>
      <c r="F6" s="14">
        <f ca="1">SUM(F7:OFFSET(F7,50,0))</f>
        <v>364.21638925914863</v>
      </c>
      <c r="G6" s="14">
        <f ca="1">SUM(G7:OFFSET(G7,50,0))</f>
        <v>280.22579736914861</v>
      </c>
      <c r="H6" s="14">
        <f ca="1">SUM(H7:OFFSET(H7,50,0))</f>
        <v>50.898246070000013</v>
      </c>
      <c r="I6" s="14">
        <f ca="1">SUM(I7:OFFSET(I7,50,0))</f>
        <v>33.092345819999991</v>
      </c>
      <c r="J6" s="15">
        <f ca="1">IFERROR(G6/E6,0)</f>
        <v>0.54051762055453634</v>
      </c>
      <c r="K6" s="15">
        <f ca="1">IFERROR(SUM(G6,H6)/E6,0)</f>
        <v>0.63869344560148666</v>
      </c>
      <c r="L6" s="16">
        <f ca="1">IFERROR(SUM(G6,H6,I6)/E6,0)</f>
        <v>0.70252409998492749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27.497581</v>
      </c>
      <c r="E7" s="21">
        <v>27.762438000000003</v>
      </c>
      <c r="F7" s="21">
        <f t="shared" ref="F7:F31" si="0">SUM(G7,H7,I7)</f>
        <v>25.246238400175375</v>
      </c>
      <c r="G7" s="21">
        <v>23.524779560175375</v>
      </c>
      <c r="H7" s="21">
        <v>0.46976110999999998</v>
      </c>
      <c r="I7" s="21">
        <v>1.2516977300000001</v>
      </c>
      <c r="J7" s="22">
        <f t="shared" ref="J7:J31" si="1">IFERROR(G7/E7,0)</f>
        <v>0.8473600034757528</v>
      </c>
      <c r="K7" s="22">
        <f t="shared" ref="K7:K31" si="2">IFERROR(SUM(G7,H7)/E7,0)</f>
        <v>0.86428074761212881</v>
      </c>
      <c r="L7" s="23">
        <f t="shared" ref="L7:L31" si="3">IFERROR(SUM(G7,H7,I7)/E7,0)</f>
        <v>0.90936676383303849</v>
      </c>
      <c r="M7" s="4"/>
      <c r="N7" t="s">
        <v>271</v>
      </c>
      <c r="O7" s="5">
        <v>1.76963564002828</v>
      </c>
      <c r="P7" s="71">
        <v>0.98386443672353507</v>
      </c>
    </row>
    <row r="8" spans="1:16">
      <c r="A8" s="17"/>
      <c r="B8" s="55">
        <v>2</v>
      </c>
      <c r="C8" s="19" t="s">
        <v>250</v>
      </c>
      <c r="D8" s="20">
        <v>0.36769600000000002</v>
      </c>
      <c r="E8" s="21">
        <v>0.89731800000000006</v>
      </c>
      <c r="F8" s="21">
        <f t="shared" si="0"/>
        <v>0.82120006086093977</v>
      </c>
      <c r="G8" s="21">
        <v>0.81505237086093985</v>
      </c>
      <c r="H8" s="21">
        <v>2.29883E-3</v>
      </c>
      <c r="I8" s="21">
        <v>3.84886E-3</v>
      </c>
      <c r="J8" s="22">
        <f t="shared" si="1"/>
        <v>0.90832054061206813</v>
      </c>
      <c r="K8" s="22">
        <f t="shared" si="2"/>
        <v>0.91088243059978713</v>
      </c>
      <c r="L8" s="23">
        <f t="shared" si="3"/>
        <v>0.91517172380464862</v>
      </c>
      <c r="M8" s="4"/>
      <c r="N8" t="s">
        <v>270</v>
      </c>
      <c r="O8" s="5">
        <v>37.99445620503824</v>
      </c>
      <c r="P8" s="71">
        <v>0.92518374772689915</v>
      </c>
    </row>
    <row r="9" spans="1:16">
      <c r="A9" s="17"/>
      <c r="B9" s="55">
        <v>3</v>
      </c>
      <c r="C9" s="19" t="s">
        <v>251</v>
      </c>
      <c r="D9" s="20">
        <v>9.7280220000000011</v>
      </c>
      <c r="E9" s="21">
        <v>9.0863759999999996</v>
      </c>
      <c r="F9" s="21">
        <f t="shared" si="0"/>
        <v>5.1263474685729991</v>
      </c>
      <c r="G9" s="21">
        <v>2.9806203685729997</v>
      </c>
      <c r="H9" s="21">
        <v>1.3991307499999999</v>
      </c>
      <c r="I9" s="21">
        <v>0.74659634999999991</v>
      </c>
      <c r="J9" s="22">
        <f t="shared" si="1"/>
        <v>0.3280318103249304</v>
      </c>
      <c r="K9" s="22">
        <f t="shared" si="2"/>
        <v>0.48201297399238147</v>
      </c>
      <c r="L9" s="23">
        <f t="shared" si="3"/>
        <v>0.56417954403086545</v>
      </c>
      <c r="M9" s="4"/>
      <c r="N9" t="s">
        <v>250</v>
      </c>
      <c r="O9" s="5">
        <v>0.82120006086093977</v>
      </c>
      <c r="P9" s="71">
        <v>0.91517172380464862</v>
      </c>
    </row>
    <row r="10" spans="1:16">
      <c r="A10" s="17"/>
      <c r="B10" s="55">
        <v>4</v>
      </c>
      <c r="C10" s="19" t="s">
        <v>252</v>
      </c>
      <c r="D10" s="20">
        <v>4.622325</v>
      </c>
      <c r="E10" s="21">
        <v>6.9256830000000003</v>
      </c>
      <c r="F10" s="21">
        <f t="shared" si="0"/>
        <v>5.9070797216769302</v>
      </c>
      <c r="G10" s="21">
        <v>4.2804632816769299</v>
      </c>
      <c r="H10" s="21">
        <v>1.0774492900000001</v>
      </c>
      <c r="I10" s="21">
        <v>0.54916714999999994</v>
      </c>
      <c r="J10" s="22">
        <f t="shared" si="1"/>
        <v>0.61805648362434862</v>
      </c>
      <c r="K10" s="22">
        <f t="shared" si="2"/>
        <v>0.77362948487202354</v>
      </c>
      <c r="L10" s="23">
        <f t="shared" si="3"/>
        <v>0.85292377974517897</v>
      </c>
      <c r="M10" s="4"/>
      <c r="N10" t="s">
        <v>249</v>
      </c>
      <c r="O10" s="5">
        <v>25.246238400175375</v>
      </c>
      <c r="P10" s="71">
        <v>0.90936676383303849</v>
      </c>
    </row>
    <row r="11" spans="1:16">
      <c r="A11" s="17"/>
      <c r="B11" s="55">
        <v>5</v>
      </c>
      <c r="C11" s="19" t="s">
        <v>253</v>
      </c>
      <c r="D11" s="20">
        <v>14.456623999999998</v>
      </c>
      <c r="E11" s="21">
        <v>55.441067000000018</v>
      </c>
      <c r="F11" s="21">
        <f t="shared" si="0"/>
        <v>44.299907298040381</v>
      </c>
      <c r="G11" s="21">
        <v>24.819442738040379</v>
      </c>
      <c r="H11" s="21">
        <v>17.840638120000001</v>
      </c>
      <c r="I11" s="21">
        <v>1.63982644</v>
      </c>
      <c r="J11" s="22">
        <f t="shared" si="1"/>
        <v>0.44767253014882219</v>
      </c>
      <c r="K11" s="22">
        <f t="shared" si="2"/>
        <v>0.76946716876932342</v>
      </c>
      <c r="L11" s="23">
        <f t="shared" si="3"/>
        <v>0.79904499850337241</v>
      </c>
      <c r="M11" s="4"/>
      <c r="N11" t="s">
        <v>273</v>
      </c>
      <c r="O11" s="5">
        <v>8.8289618241073242</v>
      </c>
      <c r="P11" s="71">
        <v>0.89502366354946117</v>
      </c>
    </row>
    <row r="12" spans="1:16">
      <c r="A12" s="17"/>
      <c r="B12" s="55">
        <v>6</v>
      </c>
      <c r="C12" s="19" t="s">
        <v>254</v>
      </c>
      <c r="D12" s="20">
        <v>52.729903999999983</v>
      </c>
      <c r="E12" s="21">
        <v>32.100045999999992</v>
      </c>
      <c r="F12" s="21">
        <f t="shared" si="0"/>
        <v>21.99714259237253</v>
      </c>
      <c r="G12" s="21">
        <v>17.346381062372529</v>
      </c>
      <c r="H12" s="21">
        <v>2.4947581599999999</v>
      </c>
      <c r="I12" s="21">
        <v>2.1560033700000005</v>
      </c>
      <c r="J12" s="22">
        <f t="shared" si="1"/>
        <v>0.54038492849426245</v>
      </c>
      <c r="K12" s="22">
        <f t="shared" si="2"/>
        <v>0.61810313986380372</v>
      </c>
      <c r="L12" s="23">
        <f t="shared" si="3"/>
        <v>0.68526825763341692</v>
      </c>
      <c r="M12" s="4"/>
      <c r="N12" t="s">
        <v>256</v>
      </c>
      <c r="O12" s="5">
        <v>35.223743456751663</v>
      </c>
      <c r="P12" s="71">
        <v>0.86235324156502524</v>
      </c>
    </row>
    <row r="13" spans="1:16">
      <c r="A13" s="17"/>
      <c r="B13" s="55">
        <v>7</v>
      </c>
      <c r="C13" s="19" t="s">
        <v>255</v>
      </c>
      <c r="D13" s="20">
        <v>3.1650000000000003E-3</v>
      </c>
      <c r="E13" s="21">
        <v>3.1650000000000003E-3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252</v>
      </c>
      <c r="O13" s="5">
        <v>5.9070797216769302</v>
      </c>
      <c r="P13" s="71">
        <v>0.85292377974517897</v>
      </c>
    </row>
    <row r="14" spans="1:16">
      <c r="A14" s="17"/>
      <c r="B14" s="55">
        <v>8</v>
      </c>
      <c r="C14" s="19" t="s">
        <v>256</v>
      </c>
      <c r="D14" s="20">
        <v>25.166337000000006</v>
      </c>
      <c r="E14" s="21">
        <v>40.846073000000011</v>
      </c>
      <c r="F14" s="21">
        <f t="shared" si="0"/>
        <v>35.223743456751663</v>
      </c>
      <c r="G14" s="21">
        <v>24.65656102675166</v>
      </c>
      <c r="H14" s="21">
        <v>9.0440254799999984</v>
      </c>
      <c r="I14" s="21">
        <v>1.5231569500000002</v>
      </c>
      <c r="J14" s="22">
        <f t="shared" si="1"/>
        <v>0.60364581502735049</v>
      </c>
      <c r="K14" s="22">
        <f t="shared" si="2"/>
        <v>0.82506307293608505</v>
      </c>
      <c r="L14" s="23">
        <f t="shared" si="3"/>
        <v>0.86235324156502524</v>
      </c>
      <c r="M14" s="4"/>
      <c r="N14" t="s">
        <v>259</v>
      </c>
      <c r="O14" s="5">
        <v>3.8924742427310544</v>
      </c>
      <c r="P14" s="71">
        <v>0.85060636402676237</v>
      </c>
    </row>
    <row r="15" spans="1:16">
      <c r="A15" s="17"/>
      <c r="B15" s="55">
        <v>9</v>
      </c>
      <c r="C15" s="19" t="s">
        <v>257</v>
      </c>
      <c r="D15" s="20">
        <v>6.4602170000000001</v>
      </c>
      <c r="E15" s="21">
        <v>7.6442390000000007</v>
      </c>
      <c r="F15" s="21">
        <f t="shared" si="0"/>
        <v>5.1158777023329378</v>
      </c>
      <c r="G15" s="21">
        <v>1.4653689523329376</v>
      </c>
      <c r="H15" s="21">
        <v>1.4680072899999996</v>
      </c>
      <c r="I15" s="21">
        <v>2.1825014600000001</v>
      </c>
      <c r="J15" s="22">
        <f t="shared" si="1"/>
        <v>0.19169585779996381</v>
      </c>
      <c r="K15" s="22">
        <f t="shared" si="2"/>
        <v>0.38373685625644843</v>
      </c>
      <c r="L15" s="23">
        <f t="shared" si="3"/>
        <v>0.66924617379610152</v>
      </c>
      <c r="M15" s="4"/>
      <c r="N15" t="s">
        <v>266</v>
      </c>
      <c r="O15" s="5">
        <v>0.81491153541869599</v>
      </c>
      <c r="P15" s="71">
        <v>0.84363389500814323</v>
      </c>
    </row>
    <row r="16" spans="1:16">
      <c r="A16" s="17"/>
      <c r="B16" s="55">
        <v>10</v>
      </c>
      <c r="C16" s="19" t="s">
        <v>258</v>
      </c>
      <c r="D16" s="20">
        <v>21.354305999999994</v>
      </c>
      <c r="E16" s="21">
        <v>24.687665999999993</v>
      </c>
      <c r="F16" s="21">
        <f t="shared" si="0"/>
        <v>18.742952468793199</v>
      </c>
      <c r="G16" s="21">
        <v>14.963349988793198</v>
      </c>
      <c r="H16" s="21">
        <v>3.2593352599999998</v>
      </c>
      <c r="I16" s="21">
        <v>0.52026722000000003</v>
      </c>
      <c r="J16" s="22">
        <f t="shared" si="1"/>
        <v>0.60610630380341346</v>
      </c>
      <c r="K16" s="22">
        <f t="shared" si="2"/>
        <v>0.73812912280947107</v>
      </c>
      <c r="L16" s="23">
        <f t="shared" si="3"/>
        <v>0.75920309634751237</v>
      </c>
      <c r="M16" s="4"/>
      <c r="N16" t="s">
        <v>272</v>
      </c>
      <c r="O16" s="5">
        <v>2.0098938581972985</v>
      </c>
      <c r="P16" s="71">
        <v>0.80609304497366352</v>
      </c>
    </row>
    <row r="17" spans="1:16">
      <c r="A17" s="17"/>
      <c r="B17" s="55">
        <v>11</v>
      </c>
      <c r="C17" s="19" t="s">
        <v>259</v>
      </c>
      <c r="D17" s="20">
        <v>1.9609359999999998</v>
      </c>
      <c r="E17" s="21">
        <v>4.5761169999999982</v>
      </c>
      <c r="F17" s="21">
        <f t="shared" si="0"/>
        <v>3.8924742427310544</v>
      </c>
      <c r="G17" s="21">
        <v>2.1426698627310543</v>
      </c>
      <c r="H17" s="21">
        <v>-4.8976799999999755E-3</v>
      </c>
      <c r="I17" s="21">
        <v>1.7547020600000001</v>
      </c>
      <c r="J17" s="22">
        <f t="shared" si="1"/>
        <v>0.4682288199211373</v>
      </c>
      <c r="K17" s="22">
        <f t="shared" si="2"/>
        <v>0.4671585500831939</v>
      </c>
      <c r="L17" s="23">
        <f t="shared" si="3"/>
        <v>0.85060636402676237</v>
      </c>
      <c r="M17" s="4"/>
      <c r="N17" t="s">
        <v>253</v>
      </c>
      <c r="O17" s="5">
        <v>44.299907298040381</v>
      </c>
      <c r="P17" s="71">
        <v>0.79904499850337241</v>
      </c>
    </row>
    <row r="18" spans="1:16">
      <c r="A18" s="17"/>
      <c r="B18" s="55">
        <v>12</v>
      </c>
      <c r="C18" s="19" t="s">
        <v>260</v>
      </c>
      <c r="D18" s="20">
        <v>20.064874</v>
      </c>
      <c r="E18" s="21">
        <v>15.497783999999996</v>
      </c>
      <c r="F18" s="21">
        <f t="shared" si="0"/>
        <v>10.034630278046818</v>
      </c>
      <c r="G18" s="21">
        <v>6.6282909580468186</v>
      </c>
      <c r="H18" s="21">
        <v>2.33268721</v>
      </c>
      <c r="I18" s="21">
        <v>1.0736521099999998</v>
      </c>
      <c r="J18" s="22">
        <f t="shared" si="1"/>
        <v>0.42769282098955697</v>
      </c>
      <c r="K18" s="22">
        <f t="shared" si="2"/>
        <v>0.5782102891643619</v>
      </c>
      <c r="L18" s="23">
        <f t="shared" si="3"/>
        <v>0.64748807171701583</v>
      </c>
      <c r="M18" s="4"/>
      <c r="N18" t="s">
        <v>267</v>
      </c>
      <c r="O18" s="5">
        <v>1.6957611755078101</v>
      </c>
      <c r="P18" s="71">
        <v>0.77230371819505528</v>
      </c>
    </row>
    <row r="19" spans="1:16">
      <c r="A19" s="17"/>
      <c r="B19" s="55">
        <v>13</v>
      </c>
      <c r="C19" s="19" t="s">
        <v>261</v>
      </c>
      <c r="D19" s="20">
        <v>5.6617820000000005</v>
      </c>
      <c r="E19" s="21">
        <v>7.8601800000000006</v>
      </c>
      <c r="F19" s="21">
        <f t="shared" si="0"/>
        <v>5.4578158219263591</v>
      </c>
      <c r="G19" s="21">
        <v>3.6062346719263587</v>
      </c>
      <c r="H19" s="21">
        <v>-0.10406843</v>
      </c>
      <c r="I19" s="21">
        <v>1.9556495800000004</v>
      </c>
      <c r="J19" s="22">
        <f t="shared" si="1"/>
        <v>0.45879797560951002</v>
      </c>
      <c r="K19" s="22">
        <f t="shared" si="2"/>
        <v>0.44555802054486776</v>
      </c>
      <c r="L19" s="23">
        <f t="shared" si="3"/>
        <v>0.69436270186259841</v>
      </c>
      <c r="M19" s="4"/>
      <c r="N19" t="s">
        <v>269</v>
      </c>
      <c r="O19" s="5">
        <v>15.014642619281645</v>
      </c>
      <c r="P19" s="71">
        <v>0.76611510947015526</v>
      </c>
    </row>
    <row r="20" spans="1:16">
      <c r="A20" s="17"/>
      <c r="B20" s="55">
        <v>14</v>
      </c>
      <c r="C20" s="19" t="s">
        <v>262</v>
      </c>
      <c r="D20" s="20">
        <v>4.7965269999999993</v>
      </c>
      <c r="E20" s="21">
        <v>6.2643459999999989</v>
      </c>
      <c r="F20" s="21">
        <f t="shared" si="0"/>
        <v>4.7911591709840344</v>
      </c>
      <c r="G20" s="21">
        <v>3.5558303809840344</v>
      </c>
      <c r="H20" s="21">
        <v>0.84065460999999997</v>
      </c>
      <c r="I20" s="21">
        <v>0.39467417999999999</v>
      </c>
      <c r="J20" s="22">
        <f t="shared" si="1"/>
        <v>0.56762994588485938</v>
      </c>
      <c r="K20" s="22">
        <f t="shared" si="2"/>
        <v>0.70182665372954101</v>
      </c>
      <c r="L20" s="23">
        <f t="shared" si="3"/>
        <v>0.76482990738123902</v>
      </c>
      <c r="M20" s="4"/>
      <c r="N20" t="s">
        <v>262</v>
      </c>
      <c r="O20" s="5">
        <v>4.7911591709840344</v>
      </c>
      <c r="P20" s="71">
        <v>0.76482990738123902</v>
      </c>
    </row>
    <row r="21" spans="1:16">
      <c r="A21" s="17"/>
      <c r="B21" s="55">
        <v>15</v>
      </c>
      <c r="C21" s="19" t="s">
        <v>263</v>
      </c>
      <c r="D21" s="20">
        <v>72.234235000000012</v>
      </c>
      <c r="E21" s="21">
        <v>182.61476899999997</v>
      </c>
      <c r="F21" s="21">
        <f t="shared" si="0"/>
        <v>98.865487786358102</v>
      </c>
      <c r="G21" s="21">
        <v>79.376946826358108</v>
      </c>
      <c r="H21" s="21">
        <v>5.651520650000001</v>
      </c>
      <c r="I21" s="21">
        <v>13.837020309999996</v>
      </c>
      <c r="J21" s="22">
        <f t="shared" si="1"/>
        <v>0.43466882367196774</v>
      </c>
      <c r="K21" s="22">
        <f t="shared" si="2"/>
        <v>0.46561659794536181</v>
      </c>
      <c r="L21" s="23">
        <f t="shared" si="3"/>
        <v>0.54138823671133696</v>
      </c>
      <c r="M21" s="4"/>
      <c r="N21" t="s">
        <v>258</v>
      </c>
      <c r="O21" s="5">
        <v>18.742952468793199</v>
      </c>
      <c r="P21" s="71">
        <v>0.75920309634751237</v>
      </c>
    </row>
    <row r="22" spans="1:16">
      <c r="A22" s="17"/>
      <c r="B22" s="55">
        <v>16</v>
      </c>
      <c r="C22" s="19" t="s">
        <v>264</v>
      </c>
      <c r="D22" s="20">
        <v>3.3710719999999994</v>
      </c>
      <c r="E22" s="21">
        <v>7.945093</v>
      </c>
      <c r="F22" s="21">
        <f t="shared" si="0"/>
        <v>5.6248586907138138</v>
      </c>
      <c r="G22" s="21">
        <v>4.5025540707138134</v>
      </c>
      <c r="H22" s="21">
        <v>0.63236203000000013</v>
      </c>
      <c r="I22" s="21">
        <v>0.48994258999999996</v>
      </c>
      <c r="J22" s="22">
        <f t="shared" si="1"/>
        <v>0.5667087938069213</v>
      </c>
      <c r="K22" s="22">
        <f t="shared" si="2"/>
        <v>0.6463003140068736</v>
      </c>
      <c r="L22" s="23">
        <f t="shared" si="3"/>
        <v>0.7079663750586449</v>
      </c>
      <c r="M22" s="4"/>
      <c r="N22" t="s">
        <v>264</v>
      </c>
      <c r="O22" s="5">
        <v>5.6248586907138138</v>
      </c>
      <c r="P22" s="71">
        <v>0.7079663750586449</v>
      </c>
    </row>
    <row r="23" spans="1:16">
      <c r="A23" s="17"/>
      <c r="B23" s="55">
        <v>17</v>
      </c>
      <c r="C23" s="19" t="s">
        <v>265</v>
      </c>
      <c r="D23" s="20">
        <v>1.465538</v>
      </c>
      <c r="E23" s="21">
        <v>3.1475360000000006</v>
      </c>
      <c r="F23" s="21">
        <f t="shared" si="0"/>
        <v>1.2409464898855593</v>
      </c>
      <c r="G23" s="21">
        <v>0.88482894988555927</v>
      </c>
      <c r="H23" s="21">
        <v>0.18006405</v>
      </c>
      <c r="I23" s="21">
        <v>0.17605349000000003</v>
      </c>
      <c r="J23" s="22">
        <f t="shared" si="1"/>
        <v>0.28111797605668659</v>
      </c>
      <c r="K23" s="22">
        <f t="shared" si="2"/>
        <v>0.33832591585467459</v>
      </c>
      <c r="L23" s="23">
        <f t="shared" si="3"/>
        <v>0.39425966530186124</v>
      </c>
      <c r="M23" s="4"/>
      <c r="N23" t="s">
        <v>261</v>
      </c>
      <c r="O23" s="5">
        <v>5.4578158219263591</v>
      </c>
      <c r="P23" s="71">
        <v>0.69436270186259841</v>
      </c>
    </row>
    <row r="24" spans="1:16">
      <c r="A24" s="17"/>
      <c r="B24" s="55">
        <v>18</v>
      </c>
      <c r="C24" s="19" t="s">
        <v>266</v>
      </c>
      <c r="D24" s="20">
        <v>1.7946539999999997</v>
      </c>
      <c r="E24" s="21">
        <v>0.96595399999999998</v>
      </c>
      <c r="F24" s="21">
        <f t="shared" si="0"/>
        <v>0.81491153541869599</v>
      </c>
      <c r="G24" s="21">
        <v>0.78986610541869595</v>
      </c>
      <c r="H24" s="21">
        <v>1.548483E-2</v>
      </c>
      <c r="I24" s="21">
        <v>9.560599999999999E-3</v>
      </c>
      <c r="J24" s="22">
        <f t="shared" si="1"/>
        <v>0.81770571416309257</v>
      </c>
      <c r="K24" s="22">
        <f t="shared" si="2"/>
        <v>0.83373632224587912</v>
      </c>
      <c r="L24" s="23">
        <f t="shared" si="3"/>
        <v>0.84363389500814323</v>
      </c>
      <c r="M24" s="4"/>
      <c r="N24" t="s">
        <v>254</v>
      </c>
      <c r="O24" s="5">
        <v>21.99714259237253</v>
      </c>
      <c r="P24" s="71">
        <v>0.68526825763341692</v>
      </c>
    </row>
    <row r="25" spans="1:16">
      <c r="A25" s="17"/>
      <c r="B25" s="55">
        <v>19</v>
      </c>
      <c r="C25" s="19" t="s">
        <v>267</v>
      </c>
      <c r="D25" s="20">
        <v>5.0709019999999994</v>
      </c>
      <c r="E25" s="21">
        <v>2.1957179999999998</v>
      </c>
      <c r="F25" s="21">
        <f t="shared" si="0"/>
        <v>1.6957611755078101</v>
      </c>
      <c r="G25" s="21">
        <v>0.4236068155078101</v>
      </c>
      <c r="H25" s="21">
        <v>1.17999096</v>
      </c>
      <c r="I25" s="21">
        <v>9.2163399999999979E-2</v>
      </c>
      <c r="J25" s="22">
        <f t="shared" si="1"/>
        <v>0.19292405286462566</v>
      </c>
      <c r="K25" s="22">
        <f t="shared" si="2"/>
        <v>0.73032956668743898</v>
      </c>
      <c r="L25" s="23">
        <f t="shared" si="3"/>
        <v>0.77230371819505528</v>
      </c>
      <c r="M25" s="4"/>
      <c r="N25" t="s">
        <v>257</v>
      </c>
      <c r="O25" s="5">
        <v>5.1158777023329378</v>
      </c>
      <c r="P25" s="71">
        <v>0.66924617379610152</v>
      </c>
    </row>
    <row r="26" spans="1:16">
      <c r="A26" s="17"/>
      <c r="B26" s="55">
        <v>20</v>
      </c>
      <c r="C26" s="19" t="s">
        <v>268</v>
      </c>
      <c r="D26" s="20">
        <v>8.6165529999999997</v>
      </c>
      <c r="E26" s="21">
        <v>7.1562580000000002</v>
      </c>
      <c r="F26" s="21">
        <f t="shared" si="0"/>
        <v>3.7002647513466109</v>
      </c>
      <c r="G26" s="21">
        <v>3.3015654413466109</v>
      </c>
      <c r="H26" s="21">
        <v>4.6172649999999996E-2</v>
      </c>
      <c r="I26" s="21">
        <v>0.35252665999999999</v>
      </c>
      <c r="J26" s="22">
        <f t="shared" si="1"/>
        <v>0.46135360705924949</v>
      </c>
      <c r="K26" s="22">
        <f t="shared" si="2"/>
        <v>0.46780567320890482</v>
      </c>
      <c r="L26" s="23">
        <f t="shared" si="3"/>
        <v>0.51706698547573482</v>
      </c>
      <c r="M26" s="4"/>
      <c r="N26" t="s">
        <v>260</v>
      </c>
      <c r="O26" s="5">
        <v>10.034630278046818</v>
      </c>
      <c r="P26" s="71">
        <v>0.64748807171701583</v>
      </c>
    </row>
    <row r="27" spans="1:16">
      <c r="A27" s="17"/>
      <c r="B27" s="55">
        <v>21</v>
      </c>
      <c r="C27" s="19" t="s">
        <v>269</v>
      </c>
      <c r="D27" s="20">
        <v>19.341097999999995</v>
      </c>
      <c r="E27" s="21">
        <v>19.598416000000004</v>
      </c>
      <c r="F27" s="21">
        <f t="shared" si="0"/>
        <v>15.014642619281645</v>
      </c>
      <c r="G27" s="21">
        <v>13.315499269281645</v>
      </c>
      <c r="H27" s="21">
        <v>1.0854083500000002</v>
      </c>
      <c r="I27" s="21">
        <v>0.61373500000000003</v>
      </c>
      <c r="J27" s="22">
        <f t="shared" si="1"/>
        <v>0.67941711561187612</v>
      </c>
      <c r="K27" s="22">
        <f t="shared" si="2"/>
        <v>0.73479956845908578</v>
      </c>
      <c r="L27" s="23">
        <f t="shared" si="3"/>
        <v>0.76611510947015526</v>
      </c>
      <c r="M27" s="4"/>
      <c r="N27" t="s">
        <v>251</v>
      </c>
      <c r="O27" s="5">
        <v>5.1263474685729991</v>
      </c>
      <c r="P27" s="71">
        <v>0.56417954403086545</v>
      </c>
    </row>
    <row r="28" spans="1:16">
      <c r="A28" s="17"/>
      <c r="B28" s="55">
        <v>22</v>
      </c>
      <c r="C28" s="19" t="s">
        <v>270</v>
      </c>
      <c r="D28" s="20">
        <v>41.441747999999997</v>
      </c>
      <c r="E28" s="21">
        <v>41.066930000000013</v>
      </c>
      <c r="F28" s="21">
        <f t="shared" si="0"/>
        <v>37.99445620503824</v>
      </c>
      <c r="G28" s="21">
        <v>36.246574535038235</v>
      </c>
      <c r="H28" s="21">
        <v>1.4602340300000001</v>
      </c>
      <c r="I28" s="21">
        <v>0.28764763999999993</v>
      </c>
      <c r="J28" s="22">
        <f t="shared" si="1"/>
        <v>0.88262196699481121</v>
      </c>
      <c r="K28" s="22">
        <f t="shared" si="2"/>
        <v>0.91817938582305092</v>
      </c>
      <c r="L28" s="23">
        <f t="shared" si="3"/>
        <v>0.92518374772689915</v>
      </c>
      <c r="M28" s="4"/>
      <c r="N28" t="s">
        <v>263</v>
      </c>
      <c r="O28" s="5">
        <v>98.865487786358102</v>
      </c>
      <c r="P28" s="71">
        <v>0.54138823671133696</v>
      </c>
    </row>
    <row r="29" spans="1:16">
      <c r="A29" s="17"/>
      <c r="B29" s="55">
        <v>23</v>
      </c>
      <c r="C29" s="19" t="s">
        <v>271</v>
      </c>
      <c r="D29" s="20">
        <v>2.1959430000000002</v>
      </c>
      <c r="E29" s="21">
        <v>1.7986579999999999</v>
      </c>
      <c r="F29" s="21">
        <f t="shared" si="0"/>
        <v>1.76963564002828</v>
      </c>
      <c r="G29" s="21">
        <v>1.1202137800282799</v>
      </c>
      <c r="H29" s="21">
        <v>0.18608868000000001</v>
      </c>
      <c r="I29" s="21">
        <v>0.46333318000000001</v>
      </c>
      <c r="J29" s="22">
        <f t="shared" si="1"/>
        <v>0.62280532487458984</v>
      </c>
      <c r="K29" s="22">
        <f t="shared" si="2"/>
        <v>0.72626505985478063</v>
      </c>
      <c r="L29" s="23">
        <f t="shared" si="3"/>
        <v>0.98386443672353507</v>
      </c>
      <c r="M29" s="4"/>
      <c r="N29" t="s">
        <v>268</v>
      </c>
      <c r="O29" s="5">
        <v>3.7002647513466109</v>
      </c>
      <c r="P29" s="71">
        <v>0.51706698547573482</v>
      </c>
    </row>
    <row r="30" spans="1:16">
      <c r="A30" s="17"/>
      <c r="B30" s="55">
        <v>24</v>
      </c>
      <c r="C30" s="19" t="s">
        <v>272</v>
      </c>
      <c r="D30" s="20">
        <v>2.6616270000000002</v>
      </c>
      <c r="E30" s="21">
        <v>2.4933770000000002</v>
      </c>
      <c r="F30" s="21">
        <f t="shared" si="0"/>
        <v>2.0098938581972985</v>
      </c>
      <c r="G30" s="21">
        <v>1.2730948781972984</v>
      </c>
      <c r="H30" s="21">
        <v>0.1130525</v>
      </c>
      <c r="I30" s="21">
        <v>0.62374647999999999</v>
      </c>
      <c r="J30" s="22">
        <f t="shared" si="1"/>
        <v>0.51059060791741417</v>
      </c>
      <c r="K30" s="22">
        <f t="shared" si="2"/>
        <v>0.55593172560639581</v>
      </c>
      <c r="L30" s="23">
        <f t="shared" si="3"/>
        <v>0.80609304497366352</v>
      </c>
      <c r="M30" s="4"/>
      <c r="N30" t="s">
        <v>265</v>
      </c>
      <c r="O30" s="5">
        <v>1.2409464898855593</v>
      </c>
      <c r="P30" s="71">
        <v>0.39425966530186124</v>
      </c>
    </row>
    <row r="31" spans="1:16" ht="15.75" thickBot="1">
      <c r="A31" s="24"/>
      <c r="B31" s="56">
        <v>25</v>
      </c>
      <c r="C31" s="26" t="s">
        <v>273</v>
      </c>
      <c r="D31" s="27">
        <v>10.851804</v>
      </c>
      <c r="E31" s="28">
        <v>9.8645010000000006</v>
      </c>
      <c r="F31" s="28">
        <f t="shared" si="0"/>
        <v>8.8289618241073242</v>
      </c>
      <c r="G31" s="28">
        <v>8.2060014741073246</v>
      </c>
      <c r="H31" s="28">
        <v>0.22808734000000003</v>
      </c>
      <c r="I31" s="28">
        <v>0.39487300999999991</v>
      </c>
      <c r="J31" s="29">
        <f t="shared" si="1"/>
        <v>0.83187192885958694</v>
      </c>
      <c r="K31" s="29">
        <f t="shared" si="2"/>
        <v>0.85499396412523287</v>
      </c>
      <c r="L31" s="30">
        <f t="shared" si="3"/>
        <v>0.89502366354946117</v>
      </c>
      <c r="M31" s="4"/>
      <c r="N31" t="s">
        <v>255</v>
      </c>
      <c r="O31" s="5">
        <v>0</v>
      </c>
      <c r="P31" s="71">
        <v>0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>
  <dimension ref="A1:M22"/>
  <sheetViews>
    <sheetView topLeftCell="A15" workbookViewId="0">
      <selection activeCell="A22" sqref="A22:D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>
      <c r="A1" s="50">
        <v>121</v>
      </c>
      <c r="B1" s="49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1888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363.91546999999997</v>
      </c>
      <c r="E6" s="14">
        <v>518.439708</v>
      </c>
      <c r="F6" s="14">
        <v>364.21638925914863</v>
      </c>
      <c r="G6" s="14">
        <v>280.22579736914861</v>
      </c>
      <c r="H6" s="14">
        <v>50.898246070000013</v>
      </c>
      <c r="I6" s="14">
        <v>33.092345819999991</v>
      </c>
      <c r="J6" s="15">
        <v>0.54051762055453634</v>
      </c>
      <c r="K6" s="15">
        <v>0.63869344560148666</v>
      </c>
      <c r="L6" s="16">
        <v>0.70252409998492749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264.469561</v>
      </c>
      <c r="E7" s="38">
        <f ca="1">SUM(E8:OFFSET(E6,MATCH("PROYECTOS",$A$8:$A$50,0),0))</f>
        <v>403.65914200000009</v>
      </c>
      <c r="F7" s="38">
        <f ca="1">SUM(F8:OFFSET(F6,MATCH("PROYECTOS",$A$8:$A$50,0),0))</f>
        <v>299.75136687419712</v>
      </c>
      <c r="G7" s="38">
        <f ca="1">SUM(G8:OFFSET(G6,MATCH("PROYECTOS",$A$8:$A$50,0),0))</f>
        <v>247.03902460419715</v>
      </c>
      <c r="H7" s="38">
        <f ca="1">SUM(H8:OFFSET(H6,MATCH("PROYECTOS",$A$8:$A$50,0),0))</f>
        <v>31.191089610000006</v>
      </c>
      <c r="I7" s="38">
        <f ca="1">SUM(I8:OFFSET(I6,MATCH("PROYECTOS",$A$8:$A$50,0),0))</f>
        <v>21.521252659999995</v>
      </c>
      <c r="J7" s="39">
        <f ca="1">IFERROR(G7/E7,0)</f>
        <v>0.61199908264234748</v>
      </c>
      <c r="K7" s="39">
        <f ca="1">IFERROR(SUM(G7,H7)/E7,0)</f>
        <v>0.68926994403163322</v>
      </c>
      <c r="L7" s="40">
        <f ca="1">IFERROR(SUM(G7,H7,I7)/E7,0)</f>
        <v>0.74258535404159653</v>
      </c>
      <c r="M7" s="4"/>
    </row>
    <row r="8" spans="1:13">
      <c r="A8" s="17"/>
      <c r="B8" s="19">
        <v>3000001</v>
      </c>
      <c r="C8" s="19" t="s">
        <v>275</v>
      </c>
      <c r="D8" s="20">
        <v>171.648402</v>
      </c>
      <c r="E8" s="21">
        <v>258.74161700000002</v>
      </c>
      <c r="F8" s="21">
        <f t="shared" ref="F8:F14" si="0">SUM(G8,H8,I8)</f>
        <v>180.16270357115408</v>
      </c>
      <c r="G8" s="21">
        <v>149.80751668115408</v>
      </c>
      <c r="H8" s="21">
        <v>25.428509690000006</v>
      </c>
      <c r="I8" s="21">
        <v>4.9266771999999994</v>
      </c>
      <c r="J8" s="22">
        <f t="shared" ref="J8:J15" si="1">IFERROR(G8/E8,0)</f>
        <v>0.57898500603849157</v>
      </c>
      <c r="K8" s="22">
        <f t="shared" ref="K8:K15" si="2">IFERROR(SUM(G8,H8)/E8,0)</f>
        <v>0.6772626236279341</v>
      </c>
      <c r="L8" s="23">
        <f t="shared" ref="L8:L15" si="3">IFERROR(SUM(G8,H8,I8)/E8,0)</f>
        <v>0.69630353887428198</v>
      </c>
      <c r="M8" s="4"/>
    </row>
    <row r="9" spans="1:13" ht="51">
      <c r="A9" s="17"/>
      <c r="B9" s="19">
        <v>3000629</v>
      </c>
      <c r="C9" s="19" t="s">
        <v>1890</v>
      </c>
      <c r="D9" s="20">
        <v>4.7546260000000018</v>
      </c>
      <c r="E9" s="21">
        <v>4.8230270000000006</v>
      </c>
      <c r="F9" s="21">
        <f t="shared" si="0"/>
        <v>2.3526709520028777</v>
      </c>
      <c r="G9" s="21">
        <v>1.7702513220028777</v>
      </c>
      <c r="H9" s="21">
        <v>0.29636151999999999</v>
      </c>
      <c r="I9" s="21">
        <v>0.28605811000000003</v>
      </c>
      <c r="J9" s="22">
        <f t="shared" si="1"/>
        <v>0.36704155336531963</v>
      </c>
      <c r="K9" s="22">
        <f t="shared" si="2"/>
        <v>0.42848875654290913</v>
      </c>
      <c r="L9" s="23">
        <f t="shared" si="3"/>
        <v>0.4877996644022265</v>
      </c>
      <c r="M9" s="4"/>
    </row>
    <row r="10" spans="1:13" ht="25.5">
      <c r="A10" s="17"/>
      <c r="B10" s="19">
        <v>3000630</v>
      </c>
      <c r="C10" s="19" t="s">
        <v>1891</v>
      </c>
      <c r="D10" s="20">
        <v>19.134675000000005</v>
      </c>
      <c r="E10" s="21">
        <v>30.613446000000003</v>
      </c>
      <c r="F10" s="21">
        <f t="shared" si="0"/>
        <v>21.910588604219299</v>
      </c>
      <c r="G10" s="21">
        <v>7.9519767042193052</v>
      </c>
      <c r="H10" s="21">
        <v>2.2220128700000004</v>
      </c>
      <c r="I10" s="21">
        <v>11.736599029999992</v>
      </c>
      <c r="J10" s="22">
        <f t="shared" si="1"/>
        <v>0.25975438061495282</v>
      </c>
      <c r="K10" s="22">
        <f t="shared" si="2"/>
        <v>0.33233728650539063</v>
      </c>
      <c r="L10" s="23">
        <f t="shared" si="3"/>
        <v>0.71571781250040578</v>
      </c>
      <c r="M10" s="4"/>
    </row>
    <row r="11" spans="1:13" ht="38.25">
      <c r="A11" s="17"/>
      <c r="B11" s="19">
        <v>3000632</v>
      </c>
      <c r="C11" s="19" t="s">
        <v>1892</v>
      </c>
      <c r="D11" s="20">
        <v>40.591304999999984</v>
      </c>
      <c r="E11" s="21">
        <v>86.933068999999989</v>
      </c>
      <c r="F11" s="21">
        <f t="shared" si="0"/>
        <v>82.987049913438312</v>
      </c>
      <c r="G11" s="21">
        <v>78.521985423438309</v>
      </c>
      <c r="H11" s="21">
        <v>1.2408021999999999</v>
      </c>
      <c r="I11" s="21">
        <v>3.2242622900000009</v>
      </c>
      <c r="J11" s="22">
        <f t="shared" si="1"/>
        <v>0.90324644380653718</v>
      </c>
      <c r="K11" s="22">
        <f t="shared" si="2"/>
        <v>0.91751951864759684</v>
      </c>
      <c r="L11" s="23">
        <f t="shared" si="3"/>
        <v>0.95460853813223046</v>
      </c>
      <c r="M11" s="4"/>
    </row>
    <row r="12" spans="1:13" ht="38.25">
      <c r="A12" s="17"/>
      <c r="B12" s="19">
        <v>3000633</v>
      </c>
      <c r="C12" s="19" t="s">
        <v>1893</v>
      </c>
      <c r="D12" s="20">
        <v>4.9839039999999999</v>
      </c>
      <c r="E12" s="21">
        <v>4.9715080000000009</v>
      </c>
      <c r="F12" s="21">
        <f t="shared" si="0"/>
        <v>2.9259233312178021</v>
      </c>
      <c r="G12" s="21">
        <v>2.1219361412178022</v>
      </c>
      <c r="H12" s="21">
        <v>0.42363857999999993</v>
      </c>
      <c r="I12" s="21">
        <v>0.38034861000000009</v>
      </c>
      <c r="J12" s="22">
        <f t="shared" si="1"/>
        <v>0.42681941600371592</v>
      </c>
      <c r="K12" s="22">
        <f t="shared" si="2"/>
        <v>0.51203271144646689</v>
      </c>
      <c r="L12" s="23">
        <f t="shared" si="3"/>
        <v>0.58853839342465131</v>
      </c>
      <c r="M12" s="4"/>
    </row>
    <row r="13" spans="1:13" ht="51">
      <c r="A13" s="17"/>
      <c r="B13" s="19">
        <v>3000634</v>
      </c>
      <c r="C13" s="19" t="s">
        <v>1894</v>
      </c>
      <c r="D13" s="20">
        <v>1.3883319999999999</v>
      </c>
      <c r="E13" s="21">
        <v>1.4571479999999999</v>
      </c>
      <c r="F13" s="21">
        <f t="shared" si="0"/>
        <v>0.68236631605830589</v>
      </c>
      <c r="G13" s="21">
        <v>0.5132536860583059</v>
      </c>
      <c r="H13" s="21">
        <v>7.7751349999999997E-2</v>
      </c>
      <c r="I13" s="21">
        <v>9.1361279999999989E-2</v>
      </c>
      <c r="J13" s="22">
        <f t="shared" si="1"/>
        <v>0.35223167863408927</v>
      </c>
      <c r="K13" s="22">
        <f t="shared" si="2"/>
        <v>0.4055902599175279</v>
      </c>
      <c r="L13" s="23">
        <f t="shared" si="3"/>
        <v>0.46828895627507017</v>
      </c>
      <c r="M13" s="4"/>
    </row>
    <row r="14" spans="1:13" ht="51">
      <c r="A14" s="17"/>
      <c r="B14" s="19">
        <v>3000675</v>
      </c>
      <c r="C14" s="19" t="s">
        <v>1895</v>
      </c>
      <c r="D14" s="20">
        <v>21.968316999999992</v>
      </c>
      <c r="E14" s="21">
        <v>16.119326999999998</v>
      </c>
      <c r="F14" s="21">
        <f t="shared" si="0"/>
        <v>8.7300641861064534</v>
      </c>
      <c r="G14" s="21">
        <v>6.3521046461064543</v>
      </c>
      <c r="H14" s="21">
        <v>1.5020134000000003</v>
      </c>
      <c r="I14" s="21">
        <v>0.87594613999999993</v>
      </c>
      <c r="J14" s="22">
        <f t="shared" si="1"/>
        <v>0.39406760878456371</v>
      </c>
      <c r="K14" s="22">
        <f t="shared" si="2"/>
        <v>0.48724850895489963</v>
      </c>
      <c r="L14" s="23">
        <f t="shared" si="3"/>
        <v>0.54158986824365896</v>
      </c>
      <c r="M14" s="4"/>
    </row>
    <row r="15" spans="1:13" ht="15.75" thickBot="1">
      <c r="A15" s="41" t="s">
        <v>293</v>
      </c>
      <c r="B15" s="43"/>
      <c r="C15" s="43"/>
      <c r="D15" s="44">
        <f ca="1">OFFSET(D15,-MATCH("PROYECTOS",$A$8:$A$50,0)-1,0)-(OFFSET(D15,-MATCH("PROYECTOS",$A$8:$A$50,0),0))</f>
        <v>99.445908999999972</v>
      </c>
      <c r="E15" s="45">
        <f t="shared" ref="E15:I15" ca="1" si="4">OFFSET(E15,-MATCH("PROYECTOS",$A$8:$A$50,0)-1,0)-(OFFSET(E15,-MATCH("PROYECTOS",$A$8:$A$50,0),0))</f>
        <v>114.78056599999991</v>
      </c>
      <c r="F15" s="45">
        <f t="shared" ca="1" si="4"/>
        <v>64.46502238495151</v>
      </c>
      <c r="G15" s="45">
        <f t="shared" ca="1" si="4"/>
        <v>33.186772764951456</v>
      </c>
      <c r="H15" s="45">
        <f t="shared" ca="1" si="4"/>
        <v>19.707156460000007</v>
      </c>
      <c r="I15" s="45">
        <f t="shared" ca="1" si="4"/>
        <v>11.571093159999997</v>
      </c>
      <c r="J15" s="46">
        <f t="shared" ca="1" si="1"/>
        <v>0.28913233242769931</v>
      </c>
      <c r="K15" s="46">
        <f t="shared" ca="1" si="2"/>
        <v>0.46082652375970601</v>
      </c>
      <c r="L15" s="47">
        <f t="shared" ca="1" si="3"/>
        <v>0.56163708397248624</v>
      </c>
      <c r="M15" s="4"/>
    </row>
    <row r="16" spans="1:13" ht="15.75" thickBot="1"/>
    <row r="17" spans="1:4" ht="15.75" thickBot="1">
      <c r="A17" s="91" t="s">
        <v>315</v>
      </c>
      <c r="B17" s="92"/>
      <c r="C17" s="92"/>
      <c r="D17" s="93"/>
    </row>
    <row r="18" spans="1:4" ht="15.75" thickBot="1">
      <c r="A18" s="1" t="s">
        <v>1922</v>
      </c>
    </row>
    <row r="19" spans="1:4" ht="45" customHeight="1">
      <c r="A19" s="84" t="s">
        <v>317</v>
      </c>
      <c r="B19" s="85"/>
      <c r="C19" s="85"/>
      <c r="D19" s="96" t="s">
        <v>318</v>
      </c>
    </row>
    <row r="20" spans="1:4" ht="15.75" thickBot="1">
      <c r="A20" s="94"/>
      <c r="B20" s="95"/>
      <c r="C20" s="95"/>
      <c r="D20" s="97"/>
    </row>
    <row r="21" spans="1:4" ht="51">
      <c r="A21" s="17"/>
      <c r="B21" s="19">
        <v>3000629</v>
      </c>
      <c r="C21" s="19" t="s">
        <v>1890</v>
      </c>
      <c r="D21" s="23">
        <v>0.4877996644022265</v>
      </c>
    </row>
    <row r="22" spans="1:4" ht="51.75" thickBot="1">
      <c r="A22" s="24"/>
      <c r="B22" s="26">
        <v>3000634</v>
      </c>
      <c r="C22" s="26" t="s">
        <v>1894</v>
      </c>
      <c r="D22" s="30">
        <v>0.46828895627507017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>
  <dimension ref="A1:S30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121</v>
      </c>
      <c r="B1" s="49" t="s">
        <v>81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1889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363.91546999999997</v>
      </c>
      <c r="I6" s="14">
        <v>518.439708</v>
      </c>
      <c r="J6" s="14">
        <v>364.21638925914863</v>
      </c>
      <c r="K6" s="14">
        <v>280.22579736914861</v>
      </c>
      <c r="L6" s="14">
        <v>50.898246070000013</v>
      </c>
      <c r="M6" s="14">
        <v>33.092345819999991</v>
      </c>
      <c r="N6" s="15">
        <v>0.54051762055453634</v>
      </c>
      <c r="O6" s="15">
        <v>0.63869344560148666</v>
      </c>
      <c r="P6" s="16">
        <v>0.70252409998492749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SUM(H8:H29)</f>
        <v>264.46956099999994</v>
      </c>
      <c r="I7" s="37">
        <f>SUM(I8:I29)</f>
        <v>403.6591420000002</v>
      </c>
      <c r="J7" s="37">
        <f>SUM(J8:J29)</f>
        <v>299.75136687419712</v>
      </c>
      <c r="K7" s="37">
        <f t="shared" ref="K7:M7" si="0">SUM(K8:K29)</f>
        <v>247.03902460419715</v>
      </c>
      <c r="L7" s="37">
        <f t="shared" si="0"/>
        <v>31.191089610000002</v>
      </c>
      <c r="M7" s="37">
        <f t="shared" si="0"/>
        <v>21.521252659999998</v>
      </c>
      <c r="N7" s="39">
        <f>IFERROR(K7/I7,0)</f>
        <v>0.61199908264234737</v>
      </c>
      <c r="O7" s="39">
        <f>IFERROR(SUM(K7,L7)/I7,0)</f>
        <v>0.68926994403163311</v>
      </c>
      <c r="P7" s="40">
        <f>IFERROR(SUM(K7,L7,M7)/I7,0)</f>
        <v>0.74258535404159642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171.64840200000006</v>
      </c>
      <c r="I8" s="21">
        <v>258.74161700000013</v>
      </c>
      <c r="J8" s="21">
        <f t="shared" ref="J8:J29" si="1">SUM(K8,L8,M8)</f>
        <v>180.16270357115408</v>
      </c>
      <c r="K8" s="21">
        <v>149.80751668115408</v>
      </c>
      <c r="L8" s="21">
        <v>25.428509690000006</v>
      </c>
      <c r="M8" s="21">
        <v>4.9266772000000003</v>
      </c>
      <c r="N8" s="22">
        <f t="shared" ref="N8:N30" si="2">IFERROR(K8/I8,0)</f>
        <v>0.57898500603849135</v>
      </c>
      <c r="O8" s="22">
        <f t="shared" ref="O8:O30" si="3">IFERROR(SUM(K8,L8)/I8,0)</f>
        <v>0.67726262362793377</v>
      </c>
      <c r="P8" s="23">
        <f t="shared" ref="P8:P30" si="4">IFERROR(SUM(K8,L8,M8)/I8,0)</f>
        <v>0.69630353887428165</v>
      </c>
      <c r="Q8" s="70">
        <v>485.5</v>
      </c>
      <c r="R8" s="21">
        <v>446.5</v>
      </c>
      <c r="S8" s="23">
        <f>IFERROR(R8/Q8,0)</f>
        <v>0.91967044284243049</v>
      </c>
    </row>
    <row r="9" spans="1:19" ht="38.25">
      <c r="A9" s="17"/>
      <c r="B9" s="19">
        <v>5000461</v>
      </c>
      <c r="C9" s="19" t="s">
        <v>1896</v>
      </c>
      <c r="D9" s="68">
        <v>3000632</v>
      </c>
      <c r="E9" s="19" t="s">
        <v>1892</v>
      </c>
      <c r="F9" s="69">
        <v>24</v>
      </c>
      <c r="G9" s="19" t="s">
        <v>1496</v>
      </c>
      <c r="H9" s="20">
        <v>2.5</v>
      </c>
      <c r="I9" s="21">
        <v>2.44232</v>
      </c>
      <c r="J9" s="21">
        <f t="shared" si="1"/>
        <v>1.9931923579296873</v>
      </c>
      <c r="K9" s="21">
        <v>1.2623748779296875</v>
      </c>
      <c r="L9" s="21">
        <v>0.10970539999999999</v>
      </c>
      <c r="M9" s="21">
        <v>0.62111207999999996</v>
      </c>
      <c r="N9" s="22">
        <f t="shared" si="2"/>
        <v>0.51687529804844878</v>
      </c>
      <c r="O9" s="22">
        <f t="shared" si="3"/>
        <v>0.56179381814409557</v>
      </c>
      <c r="P9" s="23">
        <f t="shared" si="4"/>
        <v>0.81610614412922433</v>
      </c>
      <c r="Q9" s="70">
        <v>75</v>
      </c>
      <c r="R9" s="21">
        <v>53</v>
      </c>
      <c r="S9" s="23">
        <f t="shared" ref="S9:S29" si="5">IFERROR(R9/Q9,0)</f>
        <v>0.70666666666666667</v>
      </c>
    </row>
    <row r="10" spans="1:19" ht="25.5">
      <c r="A10" s="17"/>
      <c r="B10" s="19">
        <v>5001216</v>
      </c>
      <c r="C10" s="19" t="s">
        <v>1897</v>
      </c>
      <c r="D10" s="68">
        <v>3000630</v>
      </c>
      <c r="E10" s="19" t="s">
        <v>1891</v>
      </c>
      <c r="F10" s="69">
        <v>60</v>
      </c>
      <c r="G10" s="19" t="s">
        <v>309</v>
      </c>
      <c r="H10" s="20">
        <v>0.14939900000000003</v>
      </c>
      <c r="I10" s="21">
        <v>0.149399</v>
      </c>
      <c r="J10" s="21">
        <f t="shared" si="1"/>
        <v>7.6777340667688737E-2</v>
      </c>
      <c r="K10" s="21">
        <v>4.716894066768873E-2</v>
      </c>
      <c r="L10" s="21">
        <v>1.393892E-2</v>
      </c>
      <c r="M10" s="21">
        <v>1.566948E-2</v>
      </c>
      <c r="N10" s="22">
        <f t="shared" si="2"/>
        <v>0.31572460771282757</v>
      </c>
      <c r="O10" s="22">
        <f t="shared" si="3"/>
        <v>0.40902456286647654</v>
      </c>
      <c r="P10" s="23">
        <f t="shared" si="4"/>
        <v>0.51390799582118174</v>
      </c>
      <c r="Q10" s="70">
        <v>6</v>
      </c>
      <c r="R10" s="21">
        <v>6</v>
      </c>
      <c r="S10" s="23">
        <f t="shared" si="5"/>
        <v>1</v>
      </c>
    </row>
    <row r="11" spans="1:19" ht="38.25">
      <c r="A11" s="17"/>
      <c r="B11" s="19">
        <v>5002255</v>
      </c>
      <c r="C11" s="19" t="s">
        <v>1898</v>
      </c>
      <c r="D11" s="68">
        <v>3000630</v>
      </c>
      <c r="E11" s="19" t="s">
        <v>1891</v>
      </c>
      <c r="F11" s="69">
        <v>18</v>
      </c>
      <c r="G11" s="19" t="s">
        <v>711</v>
      </c>
      <c r="H11" s="20">
        <v>3.3549379999999998</v>
      </c>
      <c r="I11" s="21">
        <v>2.8311010000000003</v>
      </c>
      <c r="J11" s="21">
        <f t="shared" si="1"/>
        <v>2.2546969303873223</v>
      </c>
      <c r="K11" s="21">
        <v>0.49861746038732235</v>
      </c>
      <c r="L11" s="21">
        <v>0.10364574</v>
      </c>
      <c r="M11" s="21">
        <v>1.6524337299999998</v>
      </c>
      <c r="N11" s="22">
        <f t="shared" si="2"/>
        <v>0.17612139601777624</v>
      </c>
      <c r="O11" s="22">
        <f t="shared" si="3"/>
        <v>0.21273108956103026</v>
      </c>
      <c r="P11" s="23">
        <f t="shared" si="4"/>
        <v>0.79640285895392715</v>
      </c>
      <c r="Q11" s="70">
        <v>666.5</v>
      </c>
      <c r="R11" s="21">
        <v>636.5</v>
      </c>
      <c r="S11" s="23">
        <f t="shared" si="5"/>
        <v>0.95498874718679672</v>
      </c>
    </row>
    <row r="12" spans="1:19" ht="38.25">
      <c r="A12" s="17"/>
      <c r="B12" s="19">
        <v>5002622</v>
      </c>
      <c r="C12" s="19" t="s">
        <v>1899</v>
      </c>
      <c r="D12" s="68">
        <v>3000632</v>
      </c>
      <c r="E12" s="19" t="s">
        <v>1892</v>
      </c>
      <c r="F12" s="69">
        <v>18</v>
      </c>
      <c r="G12" s="19" t="s">
        <v>711</v>
      </c>
      <c r="H12" s="20">
        <v>2.3283999999999998</v>
      </c>
      <c r="I12" s="21">
        <v>37.328400000000002</v>
      </c>
      <c r="J12" s="21">
        <f t="shared" si="1"/>
        <v>35.412579848560441</v>
      </c>
      <c r="K12" s="21">
        <v>35.122733598560444</v>
      </c>
      <c r="L12" s="21">
        <v>0.11703171000000001</v>
      </c>
      <c r="M12" s="21">
        <v>0.17281454000000002</v>
      </c>
      <c r="N12" s="22">
        <f t="shared" si="2"/>
        <v>0.9409118418834036</v>
      </c>
      <c r="O12" s="22">
        <f t="shared" si="3"/>
        <v>0.94404703412309232</v>
      </c>
      <c r="P12" s="23">
        <f t="shared" si="4"/>
        <v>0.94867660678090782</v>
      </c>
      <c r="Q12" s="70">
        <v>371</v>
      </c>
      <c r="R12" s="21">
        <v>371</v>
      </c>
      <c r="S12" s="23">
        <f t="shared" si="5"/>
        <v>1</v>
      </c>
    </row>
    <row r="13" spans="1:19" ht="51">
      <c r="A13" s="17"/>
      <c r="B13" s="19">
        <v>5004478</v>
      </c>
      <c r="C13" s="19" t="s">
        <v>1900</v>
      </c>
      <c r="D13" s="68">
        <v>3000629</v>
      </c>
      <c r="E13" s="19" t="s">
        <v>1890</v>
      </c>
      <c r="F13" s="69">
        <v>194</v>
      </c>
      <c r="G13" s="19" t="s">
        <v>1179</v>
      </c>
      <c r="H13" s="20">
        <v>2.0433229999999996</v>
      </c>
      <c r="I13" s="21">
        <v>2.5006180000000002</v>
      </c>
      <c r="J13" s="21">
        <f t="shared" si="1"/>
        <v>0.97167330183915512</v>
      </c>
      <c r="K13" s="21">
        <v>0.70479693183915515</v>
      </c>
      <c r="L13" s="21">
        <v>0.12845255</v>
      </c>
      <c r="M13" s="21">
        <v>0.13842382</v>
      </c>
      <c r="N13" s="22">
        <f t="shared" si="2"/>
        <v>0.28184909963823146</v>
      </c>
      <c r="O13" s="22">
        <f t="shared" si="3"/>
        <v>0.33321742138909466</v>
      </c>
      <c r="P13" s="23">
        <f t="shared" si="4"/>
        <v>0.38857326542444909</v>
      </c>
      <c r="Q13" s="70">
        <v>67</v>
      </c>
      <c r="R13" s="21">
        <v>57</v>
      </c>
      <c r="S13" s="23">
        <f t="shared" si="5"/>
        <v>0.85074626865671643</v>
      </c>
    </row>
    <row r="14" spans="1:19" ht="51">
      <c r="A14" s="17"/>
      <c r="B14" s="19">
        <v>5004480</v>
      </c>
      <c r="C14" s="19" t="s">
        <v>1901</v>
      </c>
      <c r="D14" s="68">
        <v>3000629</v>
      </c>
      <c r="E14" s="19" t="s">
        <v>1890</v>
      </c>
      <c r="F14" s="69">
        <v>340</v>
      </c>
      <c r="G14" s="19" t="s">
        <v>1916</v>
      </c>
      <c r="H14" s="20">
        <v>2.711303</v>
      </c>
      <c r="I14" s="21">
        <v>2.3224089999999995</v>
      </c>
      <c r="J14" s="21">
        <f t="shared" si="1"/>
        <v>1.3809976501637227</v>
      </c>
      <c r="K14" s="21">
        <v>1.0654543901637226</v>
      </c>
      <c r="L14" s="21">
        <v>0.16790896999999999</v>
      </c>
      <c r="M14" s="21">
        <v>0.14763429</v>
      </c>
      <c r="N14" s="22">
        <f t="shared" si="2"/>
        <v>0.45877121134293003</v>
      </c>
      <c r="O14" s="22">
        <f t="shared" si="3"/>
        <v>0.53107069433666632</v>
      </c>
      <c r="P14" s="23">
        <f t="shared" si="4"/>
        <v>0.59464015604646858</v>
      </c>
      <c r="Q14" s="70">
        <v>1152.0049999999999</v>
      </c>
      <c r="R14" s="21">
        <v>1098.0999999999999</v>
      </c>
      <c r="S14" s="23">
        <f t="shared" si="5"/>
        <v>0.953207668369495</v>
      </c>
    </row>
    <row r="15" spans="1:19" ht="63.75">
      <c r="A15" s="17"/>
      <c r="B15" s="19">
        <v>5004481</v>
      </c>
      <c r="C15" s="19" t="s">
        <v>1902</v>
      </c>
      <c r="D15" s="68">
        <v>3000630</v>
      </c>
      <c r="E15" s="19" t="s">
        <v>1891</v>
      </c>
      <c r="F15" s="69">
        <v>333</v>
      </c>
      <c r="G15" s="19" t="s">
        <v>1917</v>
      </c>
      <c r="H15" s="20">
        <v>5.2558289999999985</v>
      </c>
      <c r="I15" s="21">
        <v>6.8734979999999997</v>
      </c>
      <c r="J15" s="21">
        <f t="shared" si="1"/>
        <v>4.7681563412062449</v>
      </c>
      <c r="K15" s="21">
        <v>2.2738012612062448</v>
      </c>
      <c r="L15" s="21">
        <v>0.66484372000000003</v>
      </c>
      <c r="M15" s="21">
        <v>1.8295113599999999</v>
      </c>
      <c r="N15" s="22">
        <f t="shared" si="2"/>
        <v>0.3308070012104819</v>
      </c>
      <c r="O15" s="22">
        <f t="shared" si="3"/>
        <v>0.42753267422297131</v>
      </c>
      <c r="P15" s="23">
        <f t="shared" si="4"/>
        <v>0.69370156813986783</v>
      </c>
      <c r="Q15" s="70">
        <v>5773.5</v>
      </c>
      <c r="R15" s="21">
        <v>5217</v>
      </c>
      <c r="S15" s="23">
        <f t="shared" si="5"/>
        <v>0.90361132761756302</v>
      </c>
    </row>
    <row r="16" spans="1:19" ht="63.75">
      <c r="A16" s="17"/>
      <c r="B16" s="19">
        <v>5004483</v>
      </c>
      <c r="C16" s="19" t="s">
        <v>1903</v>
      </c>
      <c r="D16" s="68">
        <v>3000630</v>
      </c>
      <c r="E16" s="19" t="s">
        <v>1891</v>
      </c>
      <c r="F16" s="69">
        <v>46</v>
      </c>
      <c r="G16" s="19" t="s">
        <v>736</v>
      </c>
      <c r="H16" s="20">
        <v>0.58943000000000012</v>
      </c>
      <c r="I16" s="21">
        <v>1.8074689999999995</v>
      </c>
      <c r="J16" s="21">
        <f t="shared" si="1"/>
        <v>1.7356778395263941</v>
      </c>
      <c r="K16" s="21">
        <v>8.3876119526394177E-2</v>
      </c>
      <c r="L16" s="21">
        <v>0.12752295000000002</v>
      </c>
      <c r="M16" s="21">
        <v>1.5242787699999998</v>
      </c>
      <c r="N16" s="22">
        <f t="shared" si="2"/>
        <v>4.6405288016776056E-2</v>
      </c>
      <c r="O16" s="22">
        <f t="shared" si="3"/>
        <v>0.11695861424256475</v>
      </c>
      <c r="P16" s="23">
        <f t="shared" si="4"/>
        <v>0.96028083443002044</v>
      </c>
      <c r="Q16" s="70">
        <v>4.5</v>
      </c>
      <c r="R16" s="21">
        <v>4.5</v>
      </c>
      <c r="S16" s="23">
        <f t="shared" si="5"/>
        <v>1</v>
      </c>
    </row>
    <row r="17" spans="1:19" ht="89.25">
      <c r="A17" s="17"/>
      <c r="B17" s="19">
        <v>5004484</v>
      </c>
      <c r="C17" s="19" t="s">
        <v>1904</v>
      </c>
      <c r="D17" s="68">
        <v>3000630</v>
      </c>
      <c r="E17" s="19" t="s">
        <v>1891</v>
      </c>
      <c r="F17" s="69">
        <v>42</v>
      </c>
      <c r="G17" s="19" t="s">
        <v>534</v>
      </c>
      <c r="H17" s="20">
        <v>0.25</v>
      </c>
      <c r="I17" s="21">
        <v>5.5221999999999993E-2</v>
      </c>
      <c r="J17" s="21">
        <f t="shared" si="1"/>
        <v>4.9393030475349278E-2</v>
      </c>
      <c r="K17" s="21">
        <v>3.3032400475349277E-2</v>
      </c>
      <c r="L17" s="21">
        <v>2.6740499999999999E-3</v>
      </c>
      <c r="M17" s="21">
        <v>1.368658E-2</v>
      </c>
      <c r="N17" s="22">
        <f t="shared" si="2"/>
        <v>0.59817464914978236</v>
      </c>
      <c r="O17" s="22">
        <f t="shared" si="3"/>
        <v>0.6465982846573699</v>
      </c>
      <c r="P17" s="23">
        <f t="shared" si="4"/>
        <v>0.8944447951061042</v>
      </c>
      <c r="Q17" s="70">
        <v>2</v>
      </c>
      <c r="R17" s="21">
        <v>2</v>
      </c>
      <c r="S17" s="23">
        <f t="shared" si="5"/>
        <v>1</v>
      </c>
    </row>
    <row r="18" spans="1:19" ht="76.5">
      <c r="A18" s="17"/>
      <c r="B18" s="19">
        <v>5004485</v>
      </c>
      <c r="C18" s="19" t="s">
        <v>1905</v>
      </c>
      <c r="D18" s="68">
        <v>3000630</v>
      </c>
      <c r="E18" s="19" t="s">
        <v>1891</v>
      </c>
      <c r="F18" s="69">
        <v>132</v>
      </c>
      <c r="G18" s="19" t="s">
        <v>1918</v>
      </c>
      <c r="H18" s="20">
        <v>0.85371399999999997</v>
      </c>
      <c r="I18" s="21">
        <v>0.44087799999999999</v>
      </c>
      <c r="J18" s="21">
        <f t="shared" si="1"/>
        <v>0.22438012147358838</v>
      </c>
      <c r="K18" s="21">
        <v>0.19349872147358838</v>
      </c>
      <c r="L18" s="21">
        <v>2.5318420000000001E-2</v>
      </c>
      <c r="M18" s="21">
        <v>5.5629800000000004E-3</v>
      </c>
      <c r="N18" s="22">
        <f t="shared" si="2"/>
        <v>0.43889402844684555</v>
      </c>
      <c r="O18" s="22">
        <f t="shared" si="3"/>
        <v>0.49632129857599694</v>
      </c>
      <c r="P18" s="23">
        <f t="shared" si="4"/>
        <v>0.50893925637838222</v>
      </c>
      <c r="Q18" s="70">
        <v>11.3</v>
      </c>
      <c r="R18" s="21">
        <v>11.3</v>
      </c>
      <c r="S18" s="23">
        <f t="shared" si="5"/>
        <v>1</v>
      </c>
    </row>
    <row r="19" spans="1:19" ht="89.25">
      <c r="A19" s="17"/>
      <c r="B19" s="19">
        <v>5004486</v>
      </c>
      <c r="C19" s="19" t="s">
        <v>1906</v>
      </c>
      <c r="D19" s="68">
        <v>3000630</v>
      </c>
      <c r="E19" s="19" t="s">
        <v>1891</v>
      </c>
      <c r="F19" s="69">
        <v>103</v>
      </c>
      <c r="G19" s="19" t="s">
        <v>754</v>
      </c>
      <c r="H19" s="20">
        <v>1.6879109999999997</v>
      </c>
      <c r="I19" s="21">
        <v>3.8015549999999991</v>
      </c>
      <c r="J19" s="21">
        <f t="shared" si="1"/>
        <v>2.5067823347481908</v>
      </c>
      <c r="K19" s="21">
        <v>0.922713454748191</v>
      </c>
      <c r="L19" s="21">
        <v>0.27898782999999999</v>
      </c>
      <c r="M19" s="21">
        <v>1.3050810499999999</v>
      </c>
      <c r="N19" s="22">
        <f t="shared" si="2"/>
        <v>0.24272000661523804</v>
      </c>
      <c r="O19" s="22">
        <f t="shared" si="3"/>
        <v>0.31610782554722772</v>
      </c>
      <c r="P19" s="23">
        <f t="shared" si="4"/>
        <v>0.65940972437547041</v>
      </c>
      <c r="Q19" s="70">
        <v>12.6</v>
      </c>
      <c r="R19" s="21">
        <v>12.6</v>
      </c>
      <c r="S19" s="23">
        <f t="shared" si="5"/>
        <v>1</v>
      </c>
    </row>
    <row r="20" spans="1:19" ht="63.75">
      <c r="A20" s="17"/>
      <c r="B20" s="19">
        <v>5004487</v>
      </c>
      <c r="C20" s="19" t="s">
        <v>1907</v>
      </c>
      <c r="D20" s="68">
        <v>3000630</v>
      </c>
      <c r="E20" s="19" t="s">
        <v>1891</v>
      </c>
      <c r="F20" s="69">
        <v>132</v>
      </c>
      <c r="G20" s="19" t="s">
        <v>1918</v>
      </c>
      <c r="H20" s="20">
        <v>5.2244130000000002</v>
      </c>
      <c r="I20" s="21">
        <v>7.2209429999999992</v>
      </c>
      <c r="J20" s="21">
        <f t="shared" si="1"/>
        <v>4.6389430688891196</v>
      </c>
      <c r="K20" s="21">
        <v>2.3939400288891193</v>
      </c>
      <c r="L20" s="21">
        <v>0.61595765000000002</v>
      </c>
      <c r="M20" s="21">
        <v>1.6290453899999999</v>
      </c>
      <c r="N20" s="22">
        <f t="shared" si="2"/>
        <v>0.33152734052728566</v>
      </c>
      <c r="O20" s="22">
        <f t="shared" si="3"/>
        <v>0.41682889324692352</v>
      </c>
      <c r="P20" s="23">
        <f t="shared" si="4"/>
        <v>0.64242898315207864</v>
      </c>
      <c r="Q20" s="70">
        <v>15</v>
      </c>
      <c r="R20" s="21">
        <v>15</v>
      </c>
      <c r="S20" s="23">
        <f t="shared" si="5"/>
        <v>1</v>
      </c>
    </row>
    <row r="21" spans="1:19" ht="51">
      <c r="A21" s="17"/>
      <c r="B21" s="19">
        <v>5004488</v>
      </c>
      <c r="C21" s="19" t="s">
        <v>1908</v>
      </c>
      <c r="D21" s="68">
        <v>3000675</v>
      </c>
      <c r="E21" s="19" t="s">
        <v>1895</v>
      </c>
      <c r="F21" s="69">
        <v>352</v>
      </c>
      <c r="G21" s="19" t="s">
        <v>1919</v>
      </c>
      <c r="H21" s="20">
        <v>21.927247999999992</v>
      </c>
      <c r="I21" s="21">
        <v>16.078258000000002</v>
      </c>
      <c r="J21" s="21">
        <f t="shared" si="1"/>
        <v>8.6939811861442386</v>
      </c>
      <c r="K21" s="21">
        <v>6.3511158461442392</v>
      </c>
      <c r="L21" s="21">
        <v>1.4673913000000003</v>
      </c>
      <c r="M21" s="21">
        <v>0.87547404000000006</v>
      </c>
      <c r="N21" s="22">
        <f t="shared" si="2"/>
        <v>0.39501268397013151</v>
      </c>
      <c r="O21" s="22">
        <f t="shared" si="3"/>
        <v>0.48627824893369909</v>
      </c>
      <c r="P21" s="23">
        <f t="shared" si="4"/>
        <v>0.54072905075563771</v>
      </c>
      <c r="Q21" s="70">
        <v>6732.0020000000004</v>
      </c>
      <c r="R21" s="21">
        <v>6369.3990000000003</v>
      </c>
      <c r="S21" s="23">
        <f t="shared" si="5"/>
        <v>0.94613741944818197</v>
      </c>
    </row>
    <row r="22" spans="1:19" ht="51">
      <c r="A22" s="17"/>
      <c r="B22" s="19">
        <v>5004489</v>
      </c>
      <c r="C22" s="19" t="s">
        <v>1909</v>
      </c>
      <c r="D22" s="68">
        <v>3000675</v>
      </c>
      <c r="E22" s="19" t="s">
        <v>1895</v>
      </c>
      <c r="F22" s="69">
        <v>407</v>
      </c>
      <c r="G22" s="19" t="s">
        <v>1160</v>
      </c>
      <c r="H22" s="20">
        <v>4.1068999999999994E-2</v>
      </c>
      <c r="I22" s="21">
        <v>4.1068999999999994E-2</v>
      </c>
      <c r="J22" s="21">
        <f t="shared" si="1"/>
        <v>3.6082999962215132E-2</v>
      </c>
      <c r="K22" s="21">
        <v>9.8879996221512556E-4</v>
      </c>
      <c r="L22" s="21">
        <v>3.4622100000000003E-2</v>
      </c>
      <c r="M22" s="21">
        <v>4.7210000000000004E-4</v>
      </c>
      <c r="N22" s="22">
        <f t="shared" si="2"/>
        <v>2.4076553171860179E-2</v>
      </c>
      <c r="O22" s="22">
        <f t="shared" si="3"/>
        <v>0.86709927103691675</v>
      </c>
      <c r="P22" s="23">
        <f t="shared" si="4"/>
        <v>0.87859455945397102</v>
      </c>
      <c r="Q22" s="70">
        <v>1</v>
      </c>
      <c r="R22" s="21">
        <v>1</v>
      </c>
      <c r="S22" s="23">
        <f t="shared" si="5"/>
        <v>1</v>
      </c>
    </row>
    <row r="23" spans="1:19" ht="38.25">
      <c r="A23" s="17"/>
      <c r="B23" s="19">
        <v>5004493</v>
      </c>
      <c r="C23" s="19" t="s">
        <v>1910</v>
      </c>
      <c r="D23" s="68">
        <v>3000632</v>
      </c>
      <c r="E23" s="19" t="s">
        <v>1892</v>
      </c>
      <c r="F23" s="69">
        <v>333</v>
      </c>
      <c r="G23" s="19" t="s">
        <v>1917</v>
      </c>
      <c r="H23" s="20">
        <v>0.14449599999999996</v>
      </c>
      <c r="I23" s="21">
        <v>0.166716</v>
      </c>
      <c r="J23" s="21">
        <f t="shared" si="1"/>
        <v>0.1099900006204471</v>
      </c>
      <c r="K23" s="21">
        <v>0.1062000006204471</v>
      </c>
      <c r="L23" s="21">
        <v>0</v>
      </c>
      <c r="M23" s="21">
        <v>3.79E-3</v>
      </c>
      <c r="N23" s="22">
        <f t="shared" si="2"/>
        <v>0.63701144833397572</v>
      </c>
      <c r="O23" s="22">
        <f t="shared" si="3"/>
        <v>0.63701144833397572</v>
      </c>
      <c r="P23" s="23">
        <f t="shared" si="4"/>
        <v>0.65974471928577405</v>
      </c>
      <c r="Q23" s="70">
        <v>567.00599999999986</v>
      </c>
      <c r="R23" s="21">
        <v>537.00599999999986</v>
      </c>
      <c r="S23" s="23">
        <f t="shared" si="5"/>
        <v>0.94709050697876207</v>
      </c>
    </row>
    <row r="24" spans="1:19" ht="38.25">
      <c r="A24" s="17"/>
      <c r="B24" s="19">
        <v>5004494</v>
      </c>
      <c r="C24" s="19" t="s">
        <v>1911</v>
      </c>
      <c r="D24" s="68">
        <v>3000632</v>
      </c>
      <c r="E24" s="19" t="s">
        <v>1892</v>
      </c>
      <c r="F24" s="69">
        <v>340</v>
      </c>
      <c r="G24" s="19" t="s">
        <v>1916</v>
      </c>
      <c r="H24" s="20">
        <v>3.7579999999999995E-2</v>
      </c>
      <c r="I24" s="21">
        <v>2.6760000000000006E-2</v>
      </c>
      <c r="J24" s="21">
        <f t="shared" si="1"/>
        <v>2.6760000546346419E-2</v>
      </c>
      <c r="K24" s="21">
        <v>2.6760000546346419E-2</v>
      </c>
      <c r="L24" s="21">
        <v>0</v>
      </c>
      <c r="M24" s="21">
        <v>0</v>
      </c>
      <c r="N24" s="22">
        <f t="shared" si="2"/>
        <v>1.0000000204165327</v>
      </c>
      <c r="O24" s="22">
        <f t="shared" si="3"/>
        <v>1.0000000204165327</v>
      </c>
      <c r="P24" s="23">
        <f t="shared" si="4"/>
        <v>1.0000000204165327</v>
      </c>
      <c r="Q24" s="70">
        <v>150.00800000000001</v>
      </c>
      <c r="R24" s="21">
        <v>150.00800000000001</v>
      </c>
      <c r="S24" s="23">
        <f t="shared" si="5"/>
        <v>1</v>
      </c>
    </row>
    <row r="25" spans="1:19" ht="38.25">
      <c r="A25" s="17"/>
      <c r="B25" s="19">
        <v>5004496</v>
      </c>
      <c r="C25" s="19" t="s">
        <v>1912</v>
      </c>
      <c r="D25" s="68">
        <v>3000633</v>
      </c>
      <c r="E25" s="19" t="s">
        <v>1893</v>
      </c>
      <c r="F25" s="69">
        <v>248</v>
      </c>
      <c r="G25" s="19" t="s">
        <v>1161</v>
      </c>
      <c r="H25" s="20">
        <v>4.2266720000000007</v>
      </c>
      <c r="I25" s="21">
        <v>4.2407600000000008</v>
      </c>
      <c r="J25" s="21">
        <f t="shared" si="1"/>
        <v>2.6878020600695578</v>
      </c>
      <c r="K25" s="21">
        <v>1.9902175300695579</v>
      </c>
      <c r="L25" s="21">
        <v>0.37487067999999996</v>
      </c>
      <c r="M25" s="21">
        <v>0.32271385000000008</v>
      </c>
      <c r="N25" s="22">
        <f t="shared" si="2"/>
        <v>0.46930680587195633</v>
      </c>
      <c r="O25" s="22">
        <f t="shared" si="3"/>
        <v>0.5577038573438623</v>
      </c>
      <c r="P25" s="23">
        <f t="shared" si="4"/>
        <v>0.6338019741908425</v>
      </c>
      <c r="Q25" s="70">
        <v>4576</v>
      </c>
      <c r="R25" s="21">
        <v>3532.5030000000002</v>
      </c>
      <c r="S25" s="23">
        <f t="shared" si="5"/>
        <v>0.77196306818181826</v>
      </c>
    </row>
    <row r="26" spans="1:19" ht="25.5">
      <c r="A26" s="17"/>
      <c r="B26" s="19">
        <v>5005110</v>
      </c>
      <c r="C26" s="19" t="s">
        <v>1913</v>
      </c>
      <c r="D26" s="68">
        <v>3000630</v>
      </c>
      <c r="E26" s="19" t="s">
        <v>1891</v>
      </c>
      <c r="F26" s="69">
        <v>605</v>
      </c>
      <c r="G26" s="19" t="s">
        <v>1920</v>
      </c>
      <c r="H26" s="20">
        <v>1.7690410000000001</v>
      </c>
      <c r="I26" s="21">
        <v>7.4333810000000007</v>
      </c>
      <c r="J26" s="21">
        <f t="shared" si="1"/>
        <v>5.655781596845407</v>
      </c>
      <c r="K26" s="21">
        <v>1.5053283168454072</v>
      </c>
      <c r="L26" s="21">
        <v>0.38912359000000002</v>
      </c>
      <c r="M26" s="21">
        <v>3.7613296899999997</v>
      </c>
      <c r="N26" s="22">
        <f t="shared" si="2"/>
        <v>0.20250923729664969</v>
      </c>
      <c r="O26" s="22">
        <f t="shared" si="3"/>
        <v>0.25485736663375752</v>
      </c>
      <c r="P26" s="23">
        <f t="shared" si="4"/>
        <v>0.76086260032216924</v>
      </c>
      <c r="Q26" s="70">
        <v>428</v>
      </c>
      <c r="R26" s="21">
        <v>457.78</v>
      </c>
      <c r="S26" s="23">
        <f t="shared" si="5"/>
        <v>1.0695794392523363</v>
      </c>
    </row>
    <row r="27" spans="1:19" ht="76.5">
      <c r="A27" s="17"/>
      <c r="B27" s="19">
        <v>5005111</v>
      </c>
      <c r="C27" s="19" t="s">
        <v>1914</v>
      </c>
      <c r="D27" s="68">
        <v>3000632</v>
      </c>
      <c r="E27" s="19" t="s">
        <v>1892</v>
      </c>
      <c r="F27" s="69">
        <v>194</v>
      </c>
      <c r="G27" s="19" t="s">
        <v>1179</v>
      </c>
      <c r="H27" s="20">
        <v>35.580828999999994</v>
      </c>
      <c r="I27" s="21">
        <v>46.968873000000002</v>
      </c>
      <c r="J27" s="21">
        <f t="shared" si="1"/>
        <v>45.44452770578139</v>
      </c>
      <c r="K27" s="21">
        <v>42.003916945781384</v>
      </c>
      <c r="L27" s="21">
        <v>1.0140650899999999</v>
      </c>
      <c r="M27" s="21">
        <v>2.4265456700000008</v>
      </c>
      <c r="N27" s="22">
        <f t="shared" si="2"/>
        <v>0.89429262962688894</v>
      </c>
      <c r="O27" s="22">
        <f t="shared" si="3"/>
        <v>0.91588278125773603</v>
      </c>
      <c r="P27" s="23">
        <f t="shared" si="4"/>
        <v>0.96754562762835272</v>
      </c>
      <c r="Q27" s="70">
        <v>469</v>
      </c>
      <c r="R27" s="21">
        <v>463</v>
      </c>
      <c r="S27" s="23">
        <f t="shared" si="5"/>
        <v>0.98720682302771856</v>
      </c>
    </row>
    <row r="28" spans="1:19" ht="38.25">
      <c r="A28" s="17"/>
      <c r="B28" s="19">
        <v>5005112</v>
      </c>
      <c r="C28" s="19" t="s">
        <v>1915</v>
      </c>
      <c r="D28" s="68">
        <v>3000633</v>
      </c>
      <c r="E28" s="19" t="s">
        <v>1893</v>
      </c>
      <c r="F28" s="69">
        <v>14</v>
      </c>
      <c r="G28" s="19" t="s">
        <v>690</v>
      </c>
      <c r="H28" s="20">
        <v>0.75723200000000013</v>
      </c>
      <c r="I28" s="21">
        <v>0.73074800000000006</v>
      </c>
      <c r="J28" s="21">
        <f t="shared" si="1"/>
        <v>0.23812127114824425</v>
      </c>
      <c r="K28" s="21">
        <v>0.13171861114824424</v>
      </c>
      <c r="L28" s="21">
        <v>4.8767900000000003E-2</v>
      </c>
      <c r="M28" s="21">
        <v>5.763476E-2</v>
      </c>
      <c r="N28" s="22">
        <f t="shared" si="2"/>
        <v>0.18025175730654647</v>
      </c>
      <c r="O28" s="22">
        <f t="shared" si="3"/>
        <v>0.24698871724348781</v>
      </c>
      <c r="P28" s="23">
        <f t="shared" si="4"/>
        <v>0.32585962759835707</v>
      </c>
      <c r="Q28" s="70">
        <v>23.000999999999998</v>
      </c>
      <c r="R28" s="21">
        <v>16.689</v>
      </c>
      <c r="S28" s="23">
        <f t="shared" si="5"/>
        <v>0.72557714881961666</v>
      </c>
    </row>
    <row r="29" spans="1:19">
      <c r="A29" s="17"/>
      <c r="B29" s="19">
        <v>9000000</v>
      </c>
      <c r="C29" s="19" t="s">
        <v>303</v>
      </c>
      <c r="D29" s="68">
        <v>9000000</v>
      </c>
      <c r="E29" s="19" t="s">
        <v>304</v>
      </c>
      <c r="F29" s="69"/>
      <c r="G29" s="19" t="s">
        <v>311</v>
      </c>
      <c r="H29" s="20">
        <v>1.3883320000000001</v>
      </c>
      <c r="I29" s="21">
        <v>1.4571480000000001</v>
      </c>
      <c r="J29" s="21">
        <f t="shared" si="1"/>
        <v>0.68236631605830589</v>
      </c>
      <c r="K29" s="21">
        <v>0.5132536860583059</v>
      </c>
      <c r="L29" s="21">
        <v>7.7751349999999997E-2</v>
      </c>
      <c r="M29" s="21">
        <v>9.1361280000000003E-2</v>
      </c>
      <c r="N29" s="22">
        <f t="shared" si="2"/>
        <v>0.35223167863408922</v>
      </c>
      <c r="O29" s="22">
        <f t="shared" si="3"/>
        <v>0.40559025991752784</v>
      </c>
      <c r="P29" s="23">
        <f t="shared" si="4"/>
        <v>0.46828895627507011</v>
      </c>
      <c r="Q29" s="70"/>
      <c r="R29" s="21"/>
      <c r="S29" s="23">
        <f t="shared" si="5"/>
        <v>0</v>
      </c>
    </row>
    <row r="30" spans="1:19" ht="15.75" thickBot="1">
      <c r="A30" s="41" t="s">
        <v>293</v>
      </c>
      <c r="B30" s="43"/>
      <c r="C30" s="43"/>
      <c r="D30" s="65"/>
      <c r="E30" s="43"/>
      <c r="F30" s="66"/>
      <c r="G30" s="43"/>
      <c r="H30" s="44">
        <f>H6-H7</f>
        <v>99.445909000000029</v>
      </c>
      <c r="I30" s="44">
        <f t="shared" ref="I30:M30" si="6">I6-I7</f>
        <v>114.78056599999979</v>
      </c>
      <c r="J30" s="44">
        <f t="shared" si="6"/>
        <v>64.46502238495151</v>
      </c>
      <c r="K30" s="44">
        <f t="shared" si="6"/>
        <v>33.186772764951456</v>
      </c>
      <c r="L30" s="44">
        <f t="shared" si="6"/>
        <v>19.707156460000011</v>
      </c>
      <c r="M30" s="44">
        <f t="shared" si="6"/>
        <v>11.571093159999993</v>
      </c>
      <c r="N30" s="46">
        <f t="shared" si="2"/>
        <v>0.28913233242769959</v>
      </c>
      <c r="O30" s="46">
        <f t="shared" si="3"/>
        <v>0.46082652375970651</v>
      </c>
      <c r="P30" s="47">
        <f t="shared" si="4"/>
        <v>0.56163708397248679</v>
      </c>
      <c r="Q30" s="67"/>
      <c r="R30" s="45"/>
      <c r="S3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122</v>
      </c>
      <c r="B1" s="50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1923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612.89328999999998</v>
      </c>
      <c r="E6" s="14">
        <v>613.27579000000003</v>
      </c>
      <c r="F6" s="14">
        <v>380.3819917218367</v>
      </c>
      <c r="G6" s="14">
        <v>222.72195263183676</v>
      </c>
      <c r="H6" s="14">
        <v>83.488532309999997</v>
      </c>
      <c r="I6" s="14">
        <v>74.171506779999987</v>
      </c>
      <c r="J6" s="15">
        <v>0.36316769105109586</v>
      </c>
      <c r="K6" s="15">
        <v>0.4993030703883431</v>
      </c>
      <c r="L6" s="16">
        <v>0.62024622188630119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612.89328999999987</v>
      </c>
      <c r="E7" s="38">
        <f ca="1">SUM(E8:OFFSET(E6,MATCH("GOBIERNOS REGIONALES",$A$8:$A$50,0),0))</f>
        <v>613.27579000000003</v>
      </c>
      <c r="F7" s="38">
        <f ca="1">SUM(F8:OFFSET(F6,MATCH("GOBIERNOS REGIONALES",$A$8:$A$50,0),0))</f>
        <v>380.38199172183676</v>
      </c>
      <c r="G7" s="38">
        <f ca="1">SUM(G8:OFFSET(G6,MATCH("GOBIERNOS REGIONALES",$A$8:$A$50,0),0))</f>
        <v>222.72195263183676</v>
      </c>
      <c r="H7" s="38">
        <f ca="1">SUM(H8:OFFSET(H6,MATCH("GOBIERNOS REGIONALES",$A$8:$A$50,0),0))</f>
        <v>83.488532309999997</v>
      </c>
      <c r="I7" s="38">
        <f ca="1">SUM(I8:OFFSET(I6,MATCH("GOBIERNOS REGIONALES",$A$8:$A$50,0),0))</f>
        <v>74.171506780000001</v>
      </c>
      <c r="J7" s="39">
        <f ca="1">IFERROR(G7/E7,0)</f>
        <v>0.36316769105109586</v>
      </c>
      <c r="K7" s="39">
        <f ca="1">IFERROR(SUM(G7,H7)/E7,0)</f>
        <v>0.4993030703883431</v>
      </c>
      <c r="L7" s="40">
        <f ca="1">IFERROR(SUM(G7,H7,I7)/E7,0)</f>
        <v>0.6202462218863013</v>
      </c>
      <c r="M7" s="4"/>
    </row>
    <row r="8" spans="1:13">
      <c r="A8" s="17"/>
      <c r="B8" s="18">
        <v>10</v>
      </c>
      <c r="C8" s="19" t="s">
        <v>110</v>
      </c>
      <c r="D8" s="20">
        <v>612.89328999999987</v>
      </c>
      <c r="E8" s="21">
        <v>613.27579000000003</v>
      </c>
      <c r="F8" s="21">
        <f t="shared" ref="F8:F10" si="0">SUM(G8,H8,I8)</f>
        <v>380.38199172183676</v>
      </c>
      <c r="G8" s="21">
        <v>222.72195263183676</v>
      </c>
      <c r="H8" s="21">
        <v>83.488532309999997</v>
      </c>
      <c r="I8" s="21">
        <v>74.171506780000001</v>
      </c>
      <c r="J8" s="22">
        <f t="shared" ref="J8:J10" si="1">IFERROR(G8/E8,0)</f>
        <v>0.36316769105109586</v>
      </c>
      <c r="K8" s="22">
        <f t="shared" ref="K8:K10" si="2">IFERROR(SUM(G8,H8)/E8,0)</f>
        <v>0.4993030703883431</v>
      </c>
      <c r="L8" s="23">
        <f t="shared" ref="L8:L10" si="3">IFERROR(SUM(G8,H8,I8)/E8,0)</f>
        <v>0.6202462218863013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30</v>
      </c>
      <c r="B1" s="51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504</v>
      </c>
      <c r="N2" s="72" t="s">
        <v>540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4209.2621859999999</v>
      </c>
      <c r="E6" s="14">
        <f ca="1">SUM(E7:OFFSET(E7,50,0))</f>
        <v>4771.4393479999981</v>
      </c>
      <c r="F6" s="14">
        <f ca="1">SUM(F7:OFFSET(F7,50,0))</f>
        <v>3068.540242041156</v>
      </c>
      <c r="G6" s="14">
        <f ca="1">SUM(G7:OFFSET(G7,50,0))</f>
        <v>2321.8453731111554</v>
      </c>
      <c r="H6" s="14">
        <f ca="1">SUM(H7:OFFSET(H7,50,0))</f>
        <v>377.53479305999997</v>
      </c>
      <c r="I6" s="14">
        <f ca="1">SUM(I7:OFFSET(I7,50,0))</f>
        <v>369.16007586999984</v>
      </c>
      <c r="J6" s="15">
        <f ca="1">IFERROR(G6/E6,0)</f>
        <v>0.48661320070732594</v>
      </c>
      <c r="K6" s="15">
        <f ca="1">IFERROR(SUM(G6,H6)/E6,0)</f>
        <v>0.56573708042681725</v>
      </c>
      <c r="L6" s="16">
        <f ca="1">IFERROR(SUM(G6,H6,I6)/E6,0)</f>
        <v>0.6431057838610833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38.429361</v>
      </c>
      <c r="E7" s="21">
        <v>60.985194999999997</v>
      </c>
      <c r="F7" s="21">
        <f t="shared" ref="F7:F31" si="0">SUM(G7,H7,I7)</f>
        <v>57.082928436699568</v>
      </c>
      <c r="G7" s="21">
        <v>49.388517466699568</v>
      </c>
      <c r="H7" s="21">
        <v>7.242988190000001</v>
      </c>
      <c r="I7" s="21">
        <v>0.45142278000000002</v>
      </c>
      <c r="J7" s="22">
        <f t="shared" ref="J7:J31" si="1">IFERROR(G7/E7,0)</f>
        <v>0.8098443805369413</v>
      </c>
      <c r="K7" s="22">
        <f t="shared" ref="K7:K31" si="2">IFERROR(SUM(G7,H7)/E7,0)</f>
        <v>0.92861071702237841</v>
      </c>
      <c r="L7" s="23">
        <f t="shared" ref="L7:L31" si="3">IFERROR(SUM(G7,H7,I7)/E7,0)</f>
        <v>0.93601288700806107</v>
      </c>
      <c r="M7" s="4"/>
      <c r="N7" t="s">
        <v>249</v>
      </c>
      <c r="O7" s="5">
        <v>57.082928436699568</v>
      </c>
      <c r="P7" s="71">
        <v>0.93601288700806107</v>
      </c>
    </row>
    <row r="8" spans="1:16">
      <c r="A8" s="17"/>
      <c r="B8" s="55">
        <v>2</v>
      </c>
      <c r="C8" s="19" t="s">
        <v>250</v>
      </c>
      <c r="D8" s="20">
        <v>134.23363999999989</v>
      </c>
      <c r="E8" s="21">
        <v>150.58123799999998</v>
      </c>
      <c r="F8" s="21">
        <f t="shared" si="0"/>
        <v>106.32464350320826</v>
      </c>
      <c r="G8" s="21">
        <v>84.175077633208275</v>
      </c>
      <c r="H8" s="21">
        <v>15.863036349999994</v>
      </c>
      <c r="I8" s="21">
        <v>6.2865295200000002</v>
      </c>
      <c r="J8" s="22">
        <f t="shared" si="1"/>
        <v>0.55900109968021572</v>
      </c>
      <c r="K8" s="22">
        <f t="shared" si="2"/>
        <v>0.66434647046272965</v>
      </c>
      <c r="L8" s="23">
        <f t="shared" si="3"/>
        <v>0.70609489545575577</v>
      </c>
      <c r="M8" s="4"/>
      <c r="N8" t="s">
        <v>252</v>
      </c>
      <c r="O8" s="5">
        <v>280.10991984646506</v>
      </c>
      <c r="P8" s="71">
        <v>0.83992141746363136</v>
      </c>
    </row>
    <row r="9" spans="1:16">
      <c r="A9" s="17"/>
      <c r="B9" s="55">
        <v>3</v>
      </c>
      <c r="C9" s="19" t="s">
        <v>251</v>
      </c>
      <c r="D9" s="20">
        <v>62.10382700000001</v>
      </c>
      <c r="E9" s="21">
        <v>72.133534999999981</v>
      </c>
      <c r="F9" s="21">
        <f t="shared" si="0"/>
        <v>42.244649298295457</v>
      </c>
      <c r="G9" s="21">
        <v>32.479189068295454</v>
      </c>
      <c r="H9" s="21">
        <v>5.2783150400000007</v>
      </c>
      <c r="I9" s="21">
        <v>4.4871451900000014</v>
      </c>
      <c r="J9" s="22">
        <f t="shared" si="1"/>
        <v>0.4502647633766384</v>
      </c>
      <c r="K9" s="22">
        <f t="shared" si="2"/>
        <v>0.52343898172043646</v>
      </c>
      <c r="L9" s="23">
        <f t="shared" si="3"/>
        <v>0.58564507199453719</v>
      </c>
      <c r="M9" s="4"/>
      <c r="N9" t="s">
        <v>260</v>
      </c>
      <c r="O9" s="5">
        <v>119.71018320962158</v>
      </c>
      <c r="P9" s="71">
        <v>0.78535278562338062</v>
      </c>
    </row>
    <row r="10" spans="1:16">
      <c r="A10" s="17"/>
      <c r="B10" s="55">
        <v>4</v>
      </c>
      <c r="C10" s="19" t="s">
        <v>252</v>
      </c>
      <c r="D10" s="20">
        <v>284.98317900000001</v>
      </c>
      <c r="E10" s="21">
        <v>333.49538899999993</v>
      </c>
      <c r="F10" s="21">
        <f t="shared" si="0"/>
        <v>280.10991984646506</v>
      </c>
      <c r="G10" s="21">
        <v>223.72049729646506</v>
      </c>
      <c r="H10" s="21">
        <v>38.482699369999992</v>
      </c>
      <c r="I10" s="21">
        <v>17.906723180000004</v>
      </c>
      <c r="J10" s="22">
        <f t="shared" si="1"/>
        <v>0.67083535387790649</v>
      </c>
      <c r="K10" s="22">
        <f t="shared" si="2"/>
        <v>0.78622735220625517</v>
      </c>
      <c r="L10" s="23">
        <f t="shared" si="3"/>
        <v>0.83992141746363136</v>
      </c>
      <c r="M10" s="4"/>
      <c r="N10" t="s">
        <v>257</v>
      </c>
      <c r="O10" s="5">
        <v>30.187539020397846</v>
      </c>
      <c r="P10" s="71">
        <v>0.78514940669435274</v>
      </c>
    </row>
    <row r="11" spans="1:16">
      <c r="A11" s="17"/>
      <c r="B11" s="55">
        <v>5</v>
      </c>
      <c r="C11" s="19" t="s">
        <v>253</v>
      </c>
      <c r="D11" s="20">
        <v>48.134155999999997</v>
      </c>
      <c r="E11" s="21">
        <v>61.675220000000003</v>
      </c>
      <c r="F11" s="21">
        <f t="shared" si="0"/>
        <v>36.004526553566642</v>
      </c>
      <c r="G11" s="21">
        <v>26.747423193566647</v>
      </c>
      <c r="H11" s="21">
        <v>4.8463019499999991</v>
      </c>
      <c r="I11" s="21">
        <v>4.4108014100000004</v>
      </c>
      <c r="J11" s="22">
        <f t="shared" si="1"/>
        <v>0.43368184488951389</v>
      </c>
      <c r="K11" s="22">
        <f t="shared" si="2"/>
        <v>0.51225962620914267</v>
      </c>
      <c r="L11" s="23">
        <f t="shared" si="3"/>
        <v>0.58377621601619967</v>
      </c>
      <c r="M11" s="4"/>
      <c r="N11" t="s">
        <v>259</v>
      </c>
      <c r="O11" s="5">
        <v>83.036921179342499</v>
      </c>
      <c r="P11" s="71">
        <v>0.76747893342262063</v>
      </c>
    </row>
    <row r="12" spans="1:16">
      <c r="A12" s="17"/>
      <c r="B12" s="55">
        <v>6</v>
      </c>
      <c r="C12" s="19" t="s">
        <v>254</v>
      </c>
      <c r="D12" s="20">
        <v>92.308737000000022</v>
      </c>
      <c r="E12" s="21">
        <v>88.503571999999991</v>
      </c>
      <c r="F12" s="21">
        <f t="shared" si="0"/>
        <v>63.355299059345363</v>
      </c>
      <c r="G12" s="21">
        <v>48.085130639345358</v>
      </c>
      <c r="H12" s="21">
        <v>8.3658946700000012</v>
      </c>
      <c r="I12" s="21">
        <v>6.9042737500000015</v>
      </c>
      <c r="J12" s="22">
        <f t="shared" si="1"/>
        <v>0.54331288051679272</v>
      </c>
      <c r="K12" s="22">
        <f t="shared" si="2"/>
        <v>0.63783894857198942</v>
      </c>
      <c r="L12" s="23">
        <f t="shared" si="3"/>
        <v>0.71585019257014137</v>
      </c>
      <c r="M12" s="4"/>
      <c r="N12" t="s">
        <v>262</v>
      </c>
      <c r="O12" s="5">
        <v>156.60566221665445</v>
      </c>
      <c r="P12" s="71">
        <v>0.7475693904366516</v>
      </c>
    </row>
    <row r="13" spans="1:16">
      <c r="A13" s="17"/>
      <c r="B13" s="55">
        <v>7</v>
      </c>
      <c r="C13" s="19" t="s">
        <v>255</v>
      </c>
      <c r="D13" s="20">
        <v>140.86424299999996</v>
      </c>
      <c r="E13" s="21">
        <v>153.14347799999996</v>
      </c>
      <c r="F13" s="21">
        <f t="shared" si="0"/>
        <v>98.707914879151744</v>
      </c>
      <c r="G13" s="21">
        <v>75.085774169151748</v>
      </c>
      <c r="H13" s="21">
        <v>12.85309887</v>
      </c>
      <c r="I13" s="21">
        <v>10.769041839999998</v>
      </c>
      <c r="J13" s="22">
        <f t="shared" si="1"/>
        <v>0.49029691077769416</v>
      </c>
      <c r="K13" s="22">
        <f t="shared" si="2"/>
        <v>0.57422538777101406</v>
      </c>
      <c r="L13" s="23">
        <f t="shared" si="3"/>
        <v>0.64454533858210905</v>
      </c>
      <c r="M13" s="4"/>
      <c r="N13" t="s">
        <v>254</v>
      </c>
      <c r="O13" s="5">
        <v>63.355299059345363</v>
      </c>
      <c r="P13" s="71">
        <v>0.71585019257014137</v>
      </c>
    </row>
    <row r="14" spans="1:16">
      <c r="A14" s="17"/>
      <c r="B14" s="55">
        <v>8</v>
      </c>
      <c r="C14" s="19" t="s">
        <v>256</v>
      </c>
      <c r="D14" s="20">
        <v>238.28923600000016</v>
      </c>
      <c r="E14" s="21">
        <v>236.22417300000004</v>
      </c>
      <c r="F14" s="21">
        <f t="shared" si="0"/>
        <v>167.79808941701285</v>
      </c>
      <c r="G14" s="21">
        <v>131.69257950701285</v>
      </c>
      <c r="H14" s="21">
        <v>24.46450367000001</v>
      </c>
      <c r="I14" s="21">
        <v>11.641006239999999</v>
      </c>
      <c r="J14" s="22">
        <f t="shared" si="1"/>
        <v>0.55748985311089583</v>
      </c>
      <c r="K14" s="22">
        <f t="shared" si="2"/>
        <v>0.66105462956584393</v>
      </c>
      <c r="L14" s="23">
        <f t="shared" si="3"/>
        <v>0.71033411731750595</v>
      </c>
      <c r="M14" s="4"/>
      <c r="N14" t="s">
        <v>256</v>
      </c>
      <c r="O14" s="5">
        <v>167.79808941701285</v>
      </c>
      <c r="P14" s="71">
        <v>0.71033411731750595</v>
      </c>
    </row>
    <row r="15" spans="1:16">
      <c r="A15" s="17"/>
      <c r="B15" s="55">
        <v>9</v>
      </c>
      <c r="C15" s="19" t="s">
        <v>257</v>
      </c>
      <c r="D15" s="20">
        <v>36.62839000000001</v>
      </c>
      <c r="E15" s="21">
        <v>38.448145999999994</v>
      </c>
      <c r="F15" s="21">
        <f t="shared" si="0"/>
        <v>30.187539020397846</v>
      </c>
      <c r="G15" s="21">
        <v>22.710920950397849</v>
      </c>
      <c r="H15" s="21">
        <v>3.9007379799999997</v>
      </c>
      <c r="I15" s="21">
        <v>3.5758800899999996</v>
      </c>
      <c r="J15" s="22">
        <f t="shared" si="1"/>
        <v>0.59068962520059753</v>
      </c>
      <c r="K15" s="22">
        <f t="shared" si="2"/>
        <v>0.69214413954831144</v>
      </c>
      <c r="L15" s="23">
        <f t="shared" si="3"/>
        <v>0.78514940669435274</v>
      </c>
      <c r="M15" s="4"/>
      <c r="N15" t="s">
        <v>250</v>
      </c>
      <c r="O15" s="5">
        <v>106.32464350320826</v>
      </c>
      <c r="P15" s="71">
        <v>0.70609489545575577</v>
      </c>
    </row>
    <row r="16" spans="1:16">
      <c r="A16" s="17"/>
      <c r="B16" s="55">
        <v>10</v>
      </c>
      <c r="C16" s="19" t="s">
        <v>258</v>
      </c>
      <c r="D16" s="20">
        <v>48.358275999999996</v>
      </c>
      <c r="E16" s="21">
        <v>57.029863999999996</v>
      </c>
      <c r="F16" s="21">
        <f t="shared" si="0"/>
        <v>34.616532788321337</v>
      </c>
      <c r="G16" s="21">
        <v>25.928753588321342</v>
      </c>
      <c r="H16" s="21">
        <v>4.8401444899999975</v>
      </c>
      <c r="I16" s="21">
        <v>3.8476347099999995</v>
      </c>
      <c r="J16" s="22">
        <f t="shared" si="1"/>
        <v>0.45465220797863631</v>
      </c>
      <c r="K16" s="22">
        <f t="shared" si="2"/>
        <v>0.53952255748534383</v>
      </c>
      <c r="L16" s="23">
        <f t="shared" si="3"/>
        <v>0.60698957283716015</v>
      </c>
      <c r="M16" s="4"/>
      <c r="N16" t="s">
        <v>261</v>
      </c>
      <c r="O16" s="5">
        <v>140.36774643327516</v>
      </c>
      <c r="P16" s="71">
        <v>0.6882005753397954</v>
      </c>
    </row>
    <row r="17" spans="1:16">
      <c r="A17" s="17"/>
      <c r="B17" s="55">
        <v>11</v>
      </c>
      <c r="C17" s="19" t="s">
        <v>259</v>
      </c>
      <c r="D17" s="20">
        <v>96.266572999999994</v>
      </c>
      <c r="E17" s="21">
        <v>108.19439799999998</v>
      </c>
      <c r="F17" s="21">
        <f t="shared" si="0"/>
        <v>83.036921179342499</v>
      </c>
      <c r="G17" s="21">
        <v>61.62138688934251</v>
      </c>
      <c r="H17" s="21">
        <v>11.679540860000001</v>
      </c>
      <c r="I17" s="21">
        <v>9.7359934299999971</v>
      </c>
      <c r="J17" s="22">
        <f t="shared" si="1"/>
        <v>0.56954322985689632</v>
      </c>
      <c r="K17" s="22">
        <f t="shared" si="2"/>
        <v>0.67749281944655326</v>
      </c>
      <c r="L17" s="23">
        <f t="shared" si="3"/>
        <v>0.76747893342262063</v>
      </c>
      <c r="M17" s="4"/>
      <c r="N17" t="s">
        <v>273</v>
      </c>
      <c r="O17" s="5">
        <v>30.464126223218852</v>
      </c>
      <c r="P17" s="71">
        <v>0.65457852020183827</v>
      </c>
    </row>
    <row r="18" spans="1:16">
      <c r="A18" s="17"/>
      <c r="B18" s="55">
        <v>12</v>
      </c>
      <c r="C18" s="19" t="s">
        <v>260</v>
      </c>
      <c r="D18" s="20">
        <v>141.27092099999999</v>
      </c>
      <c r="E18" s="21">
        <v>152.42854599999995</v>
      </c>
      <c r="F18" s="21">
        <f t="shared" si="0"/>
        <v>119.71018320962158</v>
      </c>
      <c r="G18" s="21">
        <v>89.50473650962158</v>
      </c>
      <c r="H18" s="21">
        <v>15.777888890000002</v>
      </c>
      <c r="I18" s="21">
        <v>14.42755781</v>
      </c>
      <c r="J18" s="22">
        <f t="shared" si="1"/>
        <v>0.58719143400883456</v>
      </c>
      <c r="K18" s="22">
        <f t="shared" si="2"/>
        <v>0.69070150022700871</v>
      </c>
      <c r="L18" s="23">
        <f t="shared" si="3"/>
        <v>0.78535278562338062</v>
      </c>
      <c r="M18" s="4"/>
      <c r="N18" t="s">
        <v>255</v>
      </c>
      <c r="O18" s="5">
        <v>98.707914879151744</v>
      </c>
      <c r="P18" s="71">
        <v>0.64454533858210905</v>
      </c>
    </row>
    <row r="19" spans="1:16">
      <c r="A19" s="17"/>
      <c r="B19" s="55">
        <v>13</v>
      </c>
      <c r="C19" s="19" t="s">
        <v>261</v>
      </c>
      <c r="D19" s="20">
        <v>173.21536300000005</v>
      </c>
      <c r="E19" s="21">
        <v>203.96342499999992</v>
      </c>
      <c r="F19" s="21">
        <f t="shared" si="0"/>
        <v>140.36774643327516</v>
      </c>
      <c r="G19" s="21">
        <v>104.84013288327515</v>
      </c>
      <c r="H19" s="21">
        <v>18.91022395000001</v>
      </c>
      <c r="I19" s="21">
        <v>16.617389599999999</v>
      </c>
      <c r="J19" s="22">
        <f t="shared" si="1"/>
        <v>0.51401437725060362</v>
      </c>
      <c r="K19" s="22">
        <f t="shared" si="2"/>
        <v>0.60672817606036578</v>
      </c>
      <c r="L19" s="23">
        <f t="shared" si="3"/>
        <v>0.6882005753397954</v>
      </c>
      <c r="M19" s="4"/>
      <c r="N19" t="s">
        <v>267</v>
      </c>
      <c r="O19" s="5">
        <v>17.837898629781058</v>
      </c>
      <c r="P19" s="71">
        <v>0.62299036199239377</v>
      </c>
    </row>
    <row r="20" spans="1:16">
      <c r="A20" s="17"/>
      <c r="B20" s="55">
        <v>14</v>
      </c>
      <c r="C20" s="19" t="s">
        <v>262</v>
      </c>
      <c r="D20" s="20">
        <v>197.297571</v>
      </c>
      <c r="E20" s="21">
        <v>209.486456</v>
      </c>
      <c r="F20" s="21">
        <f t="shared" si="0"/>
        <v>156.60566221665445</v>
      </c>
      <c r="G20" s="21">
        <v>121.26060481665445</v>
      </c>
      <c r="H20" s="21">
        <v>18.560448470000004</v>
      </c>
      <c r="I20" s="21">
        <v>16.784608930000001</v>
      </c>
      <c r="J20" s="22">
        <f t="shared" si="1"/>
        <v>0.57884699150504726</v>
      </c>
      <c r="K20" s="22">
        <f t="shared" si="2"/>
        <v>0.66744674551491989</v>
      </c>
      <c r="L20" s="23">
        <f t="shared" si="3"/>
        <v>0.7475693904366516</v>
      </c>
      <c r="M20" s="4"/>
      <c r="N20" t="s">
        <v>258</v>
      </c>
      <c r="O20" s="5">
        <v>34.616532788321337</v>
      </c>
      <c r="P20" s="71">
        <v>0.60698957283716015</v>
      </c>
    </row>
    <row r="21" spans="1:16">
      <c r="A21" s="17"/>
      <c r="B21" s="55">
        <v>15</v>
      </c>
      <c r="C21" s="19" t="s">
        <v>263</v>
      </c>
      <c r="D21" s="20">
        <v>1688.232851</v>
      </c>
      <c r="E21" s="21">
        <v>2106.7572409999998</v>
      </c>
      <c r="F21" s="21">
        <f t="shared" si="0"/>
        <v>1247.7948255479528</v>
      </c>
      <c r="G21" s="21">
        <v>964.04189254795278</v>
      </c>
      <c r="H21" s="21">
        <v>134.13371197999996</v>
      </c>
      <c r="I21" s="21">
        <v>149.61922101999994</v>
      </c>
      <c r="J21" s="22">
        <f t="shared" si="1"/>
        <v>0.45759514849957639</v>
      </c>
      <c r="K21" s="22">
        <f t="shared" si="2"/>
        <v>0.52126347694748609</v>
      </c>
      <c r="L21" s="23">
        <f t="shared" si="3"/>
        <v>0.59228220568767131</v>
      </c>
      <c r="M21" s="4"/>
      <c r="N21" t="s">
        <v>263</v>
      </c>
      <c r="O21" s="5">
        <v>1247.7948255479528</v>
      </c>
      <c r="P21" s="71">
        <v>0.59228220568767131</v>
      </c>
    </row>
    <row r="22" spans="1:16">
      <c r="A22" s="17"/>
      <c r="B22" s="55">
        <v>16</v>
      </c>
      <c r="C22" s="19" t="s">
        <v>264</v>
      </c>
      <c r="D22" s="20">
        <v>94.417828</v>
      </c>
      <c r="E22" s="21">
        <v>103.830293</v>
      </c>
      <c r="F22" s="21">
        <f t="shared" si="0"/>
        <v>55.700663067345346</v>
      </c>
      <c r="G22" s="21">
        <v>39.807988887345346</v>
      </c>
      <c r="H22" s="21">
        <v>8.4832427800000012</v>
      </c>
      <c r="I22" s="21">
        <v>7.409431399999999</v>
      </c>
      <c r="J22" s="22">
        <f t="shared" si="1"/>
        <v>0.38339474672719404</v>
      </c>
      <c r="K22" s="22">
        <f t="shared" si="2"/>
        <v>0.46509771158351004</v>
      </c>
      <c r="L22" s="23">
        <f t="shared" si="3"/>
        <v>0.53645869098477217</v>
      </c>
      <c r="M22" s="4"/>
      <c r="N22" t="s">
        <v>269</v>
      </c>
      <c r="O22" s="5">
        <v>88.463576570133284</v>
      </c>
      <c r="P22" s="71">
        <v>0.59196076687453303</v>
      </c>
    </row>
    <row r="23" spans="1:16">
      <c r="A23" s="17"/>
      <c r="B23" s="55">
        <v>17</v>
      </c>
      <c r="C23" s="19" t="s">
        <v>265</v>
      </c>
      <c r="D23" s="20">
        <v>28.250631000000002</v>
      </c>
      <c r="E23" s="21">
        <v>17.544193999999997</v>
      </c>
      <c r="F23" s="21">
        <f t="shared" si="0"/>
        <v>5.5541750285430531</v>
      </c>
      <c r="G23" s="21">
        <v>1.6372566785430536</v>
      </c>
      <c r="H23" s="21">
        <v>0.56917929</v>
      </c>
      <c r="I23" s="21">
        <v>3.3477390599999999</v>
      </c>
      <c r="J23" s="22">
        <f t="shared" si="1"/>
        <v>9.3321852149095816E-2</v>
      </c>
      <c r="K23" s="22">
        <f t="shared" si="2"/>
        <v>0.12576445338800141</v>
      </c>
      <c r="L23" s="23">
        <f t="shared" si="3"/>
        <v>0.31658194320828043</v>
      </c>
      <c r="M23" s="4"/>
      <c r="N23" t="s">
        <v>268</v>
      </c>
      <c r="O23" s="5">
        <v>101.07379178752008</v>
      </c>
      <c r="P23" s="71">
        <v>0.59102443044705444</v>
      </c>
    </row>
    <row r="24" spans="1:16">
      <c r="A24" s="17"/>
      <c r="B24" s="55">
        <v>18</v>
      </c>
      <c r="C24" s="19" t="s">
        <v>266</v>
      </c>
      <c r="D24" s="20">
        <v>47.29301000000001</v>
      </c>
      <c r="E24" s="21">
        <v>25.936695999999994</v>
      </c>
      <c r="F24" s="21">
        <f t="shared" si="0"/>
        <v>8.8346715783044232</v>
      </c>
      <c r="G24" s="21">
        <v>2.9500765483044233</v>
      </c>
      <c r="H24" s="21">
        <v>1.1730736800000001</v>
      </c>
      <c r="I24" s="21">
        <v>4.7115213499999999</v>
      </c>
      <c r="J24" s="22">
        <f t="shared" si="1"/>
        <v>0.11374141672880864</v>
      </c>
      <c r="K24" s="22">
        <f t="shared" si="2"/>
        <v>0.15896975575857558</v>
      </c>
      <c r="L24" s="23">
        <f t="shared" si="3"/>
        <v>0.34062440251851761</v>
      </c>
      <c r="M24" s="4"/>
      <c r="N24" t="s">
        <v>251</v>
      </c>
      <c r="O24" s="5">
        <v>42.244649298295457</v>
      </c>
      <c r="P24" s="71">
        <v>0.58564507199453719</v>
      </c>
    </row>
    <row r="25" spans="1:16">
      <c r="A25" s="17"/>
      <c r="B25" s="55">
        <v>19</v>
      </c>
      <c r="C25" s="19" t="s">
        <v>267</v>
      </c>
      <c r="D25" s="20">
        <v>25.373909000000005</v>
      </c>
      <c r="E25" s="21">
        <v>28.632703999999993</v>
      </c>
      <c r="F25" s="21">
        <f t="shared" si="0"/>
        <v>17.837898629781058</v>
      </c>
      <c r="G25" s="21">
        <v>12.252246579781058</v>
      </c>
      <c r="H25" s="21">
        <v>3.017222649999999</v>
      </c>
      <c r="I25" s="21">
        <v>2.5684294000000016</v>
      </c>
      <c r="J25" s="22">
        <f t="shared" si="1"/>
        <v>0.42791091542667647</v>
      </c>
      <c r="K25" s="22">
        <f t="shared" si="2"/>
        <v>0.53328771288178234</v>
      </c>
      <c r="L25" s="23">
        <f t="shared" si="3"/>
        <v>0.62299036199239377</v>
      </c>
      <c r="M25" s="4"/>
      <c r="N25" t="s">
        <v>253</v>
      </c>
      <c r="O25" s="5">
        <v>36.004526553566642</v>
      </c>
      <c r="P25" s="71">
        <v>0.58377621601619967</v>
      </c>
    </row>
    <row r="26" spans="1:16">
      <c r="A26" s="17"/>
      <c r="B26" s="55">
        <v>20</v>
      </c>
      <c r="C26" s="19" t="s">
        <v>268</v>
      </c>
      <c r="D26" s="20">
        <v>161.32933499999999</v>
      </c>
      <c r="E26" s="21">
        <v>171.01457500000001</v>
      </c>
      <c r="F26" s="21">
        <f t="shared" si="0"/>
        <v>101.07379178752008</v>
      </c>
      <c r="G26" s="21">
        <v>74.856528977520085</v>
      </c>
      <c r="H26" s="21">
        <v>15.999937419999998</v>
      </c>
      <c r="I26" s="21">
        <v>10.217325389999994</v>
      </c>
      <c r="J26" s="22">
        <f t="shared" si="1"/>
        <v>0.43772017079550141</v>
      </c>
      <c r="K26" s="22">
        <f t="shared" si="2"/>
        <v>0.53127908190000805</v>
      </c>
      <c r="L26" s="23">
        <f t="shared" si="3"/>
        <v>0.59102443044705444</v>
      </c>
      <c r="M26" s="4"/>
      <c r="N26" t="s">
        <v>264</v>
      </c>
      <c r="O26" s="5">
        <v>55.700663067345346</v>
      </c>
      <c r="P26" s="71">
        <v>0.53645869098477217</v>
      </c>
    </row>
    <row r="27" spans="1:16">
      <c r="A27" s="17"/>
      <c r="B27" s="55">
        <v>21</v>
      </c>
      <c r="C27" s="19" t="s">
        <v>269</v>
      </c>
      <c r="D27" s="20">
        <v>150.124281</v>
      </c>
      <c r="E27" s="21">
        <v>149.44162099999994</v>
      </c>
      <c r="F27" s="21">
        <f t="shared" si="0"/>
        <v>88.463576570133284</v>
      </c>
      <c r="G27" s="21">
        <v>66.841648520133276</v>
      </c>
      <c r="H27" s="21">
        <v>14.336816829999998</v>
      </c>
      <c r="I27" s="21">
        <v>7.2851112199999983</v>
      </c>
      <c r="J27" s="22">
        <f t="shared" si="1"/>
        <v>0.44727598692290216</v>
      </c>
      <c r="K27" s="22">
        <f t="shared" si="2"/>
        <v>0.54321188974611911</v>
      </c>
      <c r="L27" s="23">
        <f t="shared" si="3"/>
        <v>0.59196076687453303</v>
      </c>
      <c r="M27" s="4"/>
      <c r="N27" t="s">
        <v>272</v>
      </c>
      <c r="O27" s="5">
        <v>28.666397745753248</v>
      </c>
      <c r="P27" s="71">
        <v>0.53359432320091349</v>
      </c>
    </row>
    <row r="28" spans="1:16">
      <c r="A28" s="17"/>
      <c r="B28" s="55">
        <v>22</v>
      </c>
      <c r="C28" s="19" t="s">
        <v>270</v>
      </c>
      <c r="D28" s="20">
        <v>98.950878000000003</v>
      </c>
      <c r="E28" s="21">
        <v>60.376244000000007</v>
      </c>
      <c r="F28" s="21">
        <f t="shared" si="0"/>
        <v>25.44160270767226</v>
      </c>
      <c r="G28" s="21">
        <v>13.282826857672262</v>
      </c>
      <c r="H28" s="21">
        <v>-1.1246528200000003</v>
      </c>
      <c r="I28" s="21">
        <v>13.283428669999999</v>
      </c>
      <c r="J28" s="22">
        <f t="shared" si="1"/>
        <v>0.22000088077145474</v>
      </c>
      <c r="K28" s="22">
        <f t="shared" si="2"/>
        <v>0.20137347460157112</v>
      </c>
      <c r="L28" s="23">
        <f t="shared" si="3"/>
        <v>0.42138432307369528</v>
      </c>
      <c r="M28" s="4"/>
      <c r="N28" t="s">
        <v>271</v>
      </c>
      <c r="O28" s="5">
        <v>42.555957313573472</v>
      </c>
      <c r="P28" s="71">
        <v>0.52312259009093076</v>
      </c>
    </row>
    <row r="29" spans="1:16">
      <c r="A29" s="17"/>
      <c r="B29" s="55">
        <v>23</v>
      </c>
      <c r="C29" s="19" t="s">
        <v>271</v>
      </c>
      <c r="D29" s="20">
        <v>81.264562000000012</v>
      </c>
      <c r="E29" s="21">
        <v>81.349875000000026</v>
      </c>
      <c r="F29" s="21">
        <f t="shared" si="0"/>
        <v>42.555957313573472</v>
      </c>
      <c r="G29" s="21">
        <v>6.4074436035734834</v>
      </c>
      <c r="H29" s="21">
        <v>1.3665588399999999</v>
      </c>
      <c r="I29" s="21">
        <v>34.781954869999993</v>
      </c>
      <c r="J29" s="22">
        <f t="shared" si="1"/>
        <v>7.8764025188403558E-2</v>
      </c>
      <c r="K29" s="22">
        <f t="shared" si="2"/>
        <v>9.5562561633603993E-2</v>
      </c>
      <c r="L29" s="23">
        <f t="shared" si="3"/>
        <v>0.52312259009093076</v>
      </c>
      <c r="M29" s="4"/>
      <c r="N29" t="s">
        <v>270</v>
      </c>
      <c r="O29" s="5">
        <v>25.44160270767226</v>
      </c>
      <c r="P29" s="71">
        <v>0.42138432307369528</v>
      </c>
    </row>
    <row r="30" spans="1:16">
      <c r="A30" s="17"/>
      <c r="B30" s="55">
        <v>24</v>
      </c>
      <c r="C30" s="19" t="s">
        <v>272</v>
      </c>
      <c r="D30" s="20">
        <v>59.537892000000006</v>
      </c>
      <c r="E30" s="21">
        <v>53.72320599999999</v>
      </c>
      <c r="F30" s="21">
        <f t="shared" si="0"/>
        <v>28.666397745753248</v>
      </c>
      <c r="G30" s="21">
        <v>20.410085905753249</v>
      </c>
      <c r="H30" s="21">
        <v>4.1489721999999984</v>
      </c>
      <c r="I30" s="21">
        <v>4.1073396399999993</v>
      </c>
      <c r="J30" s="22">
        <f t="shared" si="1"/>
        <v>0.37991191191667251</v>
      </c>
      <c r="K30" s="22">
        <f t="shared" si="2"/>
        <v>0.4571405903391777</v>
      </c>
      <c r="L30" s="23">
        <f t="shared" si="3"/>
        <v>0.53359432320091349</v>
      </c>
      <c r="M30" s="4"/>
      <c r="N30" t="s">
        <v>266</v>
      </c>
      <c r="O30" s="5">
        <v>8.8346715783044232</v>
      </c>
      <c r="P30" s="71">
        <v>0.34062440251851761</v>
      </c>
    </row>
    <row r="31" spans="1:16" ht="15.75" thickBot="1">
      <c r="A31" s="24"/>
      <c r="B31" s="56">
        <v>25</v>
      </c>
      <c r="C31" s="26" t="s">
        <v>273</v>
      </c>
      <c r="D31" s="27">
        <v>42.103536000000005</v>
      </c>
      <c r="E31" s="28">
        <v>46.540064000000008</v>
      </c>
      <c r="F31" s="28">
        <f t="shared" si="0"/>
        <v>30.464126223218852</v>
      </c>
      <c r="G31" s="28">
        <v>22.116653393218854</v>
      </c>
      <c r="H31" s="28">
        <v>4.3649074599999995</v>
      </c>
      <c r="I31" s="28">
        <v>3.9825653699999983</v>
      </c>
      <c r="J31" s="29">
        <f t="shared" si="1"/>
        <v>0.47521751137297213</v>
      </c>
      <c r="K31" s="29">
        <f t="shared" si="2"/>
        <v>0.56900568192641177</v>
      </c>
      <c r="L31" s="30">
        <f t="shared" si="3"/>
        <v>0.65457852020183827</v>
      </c>
      <c r="M31" s="4"/>
      <c r="N31" t="s">
        <v>265</v>
      </c>
      <c r="O31" s="5">
        <v>5.5541750285430531</v>
      </c>
      <c r="P31" s="71">
        <v>0.31658194320828043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122</v>
      </c>
      <c r="B1" s="51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1924</v>
      </c>
      <c r="N2" s="72" t="s">
        <v>1938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612.89328999999998</v>
      </c>
      <c r="E6" s="14">
        <f ca="1">SUM(E7:OFFSET(E7,50,0))</f>
        <v>613.27579000000003</v>
      </c>
      <c r="F6" s="14">
        <f ca="1">SUM(F7:OFFSET(F7,50,0))</f>
        <v>380.3819917218367</v>
      </c>
      <c r="G6" s="14">
        <f ca="1">SUM(G7:OFFSET(G7,50,0))</f>
        <v>222.72195263183676</v>
      </c>
      <c r="H6" s="14">
        <f ca="1">SUM(H7:OFFSET(H7,50,0))</f>
        <v>83.488532309999997</v>
      </c>
      <c r="I6" s="14">
        <f ca="1">SUM(I7:OFFSET(I7,50,0))</f>
        <v>74.171506779999987</v>
      </c>
      <c r="J6" s="15">
        <f ca="1">IFERROR(G6/E6,0)</f>
        <v>0.36316769105109586</v>
      </c>
      <c r="K6" s="15">
        <f ca="1">IFERROR(SUM(G6,H6)/E6,0)</f>
        <v>0.4993030703883431</v>
      </c>
      <c r="L6" s="16">
        <f ca="1">IFERROR(SUM(G6,H6,I6)/E6,0)</f>
        <v>0.62024622188630119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26.808858000000001</v>
      </c>
      <c r="E7" s="21">
        <v>0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263</v>
      </c>
      <c r="O7" s="5">
        <v>380.3819917218367</v>
      </c>
      <c r="P7" s="71">
        <v>0.62024622188630119</v>
      </c>
    </row>
    <row r="8" spans="1:16">
      <c r="A8" s="17"/>
      <c r="B8" s="55">
        <v>2</v>
      </c>
      <c r="C8" s="19" t="s">
        <v>250</v>
      </c>
      <c r="D8" s="20">
        <v>25.231866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249</v>
      </c>
      <c r="O8" s="5">
        <v>0</v>
      </c>
      <c r="P8" s="71">
        <v>0</v>
      </c>
    </row>
    <row r="9" spans="1:16">
      <c r="A9" s="17"/>
      <c r="B9" s="55">
        <v>3</v>
      </c>
      <c r="C9" s="19" t="s">
        <v>251</v>
      </c>
      <c r="D9" s="20">
        <v>27.334521000000002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250</v>
      </c>
      <c r="O9" s="5">
        <v>0</v>
      </c>
      <c r="P9" s="71">
        <v>0</v>
      </c>
    </row>
    <row r="10" spans="1:16">
      <c r="A10" s="17"/>
      <c r="B10" s="55">
        <v>4</v>
      </c>
      <c r="C10" s="19" t="s">
        <v>252</v>
      </c>
      <c r="D10" s="20">
        <v>17.872571000000001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251</v>
      </c>
      <c r="O10" s="5">
        <v>0</v>
      </c>
      <c r="P10" s="71">
        <v>0</v>
      </c>
    </row>
    <row r="11" spans="1:16">
      <c r="A11" s="17"/>
      <c r="B11" s="55">
        <v>5</v>
      </c>
      <c r="C11" s="19" t="s">
        <v>253</v>
      </c>
      <c r="D11" s="20">
        <v>17.346907999999999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252</v>
      </c>
      <c r="O11" s="5">
        <v>0</v>
      </c>
      <c r="P11" s="71">
        <v>0</v>
      </c>
    </row>
    <row r="12" spans="1:16">
      <c r="A12" s="17"/>
      <c r="B12" s="55">
        <v>6</v>
      </c>
      <c r="C12" s="19" t="s">
        <v>254</v>
      </c>
      <c r="D12" s="20">
        <v>28.385847999999999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253</v>
      </c>
      <c r="O12" s="5">
        <v>0</v>
      </c>
      <c r="P12" s="71">
        <v>0</v>
      </c>
    </row>
    <row r="13" spans="1:16">
      <c r="A13" s="17"/>
      <c r="B13" s="55">
        <v>7</v>
      </c>
      <c r="C13" s="19" t="s">
        <v>255</v>
      </c>
      <c r="D13" s="20">
        <v>13.141596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254</v>
      </c>
      <c r="O13" s="5">
        <v>0</v>
      </c>
      <c r="P13" s="71">
        <v>0</v>
      </c>
    </row>
    <row r="14" spans="1:16">
      <c r="A14" s="17"/>
      <c r="B14" s="55">
        <v>8</v>
      </c>
      <c r="C14" s="19" t="s">
        <v>256</v>
      </c>
      <c r="D14" s="20">
        <v>22.077883</v>
      </c>
      <c r="E14" s="21">
        <v>0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255</v>
      </c>
      <c r="O14" s="5">
        <v>0</v>
      </c>
      <c r="P14" s="71">
        <v>0</v>
      </c>
    </row>
    <row r="15" spans="1:16">
      <c r="A15" s="17"/>
      <c r="B15" s="55">
        <v>9</v>
      </c>
      <c r="C15" s="19" t="s">
        <v>257</v>
      </c>
      <c r="D15" s="20">
        <v>27.334521000000002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256</v>
      </c>
      <c r="O15" s="5">
        <v>0</v>
      </c>
      <c r="P15" s="71">
        <v>0</v>
      </c>
    </row>
    <row r="16" spans="1:16">
      <c r="A16" s="17"/>
      <c r="B16" s="55">
        <v>10</v>
      </c>
      <c r="C16" s="19" t="s">
        <v>258</v>
      </c>
      <c r="D16" s="20">
        <v>32.065496000000003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257</v>
      </c>
      <c r="O16" s="5">
        <v>0</v>
      </c>
      <c r="P16" s="71">
        <v>0</v>
      </c>
    </row>
    <row r="17" spans="1:16">
      <c r="A17" s="17"/>
      <c r="B17" s="55">
        <v>11</v>
      </c>
      <c r="C17" s="19" t="s">
        <v>259</v>
      </c>
      <c r="D17" s="20">
        <v>18.218235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258</v>
      </c>
      <c r="O17" s="5">
        <v>0</v>
      </c>
      <c r="P17" s="71">
        <v>0</v>
      </c>
    </row>
    <row r="18" spans="1:16">
      <c r="A18" s="17"/>
      <c r="B18" s="55">
        <v>12</v>
      </c>
      <c r="C18" s="19" t="s">
        <v>260</v>
      </c>
      <c r="D18" s="20">
        <v>16.821244</v>
      </c>
      <c r="E18" s="21">
        <v>0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259</v>
      </c>
      <c r="O18" s="5">
        <v>0</v>
      </c>
      <c r="P18" s="71">
        <v>0</v>
      </c>
    </row>
    <row r="19" spans="1:16">
      <c r="A19" s="17"/>
      <c r="B19" s="55">
        <v>13</v>
      </c>
      <c r="C19" s="19" t="s">
        <v>261</v>
      </c>
      <c r="D19" s="20">
        <v>19.449563000000001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260</v>
      </c>
      <c r="O19" s="5">
        <v>0</v>
      </c>
      <c r="P19" s="71">
        <v>0</v>
      </c>
    </row>
    <row r="20" spans="1:16">
      <c r="A20" s="17"/>
      <c r="B20" s="55">
        <v>14</v>
      </c>
      <c r="C20" s="19" t="s">
        <v>262</v>
      </c>
      <c r="D20" s="20">
        <v>18.9239</v>
      </c>
      <c r="E20" s="21">
        <v>0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261</v>
      </c>
      <c r="O20" s="5">
        <v>0</v>
      </c>
      <c r="P20" s="71">
        <v>0</v>
      </c>
    </row>
    <row r="21" spans="1:16">
      <c r="A21" s="17"/>
      <c r="B21" s="55">
        <v>15</v>
      </c>
      <c r="C21" s="19" t="s">
        <v>263</v>
      </c>
      <c r="D21" s="20">
        <v>103.70500000000001</v>
      </c>
      <c r="E21" s="21">
        <v>613.27579000000003</v>
      </c>
      <c r="F21" s="21">
        <f t="shared" si="0"/>
        <v>380.3819917218367</v>
      </c>
      <c r="G21" s="21">
        <v>222.72195263183676</v>
      </c>
      <c r="H21" s="21">
        <v>83.488532309999997</v>
      </c>
      <c r="I21" s="21">
        <v>74.171506779999987</v>
      </c>
      <c r="J21" s="22">
        <f t="shared" si="1"/>
        <v>0.36316769105109586</v>
      </c>
      <c r="K21" s="22">
        <f t="shared" si="2"/>
        <v>0.4993030703883431</v>
      </c>
      <c r="L21" s="23">
        <f t="shared" si="3"/>
        <v>0.62024622188630119</v>
      </c>
      <c r="M21" s="4"/>
      <c r="N21" t="s">
        <v>262</v>
      </c>
      <c r="O21" s="5">
        <v>0</v>
      </c>
      <c r="P21" s="71">
        <v>0</v>
      </c>
    </row>
    <row r="22" spans="1:16">
      <c r="A22" s="17"/>
      <c r="B22" s="55">
        <v>16</v>
      </c>
      <c r="C22" s="19" t="s">
        <v>264</v>
      </c>
      <c r="D22" s="20">
        <v>29.437176999999998</v>
      </c>
      <c r="E22" s="21">
        <v>0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264</v>
      </c>
      <c r="O22" s="5">
        <v>0</v>
      </c>
      <c r="P22" s="71">
        <v>0</v>
      </c>
    </row>
    <row r="23" spans="1:16">
      <c r="A23" s="17"/>
      <c r="B23" s="55">
        <v>17</v>
      </c>
      <c r="C23" s="19" t="s">
        <v>265</v>
      </c>
      <c r="D23" s="20">
        <v>17.346907999999999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265</v>
      </c>
      <c r="O23" s="5">
        <v>0</v>
      </c>
      <c r="P23" s="71">
        <v>0</v>
      </c>
    </row>
    <row r="24" spans="1:16">
      <c r="A24" s="17"/>
      <c r="B24" s="55">
        <v>18</v>
      </c>
      <c r="C24" s="19" t="s">
        <v>266</v>
      </c>
      <c r="D24" s="20">
        <v>14.192924999999999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266</v>
      </c>
      <c r="O24" s="5">
        <v>0</v>
      </c>
      <c r="P24" s="71">
        <v>0</v>
      </c>
    </row>
    <row r="25" spans="1:16">
      <c r="A25" s="17"/>
      <c r="B25" s="55">
        <v>19</v>
      </c>
      <c r="C25" s="19" t="s">
        <v>267</v>
      </c>
      <c r="D25" s="20">
        <v>22.077883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267</v>
      </c>
      <c r="O25" s="5">
        <v>0</v>
      </c>
      <c r="P25" s="71">
        <v>0</v>
      </c>
    </row>
    <row r="26" spans="1:16">
      <c r="A26" s="17"/>
      <c r="B26" s="55">
        <v>20</v>
      </c>
      <c r="C26" s="19" t="s">
        <v>268</v>
      </c>
      <c r="D26" s="20">
        <v>20.500890999999999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268</v>
      </c>
      <c r="O26" s="5">
        <v>0</v>
      </c>
      <c r="P26" s="71">
        <v>0</v>
      </c>
    </row>
    <row r="27" spans="1:16">
      <c r="A27" s="17"/>
      <c r="B27" s="55">
        <v>21</v>
      </c>
      <c r="C27" s="19" t="s">
        <v>269</v>
      </c>
      <c r="D27" s="20">
        <v>32.065496000000003</v>
      </c>
      <c r="E27" s="21">
        <v>0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269</v>
      </c>
      <c r="O27" s="5">
        <v>0</v>
      </c>
      <c r="P27" s="71">
        <v>0</v>
      </c>
    </row>
    <row r="28" spans="1:16">
      <c r="A28" s="17"/>
      <c r="B28" s="55">
        <v>22</v>
      </c>
      <c r="C28" s="19" t="s">
        <v>270</v>
      </c>
      <c r="D28" s="20">
        <v>19.449563000000001</v>
      </c>
      <c r="E28" s="21">
        <v>0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270</v>
      </c>
      <c r="O28" s="5">
        <v>0</v>
      </c>
      <c r="P28" s="71">
        <v>0</v>
      </c>
    </row>
    <row r="29" spans="1:16">
      <c r="A29" s="17"/>
      <c r="B29" s="55">
        <v>23</v>
      </c>
      <c r="C29" s="19" t="s">
        <v>271</v>
      </c>
      <c r="D29" s="20">
        <v>13.667259999999999</v>
      </c>
      <c r="E29" s="21">
        <v>0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271</v>
      </c>
      <c r="O29" s="5">
        <v>0</v>
      </c>
      <c r="P29" s="71">
        <v>0</v>
      </c>
    </row>
    <row r="30" spans="1:16">
      <c r="A30" s="17"/>
      <c r="B30" s="55">
        <v>24</v>
      </c>
      <c r="C30" s="19" t="s">
        <v>272</v>
      </c>
      <c r="D30" s="20">
        <v>8.9362859999999991</v>
      </c>
      <c r="E30" s="21">
        <v>0</v>
      </c>
      <c r="F30" s="21">
        <f t="shared" si="0"/>
        <v>0</v>
      </c>
      <c r="G30" s="21">
        <v>0</v>
      </c>
      <c r="H30" s="21">
        <v>0</v>
      </c>
      <c r="I30" s="21">
        <v>0</v>
      </c>
      <c r="J30" s="22">
        <f t="shared" si="1"/>
        <v>0</v>
      </c>
      <c r="K30" s="22">
        <f t="shared" si="2"/>
        <v>0</v>
      </c>
      <c r="L30" s="23">
        <f t="shared" si="3"/>
        <v>0</v>
      </c>
      <c r="M30" s="4"/>
      <c r="N30" t="s">
        <v>272</v>
      </c>
      <c r="O30" s="5">
        <v>0</v>
      </c>
      <c r="P30" s="71">
        <v>0</v>
      </c>
    </row>
    <row r="31" spans="1:16" ht="15.75" thickBot="1">
      <c r="A31" s="24"/>
      <c r="B31" s="56">
        <v>25</v>
      </c>
      <c r="C31" s="26" t="s">
        <v>273</v>
      </c>
      <c r="D31" s="27">
        <v>20.500890999999999</v>
      </c>
      <c r="E31" s="28">
        <v>0</v>
      </c>
      <c r="F31" s="28">
        <f t="shared" si="0"/>
        <v>0</v>
      </c>
      <c r="G31" s="28">
        <v>0</v>
      </c>
      <c r="H31" s="28">
        <v>0</v>
      </c>
      <c r="I31" s="28">
        <v>0</v>
      </c>
      <c r="J31" s="29">
        <f t="shared" si="1"/>
        <v>0</v>
      </c>
      <c r="K31" s="29">
        <f t="shared" si="2"/>
        <v>0</v>
      </c>
      <c r="L31" s="30">
        <f t="shared" si="3"/>
        <v>0</v>
      </c>
      <c r="M31" s="4"/>
      <c r="N31" t="s">
        <v>273</v>
      </c>
      <c r="O31" s="5">
        <v>0</v>
      </c>
      <c r="P31" s="71">
        <v>0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C22" sqref="C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>
      <c r="A1" s="50">
        <v>122</v>
      </c>
      <c r="B1" s="49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1925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612.89328999999998</v>
      </c>
      <c r="E6" s="14">
        <v>613.27579000000003</v>
      </c>
      <c r="F6" s="14">
        <v>380.3819917218367</v>
      </c>
      <c r="G6" s="14">
        <v>222.72195263183676</v>
      </c>
      <c r="H6" s="14">
        <v>83.488532309999997</v>
      </c>
      <c r="I6" s="14">
        <v>74.171506779999987</v>
      </c>
      <c r="J6" s="15">
        <v>0.36316769105109586</v>
      </c>
      <c r="K6" s="15">
        <v>0.4993030703883431</v>
      </c>
      <c r="L6" s="16">
        <v>0.62024622188630119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612.89328999999998</v>
      </c>
      <c r="E7" s="38">
        <f ca="1">SUM(E8:OFFSET(E6,MATCH("PROYECTOS",$A$8:$A$50,0),0))</f>
        <v>613.27578999999992</v>
      </c>
      <c r="F7" s="38">
        <f ca="1">SUM(F8:OFFSET(F6,MATCH("PROYECTOS",$A$8:$A$50,0),0))</f>
        <v>380.38199172183676</v>
      </c>
      <c r="G7" s="38">
        <f ca="1">SUM(G8:OFFSET(G6,MATCH("PROYECTOS",$A$8:$A$50,0),0))</f>
        <v>222.72195263183676</v>
      </c>
      <c r="H7" s="38">
        <f ca="1">SUM(H8:OFFSET(H6,MATCH("PROYECTOS",$A$8:$A$50,0),0))</f>
        <v>83.488532309999997</v>
      </c>
      <c r="I7" s="38">
        <f ca="1">SUM(I8:OFFSET(I6,MATCH("PROYECTOS",$A$8:$A$50,0),0))</f>
        <v>74.171506780000001</v>
      </c>
      <c r="J7" s="39">
        <f ca="1">IFERROR(G7/E7,0)</f>
        <v>0.36316769105109592</v>
      </c>
      <c r="K7" s="39">
        <f ca="1">IFERROR(SUM(G7,H7)/E7,0)</f>
        <v>0.49930307038834321</v>
      </c>
      <c r="L7" s="40">
        <f ca="1">IFERROR(SUM(G7,H7,I7)/E7,0)</f>
        <v>0.62024622188630141</v>
      </c>
      <c r="M7" s="4"/>
    </row>
    <row r="8" spans="1:13">
      <c r="A8" s="17"/>
      <c r="B8" s="19">
        <v>3000001</v>
      </c>
      <c r="C8" s="19" t="s">
        <v>275</v>
      </c>
      <c r="D8" s="20">
        <v>21.533731000000007</v>
      </c>
      <c r="E8" s="21">
        <v>21.916231</v>
      </c>
      <c r="F8" s="21">
        <f t="shared" ref="F8:F10" si="0">SUM(G8,H8,I8)</f>
        <v>15.905194565976089</v>
      </c>
      <c r="G8" s="21">
        <v>11.04217885597609</v>
      </c>
      <c r="H8" s="21">
        <v>2.4402340799999998</v>
      </c>
      <c r="I8" s="21">
        <v>2.4227816299999994</v>
      </c>
      <c r="J8" s="22">
        <f t="shared" ref="J8:J11" si="1">IFERROR(G8/E8,0)</f>
        <v>0.50383566663337731</v>
      </c>
      <c r="K8" s="22">
        <f t="shared" ref="K8:K11" si="2">IFERROR(SUM(G8,H8)/E8,0)</f>
        <v>0.61517935889506226</v>
      </c>
      <c r="L8" s="23">
        <f t="shared" ref="L8:L11" si="3">IFERROR(SUM(G8,H8,I8)/E8,0)</f>
        <v>0.72572672582142839</v>
      </c>
      <c r="M8" s="4"/>
    </row>
    <row r="9" spans="1:13" ht="25.5">
      <c r="A9" s="17"/>
      <c r="B9" s="19">
        <v>3000637</v>
      </c>
      <c r="C9" s="19" t="s">
        <v>1927</v>
      </c>
      <c r="D9" s="20">
        <v>416.69341299999996</v>
      </c>
      <c r="E9" s="21">
        <v>416.69341299999996</v>
      </c>
      <c r="F9" s="21">
        <f t="shared" si="0"/>
        <v>260.81877623486707</v>
      </c>
      <c r="G9" s="21">
        <v>148.61064408486709</v>
      </c>
      <c r="H9" s="21">
        <v>59.877489249999996</v>
      </c>
      <c r="I9" s="21">
        <v>52.330642900000001</v>
      </c>
      <c r="J9" s="22">
        <f t="shared" si="1"/>
        <v>0.35664265248384691</v>
      </c>
      <c r="K9" s="22">
        <f t="shared" si="2"/>
        <v>0.50033940261701981</v>
      </c>
      <c r="L9" s="23">
        <f t="shared" si="3"/>
        <v>0.62592488409426117</v>
      </c>
      <c r="M9" s="4"/>
    </row>
    <row r="10" spans="1:13" ht="25.5">
      <c r="A10" s="17"/>
      <c r="B10" s="19">
        <v>3000638</v>
      </c>
      <c r="C10" s="19" t="s">
        <v>1928</v>
      </c>
      <c r="D10" s="20">
        <v>174.66614599999997</v>
      </c>
      <c r="E10" s="21">
        <v>174.666146</v>
      </c>
      <c r="F10" s="21">
        <f t="shared" si="0"/>
        <v>103.65802092099358</v>
      </c>
      <c r="G10" s="21">
        <v>63.069129690993577</v>
      </c>
      <c r="H10" s="21">
        <v>21.17080898</v>
      </c>
      <c r="I10" s="21">
        <v>19.418082250000001</v>
      </c>
      <c r="J10" s="22">
        <f t="shared" si="1"/>
        <v>0.36108387993511676</v>
      </c>
      <c r="K10" s="22">
        <f t="shared" si="2"/>
        <v>0.48229116288507096</v>
      </c>
      <c r="L10" s="23">
        <f t="shared" si="3"/>
        <v>0.59346372090326871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1939</v>
      </c>
    </row>
    <row r="15" spans="1:13" ht="45" customHeight="1">
      <c r="A15" s="84" t="s">
        <v>317</v>
      </c>
      <c r="B15" s="85"/>
      <c r="C15" s="85"/>
      <c r="D15" s="96" t="s">
        <v>318</v>
      </c>
      <c r="E15" s="6"/>
      <c r="F15" s="6"/>
      <c r="G15" s="6"/>
    </row>
    <row r="16" spans="1:13" ht="15.75" thickBot="1">
      <c r="A16" s="94"/>
      <c r="B16" s="95"/>
      <c r="C16" s="95"/>
      <c r="D16" s="97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122</v>
      </c>
      <c r="B1" s="49" t="s">
        <v>82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1926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612.89328999999998</v>
      </c>
      <c r="I6" s="14">
        <v>613.27579000000003</v>
      </c>
      <c r="J6" s="14">
        <v>380.3819917218367</v>
      </c>
      <c r="K6" s="14">
        <v>222.72195263183676</v>
      </c>
      <c r="L6" s="14">
        <v>83.488532309999997</v>
      </c>
      <c r="M6" s="14">
        <v>74.171506779999987</v>
      </c>
      <c r="N6" s="15">
        <v>0.36316769105109586</v>
      </c>
      <c r="O6" s="15">
        <v>0.4993030703883431</v>
      </c>
      <c r="P6" s="16">
        <v>0.62024622188630119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SUM(H8:H18)</f>
        <v>612.89329000000009</v>
      </c>
      <c r="I7" s="37">
        <f>SUM(I8:I18)</f>
        <v>613.27579000000003</v>
      </c>
      <c r="J7" s="37">
        <f>SUM(J8:J18)</f>
        <v>380.38199172183676</v>
      </c>
      <c r="K7" s="37">
        <f t="shared" ref="K7:M7" si="0">SUM(K8:K18)</f>
        <v>222.72195263183676</v>
      </c>
      <c r="L7" s="37">
        <f t="shared" si="0"/>
        <v>83.488532309999997</v>
      </c>
      <c r="M7" s="37">
        <f t="shared" si="0"/>
        <v>74.171506780000001</v>
      </c>
      <c r="N7" s="39">
        <f>IFERROR(K7/I7,0)</f>
        <v>0.36316769105109586</v>
      </c>
      <c r="O7" s="39">
        <f>IFERROR(SUM(K7,L7)/I7,0)</f>
        <v>0.4993030703883431</v>
      </c>
      <c r="P7" s="40">
        <f>IFERROR(SUM(K7,L7,M7)/I7,0)</f>
        <v>0.6202462218863013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19.011781000000006</v>
      </c>
      <c r="I8" s="21">
        <v>20.585728</v>
      </c>
      <c r="J8" s="21">
        <f t="shared" ref="J8:J18" si="1">SUM(K8,L8,M8)</f>
        <v>15.795014565528607</v>
      </c>
      <c r="K8" s="21">
        <v>10.973198855528608</v>
      </c>
      <c r="L8" s="21">
        <v>2.4288340799999997</v>
      </c>
      <c r="M8" s="21">
        <v>2.3929816299999995</v>
      </c>
      <c r="N8" s="22">
        <f t="shared" ref="N8:N19" si="2">IFERROR(K8/I8,0)</f>
        <v>0.53304886062463319</v>
      </c>
      <c r="O8" s="22">
        <f t="shared" ref="O8:O19" si="3">IFERROR(SUM(K8,L8)/I8,0)</f>
        <v>0.65103517036310821</v>
      </c>
      <c r="P8" s="23">
        <f t="shared" ref="P8:P19" si="4">IFERROR(SUM(K8,L8,M8)/I8,0)</f>
        <v>0.76727986328822606</v>
      </c>
      <c r="Q8" s="70">
        <v>6</v>
      </c>
      <c r="R8" s="21">
        <v>6</v>
      </c>
      <c r="S8" s="23">
        <f>IFERROR(R8/Q8,0)</f>
        <v>1</v>
      </c>
    </row>
    <row r="9" spans="1:19" ht="25.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1.8089</v>
      </c>
      <c r="I9" s="21">
        <v>1.125753</v>
      </c>
      <c r="J9" s="21">
        <f t="shared" si="1"/>
        <v>0.11018000044748186</v>
      </c>
      <c r="K9" s="21">
        <v>6.8980000447481871E-2</v>
      </c>
      <c r="L9" s="21">
        <v>1.14E-2</v>
      </c>
      <c r="M9" s="21">
        <v>2.98E-2</v>
      </c>
      <c r="N9" s="22">
        <f t="shared" si="2"/>
        <v>6.1274542859296732E-2</v>
      </c>
      <c r="O9" s="22">
        <f t="shared" si="3"/>
        <v>7.1401098151621059E-2</v>
      </c>
      <c r="P9" s="23">
        <f t="shared" si="4"/>
        <v>9.7872269003486431E-2</v>
      </c>
      <c r="Q9" s="70">
        <v>6</v>
      </c>
      <c r="R9" s="21">
        <v>6</v>
      </c>
      <c r="S9" s="23">
        <f t="shared" ref="S9:S18" si="5">IFERROR(R9/Q9,0)</f>
        <v>1</v>
      </c>
    </row>
    <row r="10" spans="1:19" ht="25.5">
      <c r="A10" s="17"/>
      <c r="B10" s="19">
        <v>5004958</v>
      </c>
      <c r="C10" s="19" t="s">
        <v>1929</v>
      </c>
      <c r="D10" s="68">
        <v>3000637</v>
      </c>
      <c r="E10" s="19" t="s">
        <v>1927</v>
      </c>
      <c r="F10" s="69">
        <v>86</v>
      </c>
      <c r="G10" s="19" t="s">
        <v>500</v>
      </c>
      <c r="H10" s="20">
        <v>4.6522079999999999</v>
      </c>
      <c r="I10" s="21">
        <v>4.8367559999999994</v>
      </c>
      <c r="J10" s="21">
        <f t="shared" si="1"/>
        <v>0.64016269861708996</v>
      </c>
      <c r="K10" s="21">
        <v>0.34257767861708999</v>
      </c>
      <c r="L10" s="21">
        <v>0.101799</v>
      </c>
      <c r="M10" s="21">
        <v>0.19578602000000001</v>
      </c>
      <c r="N10" s="22">
        <f t="shared" si="2"/>
        <v>7.0827984421188511E-2</v>
      </c>
      <c r="O10" s="22">
        <f t="shared" si="3"/>
        <v>9.187494234091817E-2</v>
      </c>
      <c r="P10" s="23">
        <f t="shared" si="4"/>
        <v>0.13235373018963331</v>
      </c>
      <c r="Q10" s="70">
        <v>19394</v>
      </c>
      <c r="R10" s="21">
        <v>19394</v>
      </c>
      <c r="S10" s="23">
        <f t="shared" si="5"/>
        <v>1</v>
      </c>
    </row>
    <row r="11" spans="1:19" ht="25.5">
      <c r="A11" s="17"/>
      <c r="B11" s="19">
        <v>5004959</v>
      </c>
      <c r="C11" s="19" t="s">
        <v>1930</v>
      </c>
      <c r="D11" s="68">
        <v>3000637</v>
      </c>
      <c r="E11" s="19" t="s">
        <v>1927</v>
      </c>
      <c r="F11" s="69">
        <v>86</v>
      </c>
      <c r="G11" s="19" t="s">
        <v>500</v>
      </c>
      <c r="H11" s="20">
        <v>23.586715999999999</v>
      </c>
      <c r="I11" s="21">
        <v>1.3285230000000001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25.5">
      <c r="A12" s="17"/>
      <c r="B12" s="19">
        <v>5004960</v>
      </c>
      <c r="C12" s="19" t="s">
        <v>1931</v>
      </c>
      <c r="D12" s="68">
        <v>3000637</v>
      </c>
      <c r="E12" s="19" t="s">
        <v>1927</v>
      </c>
      <c r="F12" s="69">
        <v>86</v>
      </c>
      <c r="G12" s="19" t="s">
        <v>500</v>
      </c>
      <c r="H12" s="20">
        <v>370.60621100000003</v>
      </c>
      <c r="I12" s="21">
        <v>410.32813399999998</v>
      </c>
      <c r="J12" s="21">
        <f t="shared" si="1"/>
        <v>260.17861353625</v>
      </c>
      <c r="K12" s="21">
        <v>148.26806640625</v>
      </c>
      <c r="L12" s="21">
        <v>59.775690249999997</v>
      </c>
      <c r="M12" s="21">
        <v>52.134856880000001</v>
      </c>
      <c r="N12" s="22">
        <f t="shared" si="2"/>
        <v>0.36134023997060366</v>
      </c>
      <c r="O12" s="22">
        <f t="shared" si="3"/>
        <v>0.5070180166009528</v>
      </c>
      <c r="P12" s="23">
        <f t="shared" si="4"/>
        <v>0.63407451738673615</v>
      </c>
      <c r="Q12" s="70">
        <v>23650</v>
      </c>
      <c r="R12" s="21">
        <v>23650</v>
      </c>
      <c r="S12" s="23">
        <f t="shared" si="5"/>
        <v>1</v>
      </c>
    </row>
    <row r="13" spans="1:19" ht="25.5">
      <c r="A13" s="17"/>
      <c r="B13" s="19">
        <v>5004961</v>
      </c>
      <c r="C13" s="19" t="s">
        <v>1932</v>
      </c>
      <c r="D13" s="68">
        <v>3000638</v>
      </c>
      <c r="E13" s="19" t="s">
        <v>1928</v>
      </c>
      <c r="F13" s="69">
        <v>86</v>
      </c>
      <c r="G13" s="19" t="s">
        <v>500</v>
      </c>
      <c r="H13" s="20">
        <v>2.6097499999999996</v>
      </c>
      <c r="I13" s="21">
        <v>2.6097499999999996</v>
      </c>
      <c r="J13" s="21">
        <f t="shared" si="1"/>
        <v>2.2289999831467868E-2</v>
      </c>
      <c r="K13" s="21">
        <v>1.7039999831467867E-2</v>
      </c>
      <c r="L13" s="21">
        <v>5.2500000000000003E-3</v>
      </c>
      <c r="M13" s="21">
        <v>0</v>
      </c>
      <c r="N13" s="22">
        <f t="shared" si="2"/>
        <v>6.5293609853311124E-3</v>
      </c>
      <c r="O13" s="22">
        <f t="shared" si="3"/>
        <v>8.5410479285249058E-3</v>
      </c>
      <c r="P13" s="23">
        <f t="shared" si="4"/>
        <v>8.5410479285249058E-3</v>
      </c>
      <c r="Q13" s="70">
        <v>6126</v>
      </c>
      <c r="R13" s="21">
        <v>6126</v>
      </c>
      <c r="S13" s="23">
        <f t="shared" si="5"/>
        <v>1</v>
      </c>
    </row>
    <row r="14" spans="1:19" ht="25.5">
      <c r="A14" s="17"/>
      <c r="B14" s="19">
        <v>5004962</v>
      </c>
      <c r="C14" s="19" t="s">
        <v>1933</v>
      </c>
      <c r="D14" s="68">
        <v>3000638</v>
      </c>
      <c r="E14" s="19" t="s">
        <v>1928</v>
      </c>
      <c r="F14" s="69">
        <v>86</v>
      </c>
      <c r="G14" s="19" t="s">
        <v>500</v>
      </c>
      <c r="H14" s="20">
        <v>9.0893859999999993</v>
      </c>
      <c r="I14" s="21">
        <v>0.29413899999999998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0</v>
      </c>
      <c r="R14" s="21">
        <v>0</v>
      </c>
      <c r="S14" s="23">
        <f t="shared" si="5"/>
        <v>0</v>
      </c>
    </row>
    <row r="15" spans="1:19" ht="25.5">
      <c r="A15" s="17"/>
      <c r="B15" s="19">
        <v>5004963</v>
      </c>
      <c r="C15" s="19" t="s">
        <v>1934</v>
      </c>
      <c r="D15" s="68">
        <v>3000638</v>
      </c>
      <c r="E15" s="19" t="s">
        <v>1928</v>
      </c>
      <c r="F15" s="69">
        <v>86</v>
      </c>
      <c r="G15" s="19" t="s">
        <v>500</v>
      </c>
      <c r="H15" s="20">
        <v>155.10765699999999</v>
      </c>
      <c r="I15" s="21">
        <v>171.76225700000001</v>
      </c>
      <c r="J15" s="21">
        <f t="shared" si="1"/>
        <v>103.63573092116211</v>
      </c>
      <c r="K15" s="21">
        <v>63.052089691162109</v>
      </c>
      <c r="L15" s="21">
        <v>21.16555898</v>
      </c>
      <c r="M15" s="21">
        <v>19.418082250000001</v>
      </c>
      <c r="N15" s="22">
        <f t="shared" si="2"/>
        <v>0.36708931748120954</v>
      </c>
      <c r="O15" s="22">
        <f t="shared" si="3"/>
        <v>0.49031521908309639</v>
      </c>
      <c r="P15" s="23">
        <f t="shared" si="4"/>
        <v>0.60336730974117381</v>
      </c>
      <c r="Q15" s="70">
        <v>9208</v>
      </c>
      <c r="R15" s="21">
        <v>9208</v>
      </c>
      <c r="S15" s="23">
        <f t="shared" si="5"/>
        <v>1</v>
      </c>
    </row>
    <row r="16" spans="1:19" ht="38.25">
      <c r="A16" s="17"/>
      <c r="B16" s="19">
        <v>5005216</v>
      </c>
      <c r="C16" s="19" t="s">
        <v>1935</v>
      </c>
      <c r="D16" s="68">
        <v>3000637</v>
      </c>
      <c r="E16" s="19" t="s">
        <v>1927</v>
      </c>
      <c r="F16" s="69">
        <v>86</v>
      </c>
      <c r="G16" s="19" t="s">
        <v>500</v>
      </c>
      <c r="H16" s="20">
        <v>17.848277999999997</v>
      </c>
      <c r="I16" s="21">
        <v>0.2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38.25">
      <c r="A17" s="17"/>
      <c r="B17" s="19">
        <v>5005217</v>
      </c>
      <c r="C17" s="19" t="s">
        <v>1936</v>
      </c>
      <c r="D17" s="68">
        <v>3000638</v>
      </c>
      <c r="E17" s="19" t="s">
        <v>1928</v>
      </c>
      <c r="F17" s="69">
        <v>86</v>
      </c>
      <c r="G17" s="19" t="s">
        <v>500</v>
      </c>
      <c r="H17" s="20">
        <v>7.8593529999999996</v>
      </c>
      <c r="I17" s="21">
        <v>0</v>
      </c>
      <c r="J17" s="21">
        <f t="shared" si="1"/>
        <v>0</v>
      </c>
      <c r="K17" s="21">
        <v>0</v>
      </c>
      <c r="L17" s="21">
        <v>0</v>
      </c>
      <c r="M17" s="21">
        <v>0</v>
      </c>
      <c r="N17" s="22">
        <f t="shared" si="2"/>
        <v>0</v>
      </c>
      <c r="O17" s="22">
        <f t="shared" si="3"/>
        <v>0</v>
      </c>
      <c r="P17" s="23">
        <f t="shared" si="4"/>
        <v>0</v>
      </c>
      <c r="Q17" s="70">
        <v>0</v>
      </c>
      <c r="R17" s="21">
        <v>0</v>
      </c>
      <c r="S17" s="23">
        <f t="shared" si="5"/>
        <v>0</v>
      </c>
    </row>
    <row r="18" spans="1:19" ht="63.75">
      <c r="A18" s="17"/>
      <c r="B18" s="19">
        <v>5005218</v>
      </c>
      <c r="C18" s="19" t="s">
        <v>1937</v>
      </c>
      <c r="D18" s="68">
        <v>3000001</v>
      </c>
      <c r="E18" s="19" t="s">
        <v>275</v>
      </c>
      <c r="F18" s="69">
        <v>544</v>
      </c>
      <c r="G18" s="19" t="s">
        <v>1085</v>
      </c>
      <c r="H18" s="20">
        <v>0.71304999999999985</v>
      </c>
      <c r="I18" s="21">
        <v>0.20475000000000002</v>
      </c>
      <c r="J18" s="21">
        <f t="shared" si="1"/>
        <v>0</v>
      </c>
      <c r="K18" s="21">
        <v>0</v>
      </c>
      <c r="L18" s="21">
        <v>0</v>
      </c>
      <c r="M18" s="21">
        <v>0</v>
      </c>
      <c r="N18" s="22">
        <f t="shared" si="2"/>
        <v>0</v>
      </c>
      <c r="O18" s="22">
        <f t="shared" si="3"/>
        <v>0</v>
      </c>
      <c r="P18" s="23">
        <f t="shared" si="4"/>
        <v>0</v>
      </c>
      <c r="Q18" s="70">
        <v>0</v>
      </c>
      <c r="R18" s="21">
        <v>0</v>
      </c>
      <c r="S18" s="23">
        <f t="shared" si="5"/>
        <v>0</v>
      </c>
    </row>
    <row r="19" spans="1:19" ht="15.75" thickBot="1">
      <c r="A19" s="41" t="s">
        <v>293</v>
      </c>
      <c r="B19" s="43"/>
      <c r="C19" s="43"/>
      <c r="D19" s="65"/>
      <c r="E19" s="43"/>
      <c r="F19" s="66"/>
      <c r="G19" s="43"/>
      <c r="H19" s="44">
        <f>H6-H7</f>
        <v>0</v>
      </c>
      <c r="I19" s="44">
        <f t="shared" ref="I19:M19" si="6">I6-I7</f>
        <v>0</v>
      </c>
      <c r="J19" s="44">
        <f t="shared" si="6"/>
        <v>0</v>
      </c>
      <c r="K19" s="44">
        <f t="shared" si="6"/>
        <v>0</v>
      </c>
      <c r="L19" s="44">
        <f t="shared" si="6"/>
        <v>0</v>
      </c>
      <c r="M19" s="44">
        <f t="shared" si="6"/>
        <v>0</v>
      </c>
      <c r="N19" s="46">
        <f t="shared" si="2"/>
        <v>0</v>
      </c>
      <c r="O19" s="46">
        <f t="shared" si="3"/>
        <v>0</v>
      </c>
      <c r="P19" s="47">
        <f t="shared" si="4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>
  <dimension ref="A1:M12"/>
  <sheetViews>
    <sheetView workbookViewId="0">
      <selection activeCell="A9" sqref="A9:L9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123</v>
      </c>
      <c r="B1" s="50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1940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804.68669</v>
      </c>
      <c r="E6" s="14">
        <v>857.1080300000001</v>
      </c>
      <c r="F6" s="14">
        <v>357.7469510921768</v>
      </c>
      <c r="G6" s="14">
        <v>251.90620626217677</v>
      </c>
      <c r="H6" s="14">
        <v>57.762957150000005</v>
      </c>
      <c r="I6" s="14">
        <v>48.077787679999993</v>
      </c>
      <c r="J6" s="15">
        <v>0.29390251572159082</v>
      </c>
      <c r="K6" s="15">
        <v>0.36129537068060924</v>
      </c>
      <c r="L6" s="16">
        <v>0.41738840212729861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804.68669000000011</v>
      </c>
      <c r="E7" s="38">
        <f ca="1">SUM(E8:OFFSET(E6,MATCH("GOBIERNOS REGIONALES",$A$8:$A$50,0),0))</f>
        <v>857.10802999999987</v>
      </c>
      <c r="F7" s="38">
        <f ca="1">SUM(F8:OFFSET(F6,MATCH("GOBIERNOS REGIONALES",$A$8:$A$50,0),0))</f>
        <v>357.7469510921768</v>
      </c>
      <c r="G7" s="38">
        <f ca="1">SUM(G8:OFFSET(G6,MATCH("GOBIERNOS REGIONALES",$A$8:$A$50,0),0))</f>
        <v>251.9062062621768</v>
      </c>
      <c r="H7" s="38">
        <f ca="1">SUM(H8:OFFSET(H6,MATCH("GOBIERNOS REGIONALES",$A$8:$A$50,0),0))</f>
        <v>57.762957149999977</v>
      </c>
      <c r="I7" s="38">
        <f ca="1">SUM(I8:OFFSET(I6,MATCH("GOBIERNOS REGIONALES",$A$8:$A$50,0),0))</f>
        <v>48.077787679999993</v>
      </c>
      <c r="J7" s="39">
        <f ca="1">IFERROR(G7/E7,0)</f>
        <v>0.29390251572159093</v>
      </c>
      <c r="K7" s="39">
        <f ca="1">IFERROR(SUM(G7,H7)/E7,0)</f>
        <v>0.36129537068060935</v>
      </c>
      <c r="L7" s="40">
        <f ca="1">IFERROR(SUM(G7,H7,I7)/E7,0)</f>
        <v>0.41738840212729872</v>
      </c>
      <c r="M7" s="4"/>
    </row>
    <row r="8" spans="1:13" ht="25.5">
      <c r="A8" s="17"/>
      <c r="B8" s="18">
        <v>6</v>
      </c>
      <c r="C8" s="19" t="s">
        <v>106</v>
      </c>
      <c r="D8" s="20">
        <v>218.27119999999999</v>
      </c>
      <c r="E8" s="21">
        <v>218.27119999999996</v>
      </c>
      <c r="F8" s="21">
        <f t="shared" ref="F8:F11" si="0">SUM(G8,H8,I8)</f>
        <v>1.9228822301599919</v>
      </c>
      <c r="G8" s="21">
        <v>0.27277358015999198</v>
      </c>
      <c r="H8" s="21">
        <v>1.5808710399999999</v>
      </c>
      <c r="I8" s="21">
        <v>6.9237610000000005E-2</v>
      </c>
      <c r="J8" s="22">
        <f t="shared" ref="J8:J11" si="1">IFERROR(G8/E8,0)</f>
        <v>1.2497002818511651E-3</v>
      </c>
      <c r="K8" s="22">
        <f t="shared" ref="K8:K11" si="2">IFERROR(SUM(G8,H8)/E8,0)</f>
        <v>8.4923921257591111E-3</v>
      </c>
      <c r="L8" s="23">
        <f t="shared" ref="L8:L11" si="3">IFERROR(SUM(G8,H8,I8)/E8,0)</f>
        <v>8.809601221599515E-3</v>
      </c>
      <c r="M8" s="4"/>
    </row>
    <row r="9" spans="1:13">
      <c r="A9" s="17"/>
      <c r="B9" s="18">
        <v>61</v>
      </c>
      <c r="C9" s="19" t="s">
        <v>135</v>
      </c>
      <c r="D9" s="20">
        <v>586.41549000000009</v>
      </c>
      <c r="E9" s="21">
        <v>638.83682999999985</v>
      </c>
      <c r="F9" s="21">
        <f t="shared" si="0"/>
        <v>355.82406886201682</v>
      </c>
      <c r="G9" s="21">
        <v>251.6334326820168</v>
      </c>
      <c r="H9" s="21">
        <v>56.182086109999979</v>
      </c>
      <c r="I9" s="21">
        <v>48.008550069999991</v>
      </c>
      <c r="J9" s="22">
        <f t="shared" si="1"/>
        <v>0.39389312084905448</v>
      </c>
      <c r="K9" s="22">
        <f t="shared" si="2"/>
        <v>0.48183746511924941</v>
      </c>
      <c r="L9" s="23">
        <f t="shared" si="3"/>
        <v>0.55698740609870112</v>
      </c>
      <c r="M9" s="4"/>
    </row>
    <row r="10" spans="1:13" ht="15.75" thickBot="1">
      <c r="A10" s="41" t="s">
        <v>205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123</v>
      </c>
      <c r="B1" s="51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1941</v>
      </c>
      <c r="N2" s="72" t="s">
        <v>1979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804.68669</v>
      </c>
      <c r="E6" s="14">
        <f ca="1">SUM(E7:OFFSET(E7,50,0))</f>
        <v>857.1080300000001</v>
      </c>
      <c r="F6" s="14">
        <f ca="1">SUM(F7:OFFSET(F7,50,0))</f>
        <v>357.7469510921768</v>
      </c>
      <c r="G6" s="14">
        <f ca="1">SUM(G7:OFFSET(G7,50,0))</f>
        <v>251.90620626217677</v>
      </c>
      <c r="H6" s="14">
        <f ca="1">SUM(H7:OFFSET(H7,50,0))</f>
        <v>57.762957150000005</v>
      </c>
      <c r="I6" s="14">
        <f ca="1">SUM(I7:OFFSET(I7,50,0))</f>
        <v>48.077787679999993</v>
      </c>
      <c r="J6" s="15">
        <f ca="1">IFERROR(G6/E6,0)</f>
        <v>0.29390251572159082</v>
      </c>
      <c r="K6" s="15">
        <f ca="1">IFERROR(SUM(G6,H6)/E6,0)</f>
        <v>0.36129537068060924</v>
      </c>
      <c r="L6" s="16">
        <f ca="1">IFERROR(SUM(G6,H6,I6)/E6,0)</f>
        <v>0.41738840212729861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1.4849379999999999</v>
      </c>
      <c r="E7" s="21">
        <v>3.2056650000000002</v>
      </c>
      <c r="F7" s="21">
        <f t="shared" ref="F7:F31" si="0">SUM(G7,H7,I7)</f>
        <v>1.2795137715631337</v>
      </c>
      <c r="G7" s="21">
        <v>0.97539085156313377</v>
      </c>
      <c r="H7" s="21">
        <v>0.13941627000000001</v>
      </c>
      <c r="I7" s="21">
        <v>0.16470665000000001</v>
      </c>
      <c r="J7" s="22">
        <f t="shared" ref="J7:J31" si="1">IFERROR(G7/E7,0)</f>
        <v>0.30427098638289829</v>
      </c>
      <c r="K7" s="22">
        <f t="shared" ref="K7:K31" si="2">IFERROR(SUM(G7,H7)/E7,0)</f>
        <v>0.34776157881847714</v>
      </c>
      <c r="L7" s="23">
        <f t="shared" ref="L7:L31" si="3">IFERROR(SUM(G7,H7,I7)/E7,0)</f>
        <v>0.3991414485178999</v>
      </c>
      <c r="M7" s="4"/>
      <c r="N7" t="s">
        <v>267</v>
      </c>
      <c r="O7" s="5">
        <v>26.353995326433619</v>
      </c>
      <c r="P7" s="71">
        <v>0.76958548018587503</v>
      </c>
    </row>
    <row r="8" spans="1:16">
      <c r="A8" s="17"/>
      <c r="B8" s="55">
        <v>2</v>
      </c>
      <c r="C8" s="19" t="s">
        <v>250</v>
      </c>
      <c r="D8" s="20">
        <v>5.1518540000000002</v>
      </c>
      <c r="E8" s="21">
        <v>8.2813200000000009</v>
      </c>
      <c r="F8" s="21">
        <f t="shared" si="0"/>
        <v>5.6662310203774284</v>
      </c>
      <c r="G8" s="21">
        <v>4.7110168803774286</v>
      </c>
      <c r="H8" s="21">
        <v>0.45749936000000008</v>
      </c>
      <c r="I8" s="21">
        <v>0.49771478000000002</v>
      </c>
      <c r="J8" s="22">
        <f t="shared" si="1"/>
        <v>0.56887270149896729</v>
      </c>
      <c r="K8" s="22">
        <f t="shared" si="2"/>
        <v>0.62411744026042082</v>
      </c>
      <c r="L8" s="23">
        <f t="shared" si="3"/>
        <v>0.68421833963395062</v>
      </c>
      <c r="M8" s="4"/>
      <c r="N8" t="s">
        <v>250</v>
      </c>
      <c r="O8" s="5">
        <v>5.6662310203774284</v>
      </c>
      <c r="P8" s="71">
        <v>0.68421833963395062</v>
      </c>
    </row>
    <row r="9" spans="1:16">
      <c r="A9" s="17"/>
      <c r="B9" s="55">
        <v>3</v>
      </c>
      <c r="C9" s="19" t="s">
        <v>251</v>
      </c>
      <c r="D9" s="20">
        <v>1.0556269999999999</v>
      </c>
      <c r="E9" s="21">
        <v>1.2941319999999998</v>
      </c>
      <c r="F9" s="21">
        <f t="shared" si="0"/>
        <v>0.71002134521165083</v>
      </c>
      <c r="G9" s="21">
        <v>0.49034740521165077</v>
      </c>
      <c r="H9" s="21">
        <v>0.10155705000000001</v>
      </c>
      <c r="I9" s="21">
        <v>0.11811689</v>
      </c>
      <c r="J9" s="22">
        <f t="shared" si="1"/>
        <v>0.37890061076586534</v>
      </c>
      <c r="K9" s="22">
        <f t="shared" si="2"/>
        <v>0.45737564267914776</v>
      </c>
      <c r="L9" s="23">
        <f t="shared" si="3"/>
        <v>0.54864677267206974</v>
      </c>
      <c r="M9" s="4"/>
      <c r="N9" t="s">
        <v>272</v>
      </c>
      <c r="O9" s="5">
        <v>1.0499432642456408</v>
      </c>
      <c r="P9" s="71">
        <v>0.6539738622081348</v>
      </c>
    </row>
    <row r="10" spans="1:16">
      <c r="A10" s="17"/>
      <c r="B10" s="55">
        <v>4</v>
      </c>
      <c r="C10" s="19" t="s">
        <v>252</v>
      </c>
      <c r="D10" s="20">
        <v>177.49014899999995</v>
      </c>
      <c r="E10" s="21">
        <v>117.75709599999999</v>
      </c>
      <c r="F10" s="21">
        <f t="shared" si="0"/>
        <v>4.9800754298968366</v>
      </c>
      <c r="G10" s="21">
        <v>3.1765805798968358</v>
      </c>
      <c r="H10" s="21">
        <v>1.1809217200000002</v>
      </c>
      <c r="I10" s="21">
        <v>0.62257312999999992</v>
      </c>
      <c r="J10" s="22">
        <f t="shared" si="1"/>
        <v>2.697570412144705E-2</v>
      </c>
      <c r="K10" s="22">
        <f t="shared" si="2"/>
        <v>3.7004158967174572E-2</v>
      </c>
      <c r="L10" s="23">
        <f t="shared" si="3"/>
        <v>4.2291085625080604E-2</v>
      </c>
      <c r="M10" s="4"/>
      <c r="N10" t="s">
        <v>265</v>
      </c>
      <c r="O10" s="5">
        <v>1.4325507775492419</v>
      </c>
      <c r="P10" s="71">
        <v>0.64724771451683005</v>
      </c>
    </row>
    <row r="11" spans="1:16">
      <c r="A11" s="17"/>
      <c r="B11" s="55">
        <v>5</v>
      </c>
      <c r="C11" s="19" t="s">
        <v>253</v>
      </c>
      <c r="D11" s="20">
        <v>4.3097460000000005</v>
      </c>
      <c r="E11" s="21">
        <v>4.8796470000000003</v>
      </c>
      <c r="F11" s="21">
        <f t="shared" si="0"/>
        <v>2.9572596620349914</v>
      </c>
      <c r="G11" s="21">
        <v>2.0963002320349915</v>
      </c>
      <c r="H11" s="21">
        <v>0.48506276999999998</v>
      </c>
      <c r="I11" s="21">
        <v>0.37589665999999999</v>
      </c>
      <c r="J11" s="22">
        <f t="shared" si="1"/>
        <v>0.42960079531060164</v>
      </c>
      <c r="K11" s="22">
        <f t="shared" si="2"/>
        <v>0.52900609450539993</v>
      </c>
      <c r="L11" s="23">
        <f t="shared" si="3"/>
        <v>0.60603967090959476</v>
      </c>
      <c r="M11" s="4"/>
      <c r="N11" t="s">
        <v>253</v>
      </c>
      <c r="O11" s="5">
        <v>2.9572596620349914</v>
      </c>
      <c r="P11" s="71">
        <v>0.60603967090959476</v>
      </c>
    </row>
    <row r="12" spans="1:16">
      <c r="A12" s="17"/>
      <c r="B12" s="55">
        <v>6</v>
      </c>
      <c r="C12" s="19" t="s">
        <v>254</v>
      </c>
      <c r="D12" s="20">
        <v>3.1346000000000003</v>
      </c>
      <c r="E12" s="21">
        <v>3.6059299999999999</v>
      </c>
      <c r="F12" s="21">
        <f t="shared" si="0"/>
        <v>1.9902241640130074</v>
      </c>
      <c r="G12" s="21">
        <v>1.4220489540130075</v>
      </c>
      <c r="H12" s="21">
        <v>0.27575489999999997</v>
      </c>
      <c r="I12" s="21">
        <v>0.29242031000000002</v>
      </c>
      <c r="J12" s="22">
        <f t="shared" si="1"/>
        <v>0.39436399320369708</v>
      </c>
      <c r="K12" s="22">
        <f t="shared" si="2"/>
        <v>0.47083660914466102</v>
      </c>
      <c r="L12" s="23">
        <f t="shared" si="3"/>
        <v>0.55193089272753704</v>
      </c>
      <c r="M12" s="4"/>
      <c r="N12" t="s">
        <v>271</v>
      </c>
      <c r="O12" s="5">
        <v>1.6613185774207113</v>
      </c>
      <c r="P12" s="71">
        <v>0.60128434369811656</v>
      </c>
    </row>
    <row r="13" spans="1:16">
      <c r="A13" s="17"/>
      <c r="B13" s="55">
        <v>7</v>
      </c>
      <c r="C13" s="19" t="s">
        <v>255</v>
      </c>
      <c r="D13" s="20">
        <v>7.7031279999999995</v>
      </c>
      <c r="E13" s="21">
        <v>8.6744969999999988</v>
      </c>
      <c r="F13" s="21">
        <f t="shared" si="0"/>
        <v>4.8069251976043592</v>
      </c>
      <c r="G13" s="21">
        <v>3.5274276876043587</v>
      </c>
      <c r="H13" s="21">
        <v>0.55817691999999997</v>
      </c>
      <c r="I13" s="21">
        <v>0.72132059000000004</v>
      </c>
      <c r="J13" s="22">
        <f t="shared" si="1"/>
        <v>0.40664348464289735</v>
      </c>
      <c r="K13" s="22">
        <f t="shared" si="2"/>
        <v>0.47099037645691266</v>
      </c>
      <c r="L13" s="23">
        <f t="shared" si="3"/>
        <v>0.55414454551132586</v>
      </c>
      <c r="M13" s="4"/>
      <c r="N13" t="s">
        <v>257</v>
      </c>
      <c r="O13" s="5">
        <v>0.29859480541856698</v>
      </c>
      <c r="P13" s="71">
        <v>0.57628209638045125</v>
      </c>
    </row>
    <row r="14" spans="1:16">
      <c r="A14" s="17"/>
      <c r="B14" s="55">
        <v>8</v>
      </c>
      <c r="C14" s="19" t="s">
        <v>256</v>
      </c>
      <c r="D14" s="20">
        <v>6.8911600000000002</v>
      </c>
      <c r="E14" s="21">
        <v>10.386892999999999</v>
      </c>
      <c r="F14" s="21">
        <f t="shared" si="0"/>
        <v>4.4390567061985244</v>
      </c>
      <c r="G14" s="21">
        <v>3.0326766461985244</v>
      </c>
      <c r="H14" s="21">
        <v>0.67418535999999973</v>
      </c>
      <c r="I14" s="21">
        <v>0.73219469999999998</v>
      </c>
      <c r="J14" s="22">
        <f t="shared" si="1"/>
        <v>0.29197149197536981</v>
      </c>
      <c r="K14" s="22">
        <f t="shared" si="2"/>
        <v>0.35687880930308269</v>
      </c>
      <c r="L14" s="23">
        <f t="shared" si="3"/>
        <v>0.427370986318866</v>
      </c>
      <c r="M14" s="4"/>
      <c r="N14" t="s">
        <v>263</v>
      </c>
      <c r="O14" s="5">
        <v>225.14694832861812</v>
      </c>
      <c r="P14" s="71">
        <v>0.56558880173309645</v>
      </c>
    </row>
    <row r="15" spans="1:16">
      <c r="A15" s="17"/>
      <c r="B15" s="55">
        <v>9</v>
      </c>
      <c r="C15" s="19" t="s">
        <v>257</v>
      </c>
      <c r="D15" s="20">
        <v>0.46909599999999996</v>
      </c>
      <c r="E15" s="21">
        <v>0.51813999999999993</v>
      </c>
      <c r="F15" s="21">
        <f t="shared" si="0"/>
        <v>0.29859480541856698</v>
      </c>
      <c r="G15" s="21">
        <v>0.204266515418567</v>
      </c>
      <c r="H15" s="21">
        <v>5.9162529999999998E-2</v>
      </c>
      <c r="I15" s="21">
        <v>3.5165759999999997E-2</v>
      </c>
      <c r="J15" s="22">
        <f t="shared" si="1"/>
        <v>0.39423035360822756</v>
      </c>
      <c r="K15" s="22">
        <f t="shared" si="2"/>
        <v>0.50841287184654149</v>
      </c>
      <c r="L15" s="23">
        <f t="shared" si="3"/>
        <v>0.57628209638045125</v>
      </c>
      <c r="M15" s="4"/>
      <c r="N15" t="s">
        <v>255</v>
      </c>
      <c r="O15" s="5">
        <v>4.8069251976043592</v>
      </c>
      <c r="P15" s="71">
        <v>0.55414454551132586</v>
      </c>
    </row>
    <row r="16" spans="1:16">
      <c r="A16" s="17"/>
      <c r="B16" s="55">
        <v>10</v>
      </c>
      <c r="C16" s="19" t="s">
        <v>258</v>
      </c>
      <c r="D16" s="20">
        <v>6.2521200000000006</v>
      </c>
      <c r="E16" s="21">
        <v>8.5437759999999994</v>
      </c>
      <c r="F16" s="21">
        <f t="shared" si="0"/>
        <v>4.5664799500657836</v>
      </c>
      <c r="G16" s="21">
        <v>2.7940623100657831</v>
      </c>
      <c r="H16" s="21">
        <v>0.53593241999999996</v>
      </c>
      <c r="I16" s="21">
        <v>1.2364852200000001</v>
      </c>
      <c r="J16" s="22">
        <f t="shared" si="1"/>
        <v>0.3270289752523689</v>
      </c>
      <c r="K16" s="22">
        <f t="shared" si="2"/>
        <v>0.3897567925546952</v>
      </c>
      <c r="L16" s="23">
        <f t="shared" si="3"/>
        <v>0.53448029888257653</v>
      </c>
      <c r="M16" s="4"/>
      <c r="N16" t="s">
        <v>261</v>
      </c>
      <c r="O16" s="5">
        <v>5.2397924322037239</v>
      </c>
      <c r="P16" s="71">
        <v>0.55283770302067337</v>
      </c>
    </row>
    <row r="17" spans="1:16">
      <c r="A17" s="17"/>
      <c r="B17" s="55">
        <v>11</v>
      </c>
      <c r="C17" s="19" t="s">
        <v>259</v>
      </c>
      <c r="D17" s="20">
        <v>140.91332600000001</v>
      </c>
      <c r="E17" s="21">
        <v>122.14267599999998</v>
      </c>
      <c r="F17" s="21">
        <f t="shared" si="0"/>
        <v>8.1971956211840382</v>
      </c>
      <c r="G17" s="21">
        <v>5.5103293311840389</v>
      </c>
      <c r="H17" s="21">
        <v>1.7603625600000001</v>
      </c>
      <c r="I17" s="21">
        <v>0.92650372999999997</v>
      </c>
      <c r="J17" s="22">
        <f t="shared" si="1"/>
        <v>4.51138742955332E-2</v>
      </c>
      <c r="K17" s="22">
        <f t="shared" si="2"/>
        <v>5.952622072226451E-2</v>
      </c>
      <c r="L17" s="23">
        <f t="shared" si="3"/>
        <v>6.7111642626726462E-2</v>
      </c>
      <c r="M17" s="4"/>
      <c r="N17" t="s">
        <v>254</v>
      </c>
      <c r="O17" s="5">
        <v>1.9902241640130074</v>
      </c>
      <c r="P17" s="71">
        <v>0.55193089272753704</v>
      </c>
    </row>
    <row r="18" spans="1:16">
      <c r="A18" s="17"/>
      <c r="B18" s="55">
        <v>12</v>
      </c>
      <c r="C18" s="19" t="s">
        <v>260</v>
      </c>
      <c r="D18" s="20">
        <v>8.329464999999999</v>
      </c>
      <c r="E18" s="21">
        <v>11.260428000000001</v>
      </c>
      <c r="F18" s="21">
        <f t="shared" si="0"/>
        <v>5.6403426022242655</v>
      </c>
      <c r="G18" s="21">
        <v>3.9073542122242655</v>
      </c>
      <c r="H18" s="21">
        <v>1.0012315599999999</v>
      </c>
      <c r="I18" s="21">
        <v>0.73175683000000002</v>
      </c>
      <c r="J18" s="22">
        <f t="shared" si="1"/>
        <v>0.34699872973072293</v>
      </c>
      <c r="K18" s="22">
        <f t="shared" si="2"/>
        <v>0.43591467146934959</v>
      </c>
      <c r="L18" s="23">
        <f t="shared" si="3"/>
        <v>0.50089948643375415</v>
      </c>
      <c r="M18" s="4"/>
      <c r="N18" t="s">
        <v>251</v>
      </c>
      <c r="O18" s="5">
        <v>0.71002134521165083</v>
      </c>
      <c r="P18" s="71">
        <v>0.54864677267206974</v>
      </c>
    </row>
    <row r="19" spans="1:16">
      <c r="A19" s="17"/>
      <c r="B19" s="55">
        <v>13</v>
      </c>
      <c r="C19" s="19" t="s">
        <v>261</v>
      </c>
      <c r="D19" s="20">
        <v>7.2594449999999995</v>
      </c>
      <c r="E19" s="21">
        <v>9.4779940000000007</v>
      </c>
      <c r="F19" s="21">
        <f t="shared" si="0"/>
        <v>5.2397924322037239</v>
      </c>
      <c r="G19" s="21">
        <v>4.3458559922037239</v>
      </c>
      <c r="H19" s="21">
        <v>0.74089892000000002</v>
      </c>
      <c r="I19" s="21">
        <v>0.15303751999999998</v>
      </c>
      <c r="J19" s="22">
        <f t="shared" si="1"/>
        <v>0.45852065238738532</v>
      </c>
      <c r="K19" s="22">
        <f t="shared" si="2"/>
        <v>0.53669108803020171</v>
      </c>
      <c r="L19" s="23">
        <f t="shared" si="3"/>
        <v>0.55283770302067337</v>
      </c>
      <c r="M19" s="4"/>
      <c r="N19" t="s">
        <v>264</v>
      </c>
      <c r="O19" s="5">
        <v>1.922653364548089</v>
      </c>
      <c r="P19" s="71">
        <v>0.54329123867531959</v>
      </c>
    </row>
    <row r="20" spans="1:16">
      <c r="A20" s="17"/>
      <c r="B20" s="55">
        <v>14</v>
      </c>
      <c r="C20" s="19" t="s">
        <v>262</v>
      </c>
      <c r="D20" s="20">
        <v>8.1468340000000001</v>
      </c>
      <c r="E20" s="21">
        <v>12.847669</v>
      </c>
      <c r="F20" s="21">
        <f t="shared" si="0"/>
        <v>6.1515046025852502</v>
      </c>
      <c r="G20" s="21">
        <v>4.3405701525852507</v>
      </c>
      <c r="H20" s="21">
        <v>0.75839128999999994</v>
      </c>
      <c r="I20" s="21">
        <v>1.0525431600000001</v>
      </c>
      <c r="J20" s="22">
        <f t="shared" si="1"/>
        <v>0.33784884655615355</v>
      </c>
      <c r="K20" s="22">
        <f t="shared" si="2"/>
        <v>0.39687833198265388</v>
      </c>
      <c r="L20" s="23">
        <f t="shared" si="3"/>
        <v>0.47880316675229184</v>
      </c>
      <c r="M20" s="4"/>
      <c r="N20" t="s">
        <v>270</v>
      </c>
      <c r="O20" s="5">
        <v>5.0847142199905653</v>
      </c>
      <c r="P20" s="71">
        <v>0.53876487805646422</v>
      </c>
    </row>
    <row r="21" spans="1:16">
      <c r="A21" s="17"/>
      <c r="B21" s="55">
        <v>15</v>
      </c>
      <c r="C21" s="19" t="s">
        <v>263</v>
      </c>
      <c r="D21" s="20">
        <v>346.17454300000003</v>
      </c>
      <c r="E21" s="21">
        <v>398.07532899999995</v>
      </c>
      <c r="F21" s="21">
        <f t="shared" si="0"/>
        <v>225.14694832861812</v>
      </c>
      <c r="G21" s="21">
        <v>159.57338654861815</v>
      </c>
      <c r="H21" s="21">
        <v>37.80124107000001</v>
      </c>
      <c r="I21" s="21">
        <v>27.772320709999988</v>
      </c>
      <c r="J21" s="22">
        <f t="shared" si="1"/>
        <v>0.40086228641569033</v>
      </c>
      <c r="K21" s="22">
        <f t="shared" si="2"/>
        <v>0.49582230608071209</v>
      </c>
      <c r="L21" s="23">
        <f t="shared" si="3"/>
        <v>0.56558880173309645</v>
      </c>
      <c r="M21" s="4"/>
      <c r="N21" t="s">
        <v>258</v>
      </c>
      <c r="O21" s="5">
        <v>4.5664799500657836</v>
      </c>
      <c r="P21" s="71">
        <v>0.53448029888257653</v>
      </c>
    </row>
    <row r="22" spans="1:16">
      <c r="A22" s="17"/>
      <c r="B22" s="55">
        <v>16</v>
      </c>
      <c r="C22" s="19" t="s">
        <v>264</v>
      </c>
      <c r="D22" s="20">
        <v>2.5478889999999996</v>
      </c>
      <c r="E22" s="21">
        <v>3.5389000000000008</v>
      </c>
      <c r="F22" s="21">
        <f t="shared" si="0"/>
        <v>1.922653364548089</v>
      </c>
      <c r="G22" s="21">
        <v>1.4412458045480889</v>
      </c>
      <c r="H22" s="21">
        <v>0.23666385000000001</v>
      </c>
      <c r="I22" s="21">
        <v>0.24474371000000003</v>
      </c>
      <c r="J22" s="22">
        <f t="shared" si="1"/>
        <v>0.40725813234284342</v>
      </c>
      <c r="K22" s="22">
        <f t="shared" si="2"/>
        <v>0.47413310761764632</v>
      </c>
      <c r="L22" s="23">
        <f t="shared" si="3"/>
        <v>0.54329123867531959</v>
      </c>
      <c r="M22" s="4"/>
      <c r="N22" t="s">
        <v>273</v>
      </c>
      <c r="O22" s="5">
        <v>16.138446427477785</v>
      </c>
      <c r="P22" s="71">
        <v>0.52281442702033487</v>
      </c>
    </row>
    <row r="23" spans="1:16">
      <c r="A23" s="17"/>
      <c r="B23" s="55">
        <v>17</v>
      </c>
      <c r="C23" s="19" t="s">
        <v>265</v>
      </c>
      <c r="D23" s="20">
        <v>1.5514829999999999</v>
      </c>
      <c r="E23" s="21">
        <v>2.2132960000000002</v>
      </c>
      <c r="F23" s="21">
        <f t="shared" si="0"/>
        <v>1.4325507775492419</v>
      </c>
      <c r="G23" s="21">
        <v>1.1265285475492419</v>
      </c>
      <c r="H23" s="21">
        <v>0.16189144999999999</v>
      </c>
      <c r="I23" s="21">
        <v>0.14413078000000001</v>
      </c>
      <c r="J23" s="22">
        <f t="shared" si="1"/>
        <v>0.50898232660667253</v>
      </c>
      <c r="K23" s="22">
        <f t="shared" si="2"/>
        <v>0.58212728778674061</v>
      </c>
      <c r="L23" s="23">
        <f t="shared" si="3"/>
        <v>0.64724771451683005</v>
      </c>
      <c r="M23" s="4"/>
      <c r="N23" t="s">
        <v>268</v>
      </c>
      <c r="O23" s="5">
        <v>3.9778932128748297</v>
      </c>
      <c r="P23" s="71">
        <v>0.51796948076199933</v>
      </c>
    </row>
    <row r="24" spans="1:16">
      <c r="A24" s="17"/>
      <c r="B24" s="55">
        <v>18</v>
      </c>
      <c r="C24" s="19" t="s">
        <v>266</v>
      </c>
      <c r="D24" s="20">
        <v>8.192615</v>
      </c>
      <c r="E24" s="21">
        <v>11.316727999999999</v>
      </c>
      <c r="F24" s="21">
        <f t="shared" si="0"/>
        <v>2.7796565782346794</v>
      </c>
      <c r="G24" s="21">
        <v>0.35145430823467905</v>
      </c>
      <c r="H24" s="21">
        <v>2.5202269999999999E-2</v>
      </c>
      <c r="I24" s="21">
        <v>2.4030000000000005</v>
      </c>
      <c r="J24" s="22">
        <f t="shared" si="1"/>
        <v>3.1056177035860458E-2</v>
      </c>
      <c r="K24" s="22">
        <f t="shared" si="2"/>
        <v>3.3283169678963657E-2</v>
      </c>
      <c r="L24" s="23">
        <f t="shared" si="3"/>
        <v>0.24562369778920901</v>
      </c>
      <c r="M24" s="4"/>
      <c r="N24" t="s">
        <v>260</v>
      </c>
      <c r="O24" s="5">
        <v>5.6403426022242655</v>
      </c>
      <c r="P24" s="71">
        <v>0.50089948643375415</v>
      </c>
    </row>
    <row r="25" spans="1:16">
      <c r="A25" s="17"/>
      <c r="B25" s="55">
        <v>19</v>
      </c>
      <c r="C25" s="19" t="s">
        <v>267</v>
      </c>
      <c r="D25" s="20">
        <v>4.7991000000000001</v>
      </c>
      <c r="E25" s="21">
        <v>34.244402999999998</v>
      </c>
      <c r="F25" s="21">
        <f t="shared" si="0"/>
        <v>26.353995326433619</v>
      </c>
      <c r="G25" s="21">
        <v>20.030019776433619</v>
      </c>
      <c r="H25" s="21">
        <v>3.4332407200000001</v>
      </c>
      <c r="I25" s="21">
        <v>2.8907348299999995</v>
      </c>
      <c r="J25" s="22">
        <f t="shared" si="1"/>
        <v>0.5849136799503738</v>
      </c>
      <c r="K25" s="22">
        <f t="shared" si="2"/>
        <v>0.68517066851577524</v>
      </c>
      <c r="L25" s="23">
        <f t="shared" si="3"/>
        <v>0.76958548018587503</v>
      </c>
      <c r="M25" s="4"/>
      <c r="N25" t="s">
        <v>262</v>
      </c>
      <c r="O25" s="5">
        <v>6.1515046025852502</v>
      </c>
      <c r="P25" s="71">
        <v>0.47880316675229184</v>
      </c>
    </row>
    <row r="26" spans="1:16">
      <c r="A26" s="17"/>
      <c r="B26" s="55">
        <v>20</v>
      </c>
      <c r="C26" s="19" t="s">
        <v>268</v>
      </c>
      <c r="D26" s="20">
        <v>11.953325999999999</v>
      </c>
      <c r="E26" s="21">
        <v>7.6797829999999996</v>
      </c>
      <c r="F26" s="21">
        <f t="shared" si="0"/>
        <v>3.9778932128748297</v>
      </c>
      <c r="G26" s="21">
        <v>2.4834966828748293</v>
      </c>
      <c r="H26" s="21">
        <v>0.9879446300000001</v>
      </c>
      <c r="I26" s="21">
        <v>0.50645189999999995</v>
      </c>
      <c r="J26" s="22">
        <f t="shared" si="1"/>
        <v>0.32338110111637652</v>
      </c>
      <c r="K26" s="22">
        <f t="shared" si="2"/>
        <v>0.45202335962810797</v>
      </c>
      <c r="L26" s="23">
        <f t="shared" si="3"/>
        <v>0.51796948076199933</v>
      </c>
      <c r="M26" s="4"/>
      <c r="N26" t="s">
        <v>269</v>
      </c>
      <c r="O26" s="5">
        <v>15.275613704201909</v>
      </c>
      <c r="P26" s="71">
        <v>0.47017557464156462</v>
      </c>
    </row>
    <row r="27" spans="1:16">
      <c r="A27" s="17"/>
      <c r="B27" s="55">
        <v>21</v>
      </c>
      <c r="C27" s="19" t="s">
        <v>269</v>
      </c>
      <c r="D27" s="20">
        <v>19.209253000000004</v>
      </c>
      <c r="E27" s="21">
        <v>32.489169000000004</v>
      </c>
      <c r="F27" s="21">
        <f t="shared" si="0"/>
        <v>15.275613704201909</v>
      </c>
      <c r="G27" s="21">
        <v>9.2517891642019094</v>
      </c>
      <c r="H27" s="21">
        <v>2.7448953999999994</v>
      </c>
      <c r="I27" s="21">
        <v>3.2789291399999998</v>
      </c>
      <c r="J27" s="22">
        <f t="shared" si="1"/>
        <v>0.28476533715595831</v>
      </c>
      <c r="K27" s="22">
        <f t="shared" si="2"/>
        <v>0.36925181324896023</v>
      </c>
      <c r="L27" s="23">
        <f t="shared" si="3"/>
        <v>0.47017557464156462</v>
      </c>
      <c r="M27" s="4"/>
      <c r="N27" t="s">
        <v>256</v>
      </c>
      <c r="O27" s="5">
        <v>4.4390567061985244</v>
      </c>
      <c r="P27" s="71">
        <v>0.427370986318866</v>
      </c>
    </row>
    <row r="28" spans="1:16">
      <c r="A28" s="17"/>
      <c r="B28" s="55">
        <v>22</v>
      </c>
      <c r="C28" s="19" t="s">
        <v>270</v>
      </c>
      <c r="D28" s="20">
        <v>6.5587290000000014</v>
      </c>
      <c r="E28" s="21">
        <v>9.4377239999999993</v>
      </c>
      <c r="F28" s="21">
        <f t="shared" si="0"/>
        <v>5.0847142199905653</v>
      </c>
      <c r="G28" s="21">
        <v>3.3884837799905654</v>
      </c>
      <c r="H28" s="21">
        <v>0.71040813999999997</v>
      </c>
      <c r="I28" s="21">
        <v>0.98582229999999993</v>
      </c>
      <c r="J28" s="22">
        <f t="shared" si="1"/>
        <v>0.35903611718149053</v>
      </c>
      <c r="K28" s="22">
        <f t="shared" si="2"/>
        <v>0.43430936526545655</v>
      </c>
      <c r="L28" s="23">
        <f t="shared" si="3"/>
        <v>0.53876487805646422</v>
      </c>
      <c r="M28" s="4"/>
      <c r="N28" t="s">
        <v>249</v>
      </c>
      <c r="O28" s="5">
        <v>1.2795137715631337</v>
      </c>
      <c r="P28" s="71">
        <v>0.3991414485178999</v>
      </c>
    </row>
    <row r="29" spans="1:16">
      <c r="A29" s="17"/>
      <c r="B29" s="55">
        <v>23</v>
      </c>
      <c r="C29" s="19" t="s">
        <v>271</v>
      </c>
      <c r="D29" s="20">
        <v>2.1678809999999995</v>
      </c>
      <c r="E29" s="21">
        <v>2.7629500000000005</v>
      </c>
      <c r="F29" s="21">
        <f t="shared" si="0"/>
        <v>1.6613185774207113</v>
      </c>
      <c r="G29" s="21">
        <v>1.2603977474207113</v>
      </c>
      <c r="H29" s="21">
        <v>0.14886663</v>
      </c>
      <c r="I29" s="21">
        <v>0.25205420000000001</v>
      </c>
      <c r="J29" s="22">
        <f t="shared" si="1"/>
        <v>0.45617826866961442</v>
      </c>
      <c r="K29" s="22">
        <f t="shared" si="2"/>
        <v>0.51005786475351023</v>
      </c>
      <c r="L29" s="23">
        <f t="shared" si="3"/>
        <v>0.60128434369811656</v>
      </c>
      <c r="M29" s="4"/>
      <c r="N29" t="s">
        <v>266</v>
      </c>
      <c r="O29" s="5">
        <v>2.7796565782346794</v>
      </c>
      <c r="P29" s="71">
        <v>0.24562369778920901</v>
      </c>
    </row>
    <row r="30" spans="1:16">
      <c r="A30" s="17"/>
      <c r="B30" s="55">
        <v>24</v>
      </c>
      <c r="C30" s="19" t="s">
        <v>272</v>
      </c>
      <c r="D30" s="20">
        <v>19.529007</v>
      </c>
      <c r="E30" s="21">
        <v>1.6054820000000001</v>
      </c>
      <c r="F30" s="21">
        <f t="shared" si="0"/>
        <v>1.0499432642456408</v>
      </c>
      <c r="G30" s="21">
        <v>0.7545546042456408</v>
      </c>
      <c r="H30" s="21">
        <v>0.14351054000000002</v>
      </c>
      <c r="I30" s="21">
        <v>0.15187812000000001</v>
      </c>
      <c r="J30" s="22">
        <f t="shared" si="1"/>
        <v>0.46998633696649406</v>
      </c>
      <c r="K30" s="22">
        <f t="shared" si="2"/>
        <v>0.55937415943974511</v>
      </c>
      <c r="L30" s="23">
        <f t="shared" si="3"/>
        <v>0.6539738622081348</v>
      </c>
      <c r="M30" s="4"/>
      <c r="N30" t="s">
        <v>259</v>
      </c>
      <c r="O30" s="5">
        <v>8.1971956211840382</v>
      </c>
      <c r="P30" s="71">
        <v>6.7111642626726462E-2</v>
      </c>
    </row>
    <row r="31" spans="1:16" ht="15.75" thickBot="1">
      <c r="A31" s="24"/>
      <c r="B31" s="56">
        <v>25</v>
      </c>
      <c r="C31" s="26" t="s">
        <v>273</v>
      </c>
      <c r="D31" s="27">
        <v>3.4113759999999997</v>
      </c>
      <c r="E31" s="28">
        <v>30.868403000000001</v>
      </c>
      <c r="F31" s="28">
        <f t="shared" si="0"/>
        <v>16.138446427477785</v>
      </c>
      <c r="G31" s="28">
        <v>11.710621547477785</v>
      </c>
      <c r="H31" s="28">
        <v>2.6405388199999997</v>
      </c>
      <c r="I31" s="28">
        <v>1.7872860600000002</v>
      </c>
      <c r="J31" s="29">
        <f t="shared" si="1"/>
        <v>0.37937244591104324</v>
      </c>
      <c r="K31" s="29">
        <f t="shared" si="2"/>
        <v>0.46491424799260866</v>
      </c>
      <c r="L31" s="30">
        <f t="shared" si="3"/>
        <v>0.52281442702033487</v>
      </c>
      <c r="M31" s="4"/>
      <c r="N31" t="s">
        <v>252</v>
      </c>
      <c r="O31" s="5">
        <v>4.9800754298968366</v>
      </c>
      <c r="P31" s="71">
        <v>4.2291085625080604E-2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>
  <dimension ref="A1:M21"/>
  <sheetViews>
    <sheetView topLeftCell="A12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>
      <c r="A1" s="50">
        <v>123</v>
      </c>
      <c r="B1" s="49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1942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804.68669</v>
      </c>
      <c r="E6" s="14">
        <v>857.1080300000001</v>
      </c>
      <c r="F6" s="14">
        <v>357.7469510921768</v>
      </c>
      <c r="G6" s="14">
        <v>251.90620626217677</v>
      </c>
      <c r="H6" s="14">
        <v>57.762957150000005</v>
      </c>
      <c r="I6" s="14">
        <v>48.077787679999993</v>
      </c>
      <c r="J6" s="15">
        <v>0.29390251572159082</v>
      </c>
      <c r="K6" s="15">
        <v>0.36129537068060924</v>
      </c>
      <c r="L6" s="16">
        <v>0.41738840212729861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465.51248999999996</v>
      </c>
      <c r="E7" s="38">
        <f ca="1">SUM(E8:OFFSET(E6,MATCH("PROYECTOS",$A$8:$A$50,0),0))</f>
        <v>517.93303400000013</v>
      </c>
      <c r="F7" s="38">
        <f ca="1">SUM(F8:OFFSET(F6,MATCH("PROYECTOS",$A$8:$A$50,0),0))</f>
        <v>297.34536151413135</v>
      </c>
      <c r="G7" s="38">
        <f ca="1">SUM(G8:OFFSET(G6,MATCH("PROYECTOS",$A$8:$A$50,0),0))</f>
        <v>211.05446625413131</v>
      </c>
      <c r="H7" s="38">
        <f ca="1">SUM(H8:OFFSET(H6,MATCH("PROYECTOS",$A$8:$A$50,0),0))</f>
        <v>48.22796567000001</v>
      </c>
      <c r="I7" s="38">
        <f ca="1">SUM(I8:OFFSET(I6,MATCH("PROYECTOS",$A$8:$A$50,0),0))</f>
        <v>38.062929590000003</v>
      </c>
      <c r="J7" s="39">
        <f ca="1">IFERROR(G7/E7,0)</f>
        <v>0.4074937345165191</v>
      </c>
      <c r="K7" s="39">
        <f ca="1">IFERROR(SUM(G7,H7)/E7,0)</f>
        <v>0.50060995322443802</v>
      </c>
      <c r="L7" s="40">
        <f ca="1">IFERROR(SUM(G7,H7,I7)/E7,0)</f>
        <v>0.57410001292586266</v>
      </c>
      <c r="M7" s="4"/>
    </row>
    <row r="8" spans="1:13">
      <c r="A8" s="17"/>
      <c r="B8" s="19">
        <v>3000001</v>
      </c>
      <c r="C8" s="19" t="s">
        <v>275</v>
      </c>
      <c r="D8" s="20">
        <v>34.807724</v>
      </c>
      <c r="E8" s="21">
        <v>35.442308999999995</v>
      </c>
      <c r="F8" s="21">
        <f t="shared" ref="F8:F13" si="0">SUM(G8,H8,I8)</f>
        <v>22.173739967944321</v>
      </c>
      <c r="G8" s="21">
        <v>15.716881217944319</v>
      </c>
      <c r="H8" s="21">
        <v>3.67387262</v>
      </c>
      <c r="I8" s="21">
        <v>2.7829861299999998</v>
      </c>
      <c r="J8" s="22">
        <f t="shared" ref="J8:J14" si="1">IFERROR(G8/E8,0)</f>
        <v>0.44344969787223293</v>
      </c>
      <c r="K8" s="22">
        <f t="shared" ref="K8:K14" si="2">IFERROR(SUM(G8,H8)/E8,0)</f>
        <v>0.54710752163309462</v>
      </c>
      <c r="L8" s="23">
        <f t="shared" ref="L8:L14" si="3">IFERROR(SUM(G8,H8,I8)/E8,0)</f>
        <v>0.62562910243642211</v>
      </c>
      <c r="M8" s="4"/>
    </row>
    <row r="9" spans="1:13" ht="25.5">
      <c r="A9" s="17"/>
      <c r="B9" s="19">
        <v>3000646</v>
      </c>
      <c r="C9" s="19" t="s">
        <v>1944</v>
      </c>
      <c r="D9" s="20">
        <v>1.48655</v>
      </c>
      <c r="E9" s="21">
        <v>2.6392029999999993</v>
      </c>
      <c r="F9" s="21">
        <f t="shared" si="0"/>
        <v>0.92646777611153186</v>
      </c>
      <c r="G9" s="21">
        <v>0.64792453611153178</v>
      </c>
      <c r="H9" s="21">
        <v>3.0963490000000003E-2</v>
      </c>
      <c r="I9" s="21">
        <v>0.24757975000000004</v>
      </c>
      <c r="J9" s="22">
        <f t="shared" si="1"/>
        <v>0.24550007563326198</v>
      </c>
      <c r="K9" s="22">
        <f t="shared" si="2"/>
        <v>0.25723221219115466</v>
      </c>
      <c r="L9" s="23">
        <f t="shared" si="3"/>
        <v>0.35104074075072367</v>
      </c>
      <c r="M9" s="4"/>
    </row>
    <row r="10" spans="1:13" ht="25.5">
      <c r="A10" s="17"/>
      <c r="B10" s="19">
        <v>3000647</v>
      </c>
      <c r="C10" s="19" t="s">
        <v>1945</v>
      </c>
      <c r="D10" s="20">
        <v>147.78678499999995</v>
      </c>
      <c r="E10" s="21">
        <v>186.75055500000013</v>
      </c>
      <c r="F10" s="21">
        <f t="shared" si="0"/>
        <v>121.05771706104822</v>
      </c>
      <c r="G10" s="21">
        <v>86.468785561048207</v>
      </c>
      <c r="H10" s="21">
        <v>20.323326290000004</v>
      </c>
      <c r="I10" s="21">
        <v>14.26560521</v>
      </c>
      <c r="J10" s="22">
        <f t="shared" si="1"/>
        <v>0.46301755601769506</v>
      </c>
      <c r="K10" s="22">
        <f t="shared" si="2"/>
        <v>0.57184361166181352</v>
      </c>
      <c r="L10" s="23">
        <f t="shared" si="3"/>
        <v>0.64823216756195523</v>
      </c>
      <c r="M10" s="4"/>
    </row>
    <row r="11" spans="1:13" ht="25.5">
      <c r="A11" s="17"/>
      <c r="B11" s="19">
        <v>3000648</v>
      </c>
      <c r="C11" s="19" t="s">
        <v>1946</v>
      </c>
      <c r="D11" s="20">
        <v>204.87217500000003</v>
      </c>
      <c r="E11" s="21">
        <v>228.27441099999996</v>
      </c>
      <c r="F11" s="21">
        <f t="shared" si="0"/>
        <v>119.07541517738207</v>
      </c>
      <c r="G11" s="21">
        <v>84.062604527382064</v>
      </c>
      <c r="H11" s="21">
        <v>18.454683300000003</v>
      </c>
      <c r="I11" s="21">
        <v>16.558127349999999</v>
      </c>
      <c r="J11" s="22">
        <f t="shared" si="1"/>
        <v>0.36825242110637657</v>
      </c>
      <c r="K11" s="22">
        <f t="shared" si="2"/>
        <v>0.44909671381161542</v>
      </c>
      <c r="L11" s="23">
        <f t="shared" si="3"/>
        <v>0.52163277809260056</v>
      </c>
      <c r="M11" s="4"/>
    </row>
    <row r="12" spans="1:13" ht="51">
      <c r="A12" s="17"/>
      <c r="B12" s="19">
        <v>3000649</v>
      </c>
      <c r="C12" s="19" t="s">
        <v>1947</v>
      </c>
      <c r="D12" s="20">
        <v>65.868953000000033</v>
      </c>
      <c r="E12" s="21">
        <v>54.198145999999987</v>
      </c>
      <c r="F12" s="21">
        <f t="shared" si="0"/>
        <v>32.127153290410348</v>
      </c>
      <c r="G12" s="21">
        <v>22.683310430410341</v>
      </c>
      <c r="H12" s="21">
        <v>5.468373470000004</v>
      </c>
      <c r="I12" s="21">
        <v>3.975469390000002</v>
      </c>
      <c r="J12" s="22">
        <f t="shared" si="1"/>
        <v>0.41852557890836978</v>
      </c>
      <c r="K12" s="22">
        <f t="shared" si="2"/>
        <v>0.51942152966653787</v>
      </c>
      <c r="L12" s="23">
        <f t="shared" si="3"/>
        <v>0.59277218247300112</v>
      </c>
      <c r="M12" s="4"/>
    </row>
    <row r="13" spans="1:13" ht="38.25">
      <c r="A13" s="17"/>
      <c r="B13" s="19">
        <v>3000650</v>
      </c>
      <c r="C13" s="19" t="s">
        <v>1948</v>
      </c>
      <c r="D13" s="20">
        <v>10.690302999999995</v>
      </c>
      <c r="E13" s="21">
        <v>10.628409999999997</v>
      </c>
      <c r="F13" s="21">
        <f t="shared" si="0"/>
        <v>1.9848682412348606</v>
      </c>
      <c r="G13" s="21">
        <v>1.4749599812348606</v>
      </c>
      <c r="H13" s="21">
        <v>0.27674650000000006</v>
      </c>
      <c r="I13" s="21">
        <v>0.23316176000000002</v>
      </c>
      <c r="J13" s="22">
        <f t="shared" si="1"/>
        <v>0.13877522425601393</v>
      </c>
      <c r="K13" s="22">
        <f t="shared" si="2"/>
        <v>0.16481359688183472</v>
      </c>
      <c r="L13" s="23">
        <f t="shared" si="3"/>
        <v>0.18675119243940166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339.17420000000004</v>
      </c>
      <c r="E14" s="45">
        <f t="shared" ref="E14:I14" ca="1" si="4">OFFSET(E14,-MATCH("PROYECTOS",$A$8:$A$50,0)-1,0)-(OFFSET(E14,-MATCH("PROYECTOS",$A$8:$A$50,0),0))</f>
        <v>339.17499599999996</v>
      </c>
      <c r="F14" s="45">
        <f t="shared" ca="1" si="4"/>
        <v>60.401589578045446</v>
      </c>
      <c r="G14" s="45">
        <f t="shared" ca="1" si="4"/>
        <v>40.851740008045454</v>
      </c>
      <c r="H14" s="45">
        <f t="shared" ca="1" si="4"/>
        <v>9.5349914799999951</v>
      </c>
      <c r="I14" s="45">
        <f t="shared" ca="1" si="4"/>
        <v>10.01485808999999</v>
      </c>
      <c r="J14" s="46">
        <f t="shared" ca="1" si="1"/>
        <v>0.12044443278491394</v>
      </c>
      <c r="K14" s="46">
        <f t="shared" ca="1" si="2"/>
        <v>0.14855673938902458</v>
      </c>
      <c r="L14" s="47">
        <f t="shared" ca="1" si="3"/>
        <v>0.17808385137578198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1980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 ht="25.5">
      <c r="A20" s="17"/>
      <c r="B20" s="19">
        <v>3000646</v>
      </c>
      <c r="C20" s="19" t="s">
        <v>1944</v>
      </c>
      <c r="D20" s="23">
        <v>0.35104074075072367</v>
      </c>
    </row>
    <row r="21" spans="1:4" ht="39" thickBot="1">
      <c r="A21" s="24"/>
      <c r="B21" s="26">
        <v>3000650</v>
      </c>
      <c r="C21" s="26" t="s">
        <v>1948</v>
      </c>
      <c r="D21" s="30">
        <v>0.18675119243940166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>
  <dimension ref="A1:S3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123</v>
      </c>
      <c r="B1" s="49" t="s">
        <v>83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1943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804.68669</v>
      </c>
      <c r="I6" s="14">
        <v>857.1080300000001</v>
      </c>
      <c r="J6" s="14">
        <v>357.7469510921768</v>
      </c>
      <c r="K6" s="14">
        <v>251.90620626217677</v>
      </c>
      <c r="L6" s="14">
        <v>57.762957150000005</v>
      </c>
      <c r="M6" s="14">
        <v>48.077787679999993</v>
      </c>
      <c r="N6" s="15">
        <v>0.29390251572159082</v>
      </c>
      <c r="O6" s="15">
        <v>0.36129537068060924</v>
      </c>
      <c r="P6" s="16">
        <v>0.41738840212729861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SUM(H8:H37)</f>
        <v>465.51249000000013</v>
      </c>
      <c r="I7" s="37">
        <f>SUM(I8:I37)</f>
        <v>517.93303400000002</v>
      </c>
      <c r="J7" s="37">
        <f>SUM(J8:J37)</f>
        <v>297.3453615141313</v>
      </c>
      <c r="K7" s="37">
        <f t="shared" ref="K7:L7" si="0">SUM(K8:K37)</f>
        <v>211.05446625413131</v>
      </c>
      <c r="L7" s="37">
        <f t="shared" si="0"/>
        <v>48.227965670000017</v>
      </c>
      <c r="M7" s="37">
        <f>SUM(M8:M37)</f>
        <v>38.062929590000003</v>
      </c>
      <c r="N7" s="39">
        <f>IFERROR(K7/I7,0)</f>
        <v>0.40749373451651921</v>
      </c>
      <c r="O7" s="39">
        <f>IFERROR(SUM(K7,L7)/I7,0)</f>
        <v>0.50060995322443813</v>
      </c>
      <c r="P7" s="40">
        <f>IFERROR(SUM(K7,L7,M7)/I7,0)</f>
        <v>0.57410001292586277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25.146567000000001</v>
      </c>
      <c r="I8" s="21">
        <v>24.760059000000002</v>
      </c>
      <c r="J8" s="21">
        <f t="shared" ref="J8:J37" si="1">SUM(K8,L8,M8)</f>
        <v>17.208939969217479</v>
      </c>
      <c r="K8" s="21">
        <v>12.270081689217477</v>
      </c>
      <c r="L8" s="21">
        <v>2.7955410199999999</v>
      </c>
      <c r="M8" s="21">
        <v>2.1433172600000003</v>
      </c>
      <c r="N8" s="22">
        <f t="shared" ref="N8:N38" si="2">IFERROR(K8/I8,0)</f>
        <v>0.49555946895027497</v>
      </c>
      <c r="O8" s="22">
        <f t="shared" ref="O8:O38" si="3">IFERROR(SUM(K8,L8)/I8,0)</f>
        <v>0.60846473383676003</v>
      </c>
      <c r="P8" s="23">
        <f t="shared" ref="P8:P38" si="4">IFERROR(SUM(K8,L8,M8)/I8,0)</f>
        <v>0.69502822950532861</v>
      </c>
      <c r="Q8" s="70">
        <v>149</v>
      </c>
      <c r="R8" s="21">
        <v>114</v>
      </c>
      <c r="S8" s="23">
        <f>IFERROR(R8/Q8,0)</f>
        <v>0.7651006711409396</v>
      </c>
    </row>
    <row r="9" spans="1:19" ht="25.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0.08</v>
      </c>
      <c r="I9" s="21">
        <v>0.08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0</v>
      </c>
      <c r="R9" s="21">
        <v>0</v>
      </c>
      <c r="S9" s="23">
        <f t="shared" ref="S9:S37" si="5">IFERROR(R9/Q9,0)</f>
        <v>0</v>
      </c>
    </row>
    <row r="10" spans="1:19" ht="25.5">
      <c r="A10" s="17"/>
      <c r="B10" s="19">
        <v>5003949</v>
      </c>
      <c r="C10" s="19" t="s">
        <v>1949</v>
      </c>
      <c r="D10" s="68">
        <v>3000647</v>
      </c>
      <c r="E10" s="19" t="s">
        <v>1945</v>
      </c>
      <c r="F10" s="69">
        <v>60</v>
      </c>
      <c r="G10" s="19" t="s">
        <v>309</v>
      </c>
      <c r="H10" s="20">
        <v>2.292357</v>
      </c>
      <c r="I10" s="21">
        <v>2.0412110000000001</v>
      </c>
      <c r="J10" s="21">
        <f t="shared" si="1"/>
        <v>1.060544778431487</v>
      </c>
      <c r="K10" s="21">
        <v>0.83527628843148705</v>
      </c>
      <c r="L10" s="21">
        <v>0.14121704000000002</v>
      </c>
      <c r="M10" s="21">
        <v>8.405145E-2</v>
      </c>
      <c r="N10" s="22">
        <f t="shared" si="2"/>
        <v>0.4092062449357205</v>
      </c>
      <c r="O10" s="22">
        <f t="shared" si="3"/>
        <v>0.47838921524109318</v>
      </c>
      <c r="P10" s="23">
        <f t="shared" si="4"/>
        <v>0.51956646247325089</v>
      </c>
      <c r="Q10" s="70">
        <v>109</v>
      </c>
      <c r="R10" s="21">
        <v>90</v>
      </c>
      <c r="S10" s="23">
        <f t="shared" si="5"/>
        <v>0.82568807339449546</v>
      </c>
    </row>
    <row r="11" spans="1:19" ht="25.5">
      <c r="A11" s="17"/>
      <c r="B11" s="19">
        <v>5004153</v>
      </c>
      <c r="C11" s="19" t="s">
        <v>1950</v>
      </c>
      <c r="D11" s="68">
        <v>3000001</v>
      </c>
      <c r="E11" s="19" t="s">
        <v>275</v>
      </c>
      <c r="F11" s="69">
        <v>51</v>
      </c>
      <c r="G11" s="19" t="s">
        <v>1820</v>
      </c>
      <c r="H11" s="20">
        <v>9.1611569999999976</v>
      </c>
      <c r="I11" s="21">
        <v>9.379016</v>
      </c>
      <c r="J11" s="21">
        <f t="shared" si="1"/>
        <v>4.4008939100442177</v>
      </c>
      <c r="K11" s="21">
        <v>3.091367720044218</v>
      </c>
      <c r="L11" s="21">
        <v>0.77422513000000004</v>
      </c>
      <c r="M11" s="21">
        <v>0.53530106</v>
      </c>
      <c r="N11" s="22">
        <f t="shared" si="2"/>
        <v>0.329604696275624</v>
      </c>
      <c r="O11" s="22">
        <f t="shared" si="3"/>
        <v>0.41215334850097474</v>
      </c>
      <c r="P11" s="23">
        <f t="shared" si="4"/>
        <v>0.46922767911305596</v>
      </c>
      <c r="Q11" s="70">
        <v>9706</v>
      </c>
      <c r="R11" s="21">
        <v>9706</v>
      </c>
      <c r="S11" s="23">
        <f t="shared" si="5"/>
        <v>1</v>
      </c>
    </row>
    <row r="12" spans="1:19" ht="25.5">
      <c r="A12" s="17"/>
      <c r="B12" s="19">
        <v>5004985</v>
      </c>
      <c r="C12" s="19" t="s">
        <v>1951</v>
      </c>
      <c r="D12" s="68">
        <v>3000001</v>
      </c>
      <c r="E12" s="19" t="s">
        <v>275</v>
      </c>
      <c r="F12" s="69">
        <v>117</v>
      </c>
      <c r="G12" s="19" t="s">
        <v>687</v>
      </c>
      <c r="H12" s="20">
        <v>0.42000000000000004</v>
      </c>
      <c r="I12" s="21">
        <v>1.2232339999999999</v>
      </c>
      <c r="J12" s="21">
        <f t="shared" si="1"/>
        <v>0.56390608868262426</v>
      </c>
      <c r="K12" s="21">
        <v>0.35543180868262425</v>
      </c>
      <c r="L12" s="21">
        <v>0.10410646999999999</v>
      </c>
      <c r="M12" s="21">
        <v>0.10436781000000001</v>
      </c>
      <c r="N12" s="22">
        <f t="shared" si="2"/>
        <v>0.29056730656818258</v>
      </c>
      <c r="O12" s="22">
        <f t="shared" si="3"/>
        <v>0.37567487388563781</v>
      </c>
      <c r="P12" s="23">
        <f t="shared" si="4"/>
        <v>0.46099608797877129</v>
      </c>
      <c r="Q12" s="70">
        <v>63</v>
      </c>
      <c r="R12" s="21">
        <v>23</v>
      </c>
      <c r="S12" s="23">
        <f t="shared" si="5"/>
        <v>0.36507936507936506</v>
      </c>
    </row>
    <row r="13" spans="1:19" ht="25.5">
      <c r="A13" s="17"/>
      <c r="B13" s="19">
        <v>5004986</v>
      </c>
      <c r="C13" s="19" t="s">
        <v>1952</v>
      </c>
      <c r="D13" s="68">
        <v>3000646</v>
      </c>
      <c r="E13" s="19" t="s">
        <v>1944</v>
      </c>
      <c r="F13" s="69">
        <v>86</v>
      </c>
      <c r="G13" s="19" t="s">
        <v>500</v>
      </c>
      <c r="H13" s="20">
        <v>1.2</v>
      </c>
      <c r="I13" s="21">
        <v>2.3416529999999995</v>
      </c>
      <c r="J13" s="21">
        <f t="shared" si="1"/>
        <v>0.86676569595532471</v>
      </c>
      <c r="K13" s="21">
        <v>0.62070245595532469</v>
      </c>
      <c r="L13" s="21">
        <v>3.0963490000000003E-2</v>
      </c>
      <c r="M13" s="21">
        <v>0.21509975000000003</v>
      </c>
      <c r="N13" s="22">
        <f t="shared" si="2"/>
        <v>0.26507021149389975</v>
      </c>
      <c r="O13" s="22">
        <f t="shared" si="3"/>
        <v>0.27829313137143924</v>
      </c>
      <c r="P13" s="23">
        <f t="shared" si="4"/>
        <v>0.37015121196664275</v>
      </c>
      <c r="Q13" s="70">
        <v>0</v>
      </c>
      <c r="R13" s="21">
        <v>0</v>
      </c>
      <c r="S13" s="23">
        <f t="shared" si="5"/>
        <v>0</v>
      </c>
    </row>
    <row r="14" spans="1:19" ht="25.5">
      <c r="A14" s="17"/>
      <c r="B14" s="19">
        <v>5004987</v>
      </c>
      <c r="C14" s="19" t="s">
        <v>1953</v>
      </c>
      <c r="D14" s="68">
        <v>3000646</v>
      </c>
      <c r="E14" s="19" t="s">
        <v>1944</v>
      </c>
      <c r="F14" s="69">
        <v>86</v>
      </c>
      <c r="G14" s="19" t="s">
        <v>500</v>
      </c>
      <c r="H14" s="20">
        <v>0.17655000000000001</v>
      </c>
      <c r="I14" s="21">
        <v>0.18754999999999999</v>
      </c>
      <c r="J14" s="21">
        <f t="shared" si="1"/>
        <v>4.3479999940395357E-2</v>
      </c>
      <c r="K14" s="21">
        <v>1.0999999940395355E-2</v>
      </c>
      <c r="L14" s="21">
        <v>0</v>
      </c>
      <c r="M14" s="21">
        <v>3.2480000000000002E-2</v>
      </c>
      <c r="N14" s="22">
        <f t="shared" si="2"/>
        <v>5.865102607515519E-2</v>
      </c>
      <c r="O14" s="22">
        <f t="shared" si="3"/>
        <v>5.865102607515519E-2</v>
      </c>
      <c r="P14" s="23">
        <f t="shared" si="4"/>
        <v>0.23183151127910082</v>
      </c>
      <c r="Q14" s="70">
        <v>50</v>
      </c>
      <c r="R14" s="21">
        <v>32</v>
      </c>
      <c r="S14" s="23">
        <f t="shared" si="5"/>
        <v>0.64</v>
      </c>
    </row>
    <row r="15" spans="1:19" ht="25.5">
      <c r="A15" s="17"/>
      <c r="B15" s="19">
        <v>5004988</v>
      </c>
      <c r="C15" s="19" t="s">
        <v>1954</v>
      </c>
      <c r="D15" s="68">
        <v>3000646</v>
      </c>
      <c r="E15" s="19" t="s">
        <v>1944</v>
      </c>
      <c r="F15" s="69">
        <v>86</v>
      </c>
      <c r="G15" s="19" t="s">
        <v>500</v>
      </c>
      <c r="H15" s="20">
        <v>0.06</v>
      </c>
      <c r="I15" s="21">
        <v>6.0000000000000005E-2</v>
      </c>
      <c r="J15" s="21">
        <f t="shared" si="1"/>
        <v>0</v>
      </c>
      <c r="K15" s="21">
        <v>0</v>
      </c>
      <c r="L15" s="21">
        <v>0</v>
      </c>
      <c r="M15" s="21">
        <v>0</v>
      </c>
      <c r="N15" s="22">
        <f t="shared" si="2"/>
        <v>0</v>
      </c>
      <c r="O15" s="22">
        <f t="shared" si="3"/>
        <v>0</v>
      </c>
      <c r="P15" s="23">
        <f t="shared" si="4"/>
        <v>0</v>
      </c>
      <c r="Q15" s="70">
        <v>0</v>
      </c>
      <c r="R15" s="21">
        <v>0</v>
      </c>
      <c r="S15" s="23">
        <f t="shared" si="5"/>
        <v>0</v>
      </c>
    </row>
    <row r="16" spans="1:19" ht="25.5">
      <c r="A16" s="17"/>
      <c r="B16" s="19">
        <v>5004989</v>
      </c>
      <c r="C16" s="19" t="s">
        <v>1955</v>
      </c>
      <c r="D16" s="68">
        <v>3000646</v>
      </c>
      <c r="E16" s="19" t="s">
        <v>1944</v>
      </c>
      <c r="F16" s="69">
        <v>86</v>
      </c>
      <c r="G16" s="19" t="s">
        <v>500</v>
      </c>
      <c r="H16" s="20">
        <v>4.9999999999999996E-2</v>
      </c>
      <c r="I16" s="21">
        <v>0.05</v>
      </c>
      <c r="J16" s="21">
        <f t="shared" si="1"/>
        <v>1.6222080215811729E-2</v>
      </c>
      <c r="K16" s="21">
        <v>1.6222080215811729E-2</v>
      </c>
      <c r="L16" s="21">
        <v>0</v>
      </c>
      <c r="M16" s="21">
        <v>0</v>
      </c>
      <c r="N16" s="22">
        <f t="shared" si="2"/>
        <v>0.32444160431623459</v>
      </c>
      <c r="O16" s="22">
        <f t="shared" si="3"/>
        <v>0.32444160431623459</v>
      </c>
      <c r="P16" s="23">
        <f t="shared" si="4"/>
        <v>0.32444160431623459</v>
      </c>
      <c r="Q16" s="70">
        <v>0</v>
      </c>
      <c r="R16" s="21">
        <v>0</v>
      </c>
      <c r="S16" s="23">
        <f t="shared" si="5"/>
        <v>0</v>
      </c>
    </row>
    <row r="17" spans="1:19" ht="38.25">
      <c r="A17" s="17"/>
      <c r="B17" s="19">
        <v>5004990</v>
      </c>
      <c r="C17" s="19" t="s">
        <v>1956</v>
      </c>
      <c r="D17" s="68">
        <v>3000647</v>
      </c>
      <c r="E17" s="19" t="s">
        <v>1945</v>
      </c>
      <c r="F17" s="69">
        <v>42</v>
      </c>
      <c r="G17" s="19" t="s">
        <v>534</v>
      </c>
      <c r="H17" s="20">
        <v>0.63422699999999999</v>
      </c>
      <c r="I17" s="21">
        <v>4.3093340000000007</v>
      </c>
      <c r="J17" s="21">
        <f t="shared" si="1"/>
        <v>0.48837576646207076</v>
      </c>
      <c r="K17" s="21">
        <v>0.25927614646207076</v>
      </c>
      <c r="L17" s="21">
        <v>0.16762366000000001</v>
      </c>
      <c r="M17" s="21">
        <v>6.1475959999999996E-2</v>
      </c>
      <c r="N17" s="22">
        <f t="shared" si="2"/>
        <v>6.0166175669388984E-2</v>
      </c>
      <c r="O17" s="22">
        <f t="shared" si="3"/>
        <v>9.9063986792871178E-2</v>
      </c>
      <c r="P17" s="23">
        <f t="shared" si="4"/>
        <v>0.11332975500670653</v>
      </c>
      <c r="Q17" s="70">
        <v>227</v>
      </c>
      <c r="R17" s="21">
        <v>110</v>
      </c>
      <c r="S17" s="23">
        <f t="shared" si="5"/>
        <v>0.48458149779735682</v>
      </c>
    </row>
    <row r="18" spans="1:19" ht="38.25">
      <c r="A18" s="17"/>
      <c r="B18" s="19">
        <v>5004991</v>
      </c>
      <c r="C18" s="19" t="s">
        <v>1957</v>
      </c>
      <c r="D18" s="68">
        <v>3000647</v>
      </c>
      <c r="E18" s="19" t="s">
        <v>1945</v>
      </c>
      <c r="F18" s="69">
        <v>86</v>
      </c>
      <c r="G18" s="19" t="s">
        <v>500</v>
      </c>
      <c r="H18" s="20">
        <v>2.6449999999999996</v>
      </c>
      <c r="I18" s="21">
        <v>5.4277369999999996</v>
      </c>
      <c r="J18" s="21">
        <f t="shared" si="1"/>
        <v>2.3066332788221917</v>
      </c>
      <c r="K18" s="21">
        <v>0.75753015882219188</v>
      </c>
      <c r="L18" s="21">
        <v>1.4815904999999998</v>
      </c>
      <c r="M18" s="21">
        <v>6.7512619999999995E-2</v>
      </c>
      <c r="N18" s="22">
        <f t="shared" si="2"/>
        <v>0.1395664820941383</v>
      </c>
      <c r="O18" s="22">
        <f t="shared" si="3"/>
        <v>0.41253300571162382</v>
      </c>
      <c r="P18" s="23">
        <f t="shared" si="4"/>
        <v>0.42497145289504484</v>
      </c>
      <c r="Q18" s="70">
        <v>4712</v>
      </c>
      <c r="R18" s="21">
        <v>604</v>
      </c>
      <c r="S18" s="23">
        <f t="shared" si="5"/>
        <v>0.12818336162988114</v>
      </c>
    </row>
    <row r="19" spans="1:19" ht="38.25">
      <c r="A19" s="17"/>
      <c r="B19" s="19">
        <v>5004992</v>
      </c>
      <c r="C19" s="19" t="s">
        <v>1958</v>
      </c>
      <c r="D19" s="68">
        <v>3000647</v>
      </c>
      <c r="E19" s="19" t="s">
        <v>1945</v>
      </c>
      <c r="F19" s="69">
        <v>440</v>
      </c>
      <c r="G19" s="19" t="s">
        <v>1977</v>
      </c>
      <c r="H19" s="20">
        <v>139.09876399999999</v>
      </c>
      <c r="I19" s="21">
        <v>170.87251900000004</v>
      </c>
      <c r="J19" s="21">
        <f t="shared" si="1"/>
        <v>115.79495878210884</v>
      </c>
      <c r="K19" s="21">
        <v>83.836920262108833</v>
      </c>
      <c r="L19" s="21">
        <v>18.320188140000003</v>
      </c>
      <c r="M19" s="21">
        <v>13.63785038</v>
      </c>
      <c r="N19" s="22">
        <f t="shared" si="2"/>
        <v>0.49064016117248682</v>
      </c>
      <c r="O19" s="22">
        <f t="shared" si="3"/>
        <v>0.59785569382346848</v>
      </c>
      <c r="P19" s="23">
        <f t="shared" si="4"/>
        <v>0.67766870565130966</v>
      </c>
      <c r="Q19" s="70">
        <v>118635</v>
      </c>
      <c r="R19" s="21">
        <v>114644</v>
      </c>
      <c r="S19" s="23">
        <f t="shared" si="5"/>
        <v>0.96635900029502253</v>
      </c>
    </row>
    <row r="20" spans="1:19" ht="25.5">
      <c r="A20" s="17"/>
      <c r="B20" s="19">
        <v>5004993</v>
      </c>
      <c r="C20" s="19" t="s">
        <v>1959</v>
      </c>
      <c r="D20" s="68">
        <v>3000647</v>
      </c>
      <c r="E20" s="19" t="s">
        <v>1945</v>
      </c>
      <c r="F20" s="69">
        <v>532</v>
      </c>
      <c r="G20" s="19" t="s">
        <v>1978</v>
      </c>
      <c r="H20" s="20">
        <v>0.255</v>
      </c>
      <c r="I20" s="21">
        <v>0.21507499999999999</v>
      </c>
      <c r="J20" s="21">
        <f t="shared" si="1"/>
        <v>7.8300669853216223E-2</v>
      </c>
      <c r="K20" s="21">
        <v>5.5079869853216223E-2</v>
      </c>
      <c r="L20" s="21">
        <v>1.7022500000000003E-2</v>
      </c>
      <c r="M20" s="21">
        <v>6.1983000000000012E-3</v>
      </c>
      <c r="N20" s="22">
        <f t="shared" si="2"/>
        <v>0.2560961053270544</v>
      </c>
      <c r="O20" s="22">
        <f t="shared" si="3"/>
        <v>0.33524291457964067</v>
      </c>
      <c r="P20" s="23">
        <f t="shared" si="4"/>
        <v>0.36406216367879218</v>
      </c>
      <c r="Q20" s="70">
        <v>225</v>
      </c>
      <c r="R20" s="21">
        <v>171</v>
      </c>
      <c r="S20" s="23">
        <f t="shared" si="5"/>
        <v>0.76</v>
      </c>
    </row>
    <row r="21" spans="1:19" ht="25.5">
      <c r="A21" s="17"/>
      <c r="B21" s="19">
        <v>5004994</v>
      </c>
      <c r="C21" s="19" t="s">
        <v>1960</v>
      </c>
      <c r="D21" s="68">
        <v>3000647</v>
      </c>
      <c r="E21" s="19" t="s">
        <v>1945</v>
      </c>
      <c r="F21" s="69">
        <v>117</v>
      </c>
      <c r="G21" s="19" t="s">
        <v>687</v>
      </c>
      <c r="H21" s="20">
        <v>2.8614369999999996</v>
      </c>
      <c r="I21" s="21">
        <v>3.8846790000000002</v>
      </c>
      <c r="J21" s="21">
        <f t="shared" si="1"/>
        <v>1.3289037853704082</v>
      </c>
      <c r="K21" s="21">
        <v>0.72470283537040814</v>
      </c>
      <c r="L21" s="21">
        <v>0.19568445000000004</v>
      </c>
      <c r="M21" s="21">
        <v>0.40851650000000006</v>
      </c>
      <c r="N21" s="22">
        <f t="shared" si="2"/>
        <v>0.18655411048645412</v>
      </c>
      <c r="O21" s="22">
        <f t="shared" si="3"/>
        <v>0.23692750041133595</v>
      </c>
      <c r="P21" s="23">
        <f t="shared" si="4"/>
        <v>0.34208844163711033</v>
      </c>
      <c r="Q21" s="70">
        <v>342.1</v>
      </c>
      <c r="R21" s="21">
        <v>290</v>
      </c>
      <c r="S21" s="23">
        <f t="shared" si="5"/>
        <v>0.84770534931306629</v>
      </c>
    </row>
    <row r="22" spans="1:19" ht="38.25">
      <c r="A22" s="17"/>
      <c r="B22" s="19">
        <v>5004995</v>
      </c>
      <c r="C22" s="19" t="s">
        <v>1961</v>
      </c>
      <c r="D22" s="68">
        <v>3000648</v>
      </c>
      <c r="E22" s="19" t="s">
        <v>1946</v>
      </c>
      <c r="F22" s="69">
        <v>65</v>
      </c>
      <c r="G22" s="19" t="s">
        <v>1012</v>
      </c>
      <c r="H22" s="20">
        <v>21.285526999999998</v>
      </c>
      <c r="I22" s="21">
        <v>46.387036999999999</v>
      </c>
      <c r="J22" s="21">
        <f t="shared" si="1"/>
        <v>11.328919161998774</v>
      </c>
      <c r="K22" s="21">
        <v>6.0834555419987737</v>
      </c>
      <c r="L22" s="21">
        <v>3.2270098400000005</v>
      </c>
      <c r="M22" s="21">
        <v>2.0184537799999998</v>
      </c>
      <c r="N22" s="22">
        <f t="shared" si="2"/>
        <v>0.13114559444697391</v>
      </c>
      <c r="O22" s="22">
        <f t="shared" si="3"/>
        <v>0.20071265560675441</v>
      </c>
      <c r="P22" s="23">
        <f t="shared" si="4"/>
        <v>0.24422597119101991</v>
      </c>
      <c r="Q22" s="70">
        <v>156</v>
      </c>
      <c r="R22" s="21">
        <v>102</v>
      </c>
      <c r="S22" s="23">
        <f t="shared" si="5"/>
        <v>0.65384615384615385</v>
      </c>
    </row>
    <row r="23" spans="1:19" ht="38.25">
      <c r="A23" s="17"/>
      <c r="B23" s="19">
        <v>5004996</v>
      </c>
      <c r="C23" s="19" t="s">
        <v>1962</v>
      </c>
      <c r="D23" s="68">
        <v>3000648</v>
      </c>
      <c r="E23" s="19" t="s">
        <v>1946</v>
      </c>
      <c r="F23" s="69">
        <v>43</v>
      </c>
      <c r="G23" s="19" t="s">
        <v>710</v>
      </c>
      <c r="H23" s="20">
        <v>21.857303000000002</v>
      </c>
      <c r="I23" s="21">
        <v>28.697804999999988</v>
      </c>
      <c r="J23" s="21">
        <f t="shared" si="1"/>
        <v>17.814528728259397</v>
      </c>
      <c r="K23" s="21">
        <v>13.430031228259395</v>
      </c>
      <c r="L23" s="21">
        <v>2.2681139600000009</v>
      </c>
      <c r="M23" s="21">
        <v>2.1163835399999993</v>
      </c>
      <c r="N23" s="22">
        <f t="shared" si="2"/>
        <v>0.4679811305519499</v>
      </c>
      <c r="O23" s="22">
        <f t="shared" si="3"/>
        <v>0.54701553614499099</v>
      </c>
      <c r="P23" s="23">
        <f t="shared" si="4"/>
        <v>0.62076276315416468</v>
      </c>
      <c r="Q23" s="70">
        <v>76</v>
      </c>
      <c r="R23" s="21">
        <v>137.44</v>
      </c>
      <c r="S23" s="23">
        <f t="shared" si="5"/>
        <v>1.8084210526315789</v>
      </c>
    </row>
    <row r="24" spans="1:19" ht="25.5">
      <c r="A24" s="17"/>
      <c r="B24" s="19">
        <v>5004997</v>
      </c>
      <c r="C24" s="19" t="s">
        <v>1963</v>
      </c>
      <c r="D24" s="68">
        <v>3000648</v>
      </c>
      <c r="E24" s="19" t="s">
        <v>1946</v>
      </c>
      <c r="F24" s="69">
        <v>86</v>
      </c>
      <c r="G24" s="19" t="s">
        <v>500</v>
      </c>
      <c r="H24" s="20">
        <v>22.780446000000001</v>
      </c>
      <c r="I24" s="21">
        <v>20.180852999999999</v>
      </c>
      <c r="J24" s="21">
        <f t="shared" si="1"/>
        <v>12.017109103685215</v>
      </c>
      <c r="K24" s="21">
        <v>8.7253677836852148</v>
      </c>
      <c r="L24" s="21">
        <v>1.6929536000000003</v>
      </c>
      <c r="M24" s="21">
        <v>1.5987877199999998</v>
      </c>
      <c r="N24" s="22">
        <f t="shared" si="2"/>
        <v>0.43235872059943231</v>
      </c>
      <c r="O24" s="22">
        <f t="shared" si="3"/>
        <v>0.51624782082725718</v>
      </c>
      <c r="P24" s="23">
        <f t="shared" si="4"/>
        <v>0.5954708209650611</v>
      </c>
      <c r="Q24" s="70">
        <v>26480</v>
      </c>
      <c r="R24" s="21">
        <v>21906</v>
      </c>
      <c r="S24" s="23">
        <f t="shared" si="5"/>
        <v>0.82726586102719035</v>
      </c>
    </row>
    <row r="25" spans="1:19" ht="25.5">
      <c r="A25" s="17"/>
      <c r="B25" s="19">
        <v>5004998</v>
      </c>
      <c r="C25" s="19" t="s">
        <v>1964</v>
      </c>
      <c r="D25" s="68">
        <v>3000648</v>
      </c>
      <c r="E25" s="19" t="s">
        <v>1946</v>
      </c>
      <c r="F25" s="69">
        <v>86</v>
      </c>
      <c r="G25" s="19" t="s">
        <v>500</v>
      </c>
      <c r="H25" s="20">
        <v>138.94889900000007</v>
      </c>
      <c r="I25" s="21">
        <v>133.00871600000002</v>
      </c>
      <c r="J25" s="21">
        <f t="shared" si="1"/>
        <v>77.914858183438682</v>
      </c>
      <c r="K25" s="21">
        <v>55.82374997343868</v>
      </c>
      <c r="L25" s="21">
        <v>11.2666059</v>
      </c>
      <c r="M25" s="21">
        <v>10.824502309999996</v>
      </c>
      <c r="N25" s="22">
        <f t="shared" si="2"/>
        <v>0.41969993886294393</v>
      </c>
      <c r="O25" s="22">
        <f t="shared" si="3"/>
        <v>0.50440571032531933</v>
      </c>
      <c r="P25" s="23">
        <f t="shared" si="4"/>
        <v>0.58578761247073963</v>
      </c>
      <c r="Q25" s="70">
        <v>75153</v>
      </c>
      <c r="R25" s="21">
        <v>372219</v>
      </c>
      <c r="S25" s="23">
        <f t="shared" si="5"/>
        <v>4.9528162548401262</v>
      </c>
    </row>
    <row r="26" spans="1:19" ht="51">
      <c r="A26" s="17"/>
      <c r="B26" s="19">
        <v>5004999</v>
      </c>
      <c r="C26" s="19" t="s">
        <v>1965</v>
      </c>
      <c r="D26" s="68">
        <v>3000649</v>
      </c>
      <c r="E26" s="19" t="s">
        <v>1947</v>
      </c>
      <c r="F26" s="69">
        <v>86</v>
      </c>
      <c r="G26" s="19" t="s">
        <v>500</v>
      </c>
      <c r="H26" s="20">
        <v>56.875894999999993</v>
      </c>
      <c r="I26" s="21">
        <v>43.994273</v>
      </c>
      <c r="J26" s="21">
        <f t="shared" si="1"/>
        <v>27.128348684130525</v>
      </c>
      <c r="K26" s="21">
        <v>19.576871234130522</v>
      </c>
      <c r="L26" s="21">
        <v>4.4172743000000008</v>
      </c>
      <c r="M26" s="21">
        <v>3.1342031500000003</v>
      </c>
      <c r="N26" s="22">
        <f t="shared" si="2"/>
        <v>0.44498681076354013</v>
      </c>
      <c r="O26" s="22">
        <f t="shared" si="3"/>
        <v>0.54539247720107853</v>
      </c>
      <c r="P26" s="23">
        <f t="shared" si="4"/>
        <v>0.61663363965874662</v>
      </c>
      <c r="Q26" s="70">
        <v>57216</v>
      </c>
      <c r="R26" s="21">
        <v>47291</v>
      </c>
      <c r="S26" s="23">
        <f t="shared" si="5"/>
        <v>0.82653453579418346</v>
      </c>
    </row>
    <row r="27" spans="1:19" ht="51">
      <c r="A27" s="17"/>
      <c r="B27" s="19">
        <v>5005000</v>
      </c>
      <c r="C27" s="19" t="s">
        <v>1966</v>
      </c>
      <c r="D27" s="68">
        <v>3000649</v>
      </c>
      <c r="E27" s="19" t="s">
        <v>1947</v>
      </c>
      <c r="F27" s="69">
        <v>87</v>
      </c>
      <c r="G27" s="19" t="s">
        <v>395</v>
      </c>
      <c r="H27" s="20">
        <v>3.752323000000001</v>
      </c>
      <c r="I27" s="21">
        <v>3.6582900000000005</v>
      </c>
      <c r="J27" s="21">
        <f t="shared" si="1"/>
        <v>1.5909980306608982</v>
      </c>
      <c r="K27" s="21">
        <v>0.86218219066089818</v>
      </c>
      <c r="L27" s="21">
        <v>0.40640281000000011</v>
      </c>
      <c r="M27" s="21">
        <v>0.32241302999999999</v>
      </c>
      <c r="N27" s="22">
        <f t="shared" si="2"/>
        <v>0.23567901687971649</v>
      </c>
      <c r="O27" s="22">
        <f t="shared" si="3"/>
        <v>0.34676993914121029</v>
      </c>
      <c r="P27" s="23">
        <f t="shared" si="4"/>
        <v>0.4349021074493542</v>
      </c>
      <c r="Q27" s="70">
        <v>36679</v>
      </c>
      <c r="R27" s="21">
        <v>15876</v>
      </c>
      <c r="S27" s="23">
        <f t="shared" si="5"/>
        <v>0.43283622781428066</v>
      </c>
    </row>
    <row r="28" spans="1:19" ht="51">
      <c r="A28" s="17"/>
      <c r="B28" s="19">
        <v>5005001</v>
      </c>
      <c r="C28" s="19" t="s">
        <v>1967</v>
      </c>
      <c r="D28" s="68">
        <v>3000649</v>
      </c>
      <c r="E28" s="19" t="s">
        <v>1947</v>
      </c>
      <c r="F28" s="69">
        <v>87</v>
      </c>
      <c r="G28" s="19" t="s">
        <v>395</v>
      </c>
      <c r="H28" s="20">
        <v>0.39341999999999983</v>
      </c>
      <c r="I28" s="21">
        <v>0.67418099999999992</v>
      </c>
      <c r="J28" s="21">
        <f t="shared" si="1"/>
        <v>0.21620761946463518</v>
      </c>
      <c r="K28" s="21">
        <v>0.11940465946463519</v>
      </c>
      <c r="L28" s="21">
        <v>7.1481249999999996E-2</v>
      </c>
      <c r="M28" s="21">
        <v>2.5321710000000001E-2</v>
      </c>
      <c r="N28" s="22">
        <f t="shared" si="2"/>
        <v>0.17711068609859251</v>
      </c>
      <c r="O28" s="22">
        <f t="shared" si="3"/>
        <v>0.28313748009011708</v>
      </c>
      <c r="P28" s="23">
        <f t="shared" si="4"/>
        <v>0.32069669638366433</v>
      </c>
      <c r="Q28" s="70">
        <v>12388</v>
      </c>
      <c r="R28" s="21">
        <v>10175</v>
      </c>
      <c r="S28" s="23">
        <f t="shared" si="5"/>
        <v>0.82135938004520503</v>
      </c>
    </row>
    <row r="29" spans="1:19" ht="51">
      <c r="A29" s="17"/>
      <c r="B29" s="19">
        <v>5005002</v>
      </c>
      <c r="C29" s="19" t="s">
        <v>1968</v>
      </c>
      <c r="D29" s="68">
        <v>3000649</v>
      </c>
      <c r="E29" s="19" t="s">
        <v>1947</v>
      </c>
      <c r="F29" s="69">
        <v>87</v>
      </c>
      <c r="G29" s="19" t="s">
        <v>395</v>
      </c>
      <c r="H29" s="20">
        <v>0.25924700000000001</v>
      </c>
      <c r="I29" s="21">
        <v>0.53355200000000014</v>
      </c>
      <c r="J29" s="21">
        <f t="shared" si="1"/>
        <v>0.21122562071361578</v>
      </c>
      <c r="K29" s="21">
        <v>0.14413901071361579</v>
      </c>
      <c r="L29" s="21">
        <v>5.1686139999999992E-2</v>
      </c>
      <c r="M29" s="21">
        <v>1.5400469999999999E-2</v>
      </c>
      <c r="N29" s="22">
        <f t="shared" si="2"/>
        <v>0.27014988363573889</v>
      </c>
      <c r="O29" s="22">
        <f t="shared" si="3"/>
        <v>0.3670216786997626</v>
      </c>
      <c r="P29" s="23">
        <f t="shared" si="4"/>
        <v>0.3958857256904964</v>
      </c>
      <c r="Q29" s="70">
        <v>7993</v>
      </c>
      <c r="R29" s="21">
        <v>6398</v>
      </c>
      <c r="S29" s="23">
        <f t="shared" si="5"/>
        <v>0.80045039409483298</v>
      </c>
    </row>
    <row r="30" spans="1:19" ht="51">
      <c r="A30" s="17"/>
      <c r="B30" s="19">
        <v>5005003</v>
      </c>
      <c r="C30" s="19" t="s">
        <v>1969</v>
      </c>
      <c r="D30" s="68">
        <v>3000649</v>
      </c>
      <c r="E30" s="19" t="s">
        <v>1947</v>
      </c>
      <c r="F30" s="69">
        <v>87</v>
      </c>
      <c r="G30" s="19" t="s">
        <v>395</v>
      </c>
      <c r="H30" s="20">
        <v>3.211551</v>
      </c>
      <c r="I30" s="21">
        <v>3.1829519999999998</v>
      </c>
      <c r="J30" s="21">
        <f t="shared" si="1"/>
        <v>1.8560909582208236</v>
      </c>
      <c r="K30" s="21">
        <v>1.2788203182208235</v>
      </c>
      <c r="L30" s="21">
        <v>0.26751608999999998</v>
      </c>
      <c r="M30" s="21">
        <v>0.30975455000000002</v>
      </c>
      <c r="N30" s="22">
        <f t="shared" si="2"/>
        <v>0.40177178864802976</v>
      </c>
      <c r="O30" s="22">
        <f t="shared" si="3"/>
        <v>0.4858183246938137</v>
      </c>
      <c r="P30" s="23">
        <f t="shared" si="4"/>
        <v>0.58313507656440433</v>
      </c>
      <c r="Q30" s="70">
        <v>1052</v>
      </c>
      <c r="R30" s="21">
        <v>846</v>
      </c>
      <c r="S30" s="23">
        <f t="shared" si="5"/>
        <v>0.80418250950570347</v>
      </c>
    </row>
    <row r="31" spans="1:19" ht="51">
      <c r="A31" s="17"/>
      <c r="B31" s="19">
        <v>5005004</v>
      </c>
      <c r="C31" s="19" t="s">
        <v>1970</v>
      </c>
      <c r="D31" s="68">
        <v>3000649</v>
      </c>
      <c r="E31" s="19" t="s">
        <v>1947</v>
      </c>
      <c r="F31" s="69">
        <v>87</v>
      </c>
      <c r="G31" s="19" t="s">
        <v>395</v>
      </c>
      <c r="H31" s="20">
        <v>1.0942569999999996</v>
      </c>
      <c r="I31" s="21">
        <v>1.8182689999999997</v>
      </c>
      <c r="J31" s="21">
        <f t="shared" si="1"/>
        <v>0.9257812203156448</v>
      </c>
      <c r="K31" s="21">
        <v>0.57410789031564491</v>
      </c>
      <c r="L31" s="21">
        <v>0.20752501999999998</v>
      </c>
      <c r="M31" s="21">
        <v>0.14414830999999997</v>
      </c>
      <c r="N31" s="22">
        <f t="shared" si="2"/>
        <v>0.31574419973922724</v>
      </c>
      <c r="O31" s="22">
        <f t="shared" si="3"/>
        <v>0.42987748804805281</v>
      </c>
      <c r="P31" s="23">
        <f t="shared" si="4"/>
        <v>0.50915525717902299</v>
      </c>
      <c r="Q31" s="70">
        <v>39078</v>
      </c>
      <c r="R31" s="21">
        <v>32639</v>
      </c>
      <c r="S31" s="23">
        <f t="shared" si="5"/>
        <v>0.83522698193356881</v>
      </c>
    </row>
    <row r="32" spans="1:19" ht="51">
      <c r="A32" s="17"/>
      <c r="B32" s="19">
        <v>5005005</v>
      </c>
      <c r="C32" s="19" t="s">
        <v>1971</v>
      </c>
      <c r="D32" s="68">
        <v>3000649</v>
      </c>
      <c r="E32" s="19" t="s">
        <v>1947</v>
      </c>
      <c r="F32" s="69">
        <v>60</v>
      </c>
      <c r="G32" s="19" t="s">
        <v>309</v>
      </c>
      <c r="H32" s="20">
        <v>0.28226000000000001</v>
      </c>
      <c r="I32" s="21">
        <v>0.33662900000000001</v>
      </c>
      <c r="J32" s="21">
        <f t="shared" si="1"/>
        <v>0.19850115690420028</v>
      </c>
      <c r="K32" s="21">
        <v>0.1277851269042003</v>
      </c>
      <c r="L32" s="21">
        <v>4.6487859999999999E-2</v>
      </c>
      <c r="M32" s="21">
        <v>2.422817E-2</v>
      </c>
      <c r="N32" s="22">
        <f t="shared" si="2"/>
        <v>0.37960225323486774</v>
      </c>
      <c r="O32" s="22">
        <f t="shared" si="3"/>
        <v>0.51770045630115136</v>
      </c>
      <c r="P32" s="23">
        <f t="shared" si="4"/>
        <v>0.5896733701023984</v>
      </c>
      <c r="Q32" s="70">
        <v>91</v>
      </c>
      <c r="R32" s="21">
        <v>69</v>
      </c>
      <c r="S32" s="23">
        <f t="shared" si="5"/>
        <v>0.75824175824175821</v>
      </c>
    </row>
    <row r="33" spans="1:19" ht="38.25">
      <c r="A33" s="17"/>
      <c r="B33" s="19">
        <v>5005006</v>
      </c>
      <c r="C33" s="19" t="s">
        <v>1972</v>
      </c>
      <c r="D33" s="68">
        <v>3000650</v>
      </c>
      <c r="E33" s="19" t="s">
        <v>1948</v>
      </c>
      <c r="F33" s="69">
        <v>86</v>
      </c>
      <c r="G33" s="19" t="s">
        <v>500</v>
      </c>
      <c r="H33" s="20">
        <v>9.8530459999999991</v>
      </c>
      <c r="I33" s="21">
        <v>9.8400409999999958</v>
      </c>
      <c r="J33" s="21">
        <f t="shared" si="1"/>
        <v>1.63863139180804</v>
      </c>
      <c r="K33" s="21">
        <v>1.2262640818080399</v>
      </c>
      <c r="L33" s="21">
        <v>0.22318963999999997</v>
      </c>
      <c r="M33" s="21">
        <v>0.18917766999999996</v>
      </c>
      <c r="N33" s="22">
        <f t="shared" si="2"/>
        <v>0.12461981426785117</v>
      </c>
      <c r="O33" s="22">
        <f t="shared" si="3"/>
        <v>0.14730159374417653</v>
      </c>
      <c r="P33" s="23">
        <f t="shared" si="4"/>
        <v>0.1665268866062693</v>
      </c>
      <c r="Q33" s="70">
        <v>7584</v>
      </c>
      <c r="R33" s="21">
        <v>6759</v>
      </c>
      <c r="S33" s="23">
        <f t="shared" si="5"/>
        <v>0.89121835443037978</v>
      </c>
    </row>
    <row r="34" spans="1:19" ht="38.25">
      <c r="A34" s="17"/>
      <c r="B34" s="19">
        <v>5005007</v>
      </c>
      <c r="C34" s="19" t="s">
        <v>1973</v>
      </c>
      <c r="D34" s="68">
        <v>3000650</v>
      </c>
      <c r="E34" s="19" t="s">
        <v>1948</v>
      </c>
      <c r="F34" s="69">
        <v>87</v>
      </c>
      <c r="G34" s="19" t="s">
        <v>395</v>
      </c>
      <c r="H34" s="20">
        <v>0.55424899999999999</v>
      </c>
      <c r="I34" s="21">
        <v>0.48724699999999999</v>
      </c>
      <c r="J34" s="21">
        <f t="shared" si="1"/>
        <v>0.17530677969526581</v>
      </c>
      <c r="K34" s="21">
        <v>0.12863517969526583</v>
      </c>
      <c r="L34" s="21">
        <v>2.1683920000000002E-2</v>
      </c>
      <c r="M34" s="21">
        <v>2.4987679999999998E-2</v>
      </c>
      <c r="N34" s="22">
        <f t="shared" si="2"/>
        <v>0.26400404660319271</v>
      </c>
      <c r="O34" s="22">
        <f t="shared" si="3"/>
        <v>0.30850697838112051</v>
      </c>
      <c r="P34" s="23">
        <f t="shared" si="4"/>
        <v>0.35979037263495889</v>
      </c>
      <c r="Q34" s="70">
        <v>1186</v>
      </c>
      <c r="R34" s="21">
        <v>1149</v>
      </c>
      <c r="S34" s="23">
        <f t="shared" si="5"/>
        <v>0.96880269814502529</v>
      </c>
    </row>
    <row r="35" spans="1:19" ht="38.25">
      <c r="A35" s="17"/>
      <c r="B35" s="19">
        <v>5005008</v>
      </c>
      <c r="C35" s="19" t="s">
        <v>1974</v>
      </c>
      <c r="D35" s="68">
        <v>3000650</v>
      </c>
      <c r="E35" s="19" t="s">
        <v>1948</v>
      </c>
      <c r="F35" s="69">
        <v>87</v>
      </c>
      <c r="G35" s="19" t="s">
        <v>395</v>
      </c>
      <c r="H35" s="20">
        <v>9.2420999999999989E-2</v>
      </c>
      <c r="I35" s="21">
        <v>7.7499999999999999E-2</v>
      </c>
      <c r="J35" s="21">
        <f t="shared" si="1"/>
        <v>5.4514000822464777E-2</v>
      </c>
      <c r="K35" s="21">
        <v>4.4267080822464777E-2</v>
      </c>
      <c r="L35" s="21">
        <v>4.0594100000000003E-3</v>
      </c>
      <c r="M35" s="21">
        <v>6.1875100000000002E-3</v>
      </c>
      <c r="N35" s="22">
        <f t="shared" si="2"/>
        <v>0.57118813964470683</v>
      </c>
      <c r="O35" s="22">
        <f t="shared" si="3"/>
        <v>0.62356762351567452</v>
      </c>
      <c r="P35" s="23">
        <f t="shared" si="4"/>
        <v>0.70340646222535197</v>
      </c>
      <c r="Q35" s="70">
        <v>1695</v>
      </c>
      <c r="R35" s="21">
        <v>780</v>
      </c>
      <c r="S35" s="23">
        <f t="shared" si="5"/>
        <v>0.46017699115044247</v>
      </c>
    </row>
    <row r="36" spans="1:19" ht="38.25">
      <c r="A36" s="17"/>
      <c r="B36" s="19">
        <v>5005009</v>
      </c>
      <c r="C36" s="19" t="s">
        <v>1975</v>
      </c>
      <c r="D36" s="68">
        <v>3000650</v>
      </c>
      <c r="E36" s="19" t="s">
        <v>1948</v>
      </c>
      <c r="F36" s="69">
        <v>87</v>
      </c>
      <c r="G36" s="19" t="s">
        <v>395</v>
      </c>
      <c r="H36" s="20">
        <v>1.4700000000000001E-2</v>
      </c>
      <c r="I36" s="21">
        <v>0</v>
      </c>
      <c r="J36" s="21">
        <f t="shared" si="1"/>
        <v>0</v>
      </c>
      <c r="K36" s="21">
        <v>0</v>
      </c>
      <c r="L36" s="21">
        <v>0</v>
      </c>
      <c r="M36" s="21">
        <v>0</v>
      </c>
      <c r="N36" s="22">
        <f t="shared" si="2"/>
        <v>0</v>
      </c>
      <c r="O36" s="22">
        <f t="shared" si="3"/>
        <v>0</v>
      </c>
      <c r="P36" s="23">
        <f t="shared" si="4"/>
        <v>0</v>
      </c>
      <c r="Q36" s="70">
        <v>0</v>
      </c>
      <c r="R36" s="21">
        <v>0</v>
      </c>
      <c r="S36" s="23">
        <f t="shared" si="5"/>
        <v>0</v>
      </c>
    </row>
    <row r="37" spans="1:19" ht="38.25">
      <c r="A37" s="17"/>
      <c r="B37" s="19">
        <v>5005010</v>
      </c>
      <c r="C37" s="19" t="s">
        <v>1976</v>
      </c>
      <c r="D37" s="68">
        <v>3000650</v>
      </c>
      <c r="E37" s="19" t="s">
        <v>1948</v>
      </c>
      <c r="F37" s="69">
        <v>60</v>
      </c>
      <c r="G37" s="19" t="s">
        <v>309</v>
      </c>
      <c r="H37" s="20">
        <v>0.17588700000000002</v>
      </c>
      <c r="I37" s="21">
        <v>0.22362200000000002</v>
      </c>
      <c r="J37" s="21">
        <f t="shared" si="1"/>
        <v>0.11641606890909008</v>
      </c>
      <c r="K37" s="21">
        <v>7.5793638909090078E-2</v>
      </c>
      <c r="L37" s="21">
        <v>2.781353E-2</v>
      </c>
      <c r="M37" s="21">
        <v>1.2808899999999998E-2</v>
      </c>
      <c r="N37" s="22">
        <f t="shared" si="2"/>
        <v>0.33893641461524393</v>
      </c>
      <c r="O37" s="22">
        <f t="shared" si="3"/>
        <v>0.46331384617385624</v>
      </c>
      <c r="P37" s="23">
        <f t="shared" si="4"/>
        <v>0.52059309419059874</v>
      </c>
      <c r="Q37" s="70">
        <v>38</v>
      </c>
      <c r="R37" s="21">
        <v>29</v>
      </c>
      <c r="S37" s="23">
        <f t="shared" si="5"/>
        <v>0.76315789473684215</v>
      </c>
    </row>
    <row r="38" spans="1:19" ht="15.75" thickBot="1">
      <c r="A38" s="41" t="s">
        <v>293</v>
      </c>
      <c r="B38" s="43"/>
      <c r="C38" s="43"/>
      <c r="D38" s="65"/>
      <c r="E38" s="43"/>
      <c r="F38" s="66"/>
      <c r="G38" s="43"/>
      <c r="H38" s="44">
        <f>H6-H7</f>
        <v>339.17419999999987</v>
      </c>
      <c r="I38" s="44">
        <f t="shared" ref="I38:M38" si="6">I6-I7</f>
        <v>339.17499600000008</v>
      </c>
      <c r="J38" s="44">
        <f t="shared" si="6"/>
        <v>60.401589578045503</v>
      </c>
      <c r="K38" s="44">
        <f t="shared" si="6"/>
        <v>40.851740008045454</v>
      </c>
      <c r="L38" s="44">
        <f t="shared" si="6"/>
        <v>9.534991479999988</v>
      </c>
      <c r="M38" s="44">
        <f t="shared" si="6"/>
        <v>10.01485808999999</v>
      </c>
      <c r="N38" s="46">
        <f t="shared" si="2"/>
        <v>0.12044443278491392</v>
      </c>
      <c r="O38" s="46">
        <f t="shared" si="3"/>
        <v>0.1485567393890245</v>
      </c>
      <c r="P38" s="47">
        <f t="shared" si="4"/>
        <v>0.17808385137578189</v>
      </c>
      <c r="Q38" s="67"/>
      <c r="R38" s="45"/>
      <c r="S3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124</v>
      </c>
      <c r="B1" s="50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1981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61.370684000000018</v>
      </c>
      <c r="E6" s="14">
        <v>66.079697999999993</v>
      </c>
      <c r="F6" s="14">
        <v>32.250288406924589</v>
      </c>
      <c r="G6" s="14">
        <v>23.374175156924593</v>
      </c>
      <c r="H6" s="14">
        <v>4.2542580700000006</v>
      </c>
      <c r="I6" s="14">
        <v>4.6218551799999998</v>
      </c>
      <c r="J6" s="15">
        <v>0.35372702758000796</v>
      </c>
      <c r="K6" s="15">
        <v>0.41810774054876271</v>
      </c>
      <c r="L6" s="16">
        <v>0.48805138920163638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61.370684000000011</v>
      </c>
      <c r="E7" s="38">
        <f ca="1">SUM(E8:OFFSET(E6,MATCH("GOBIERNOS REGIONALES",$A$8:$A$50,0),0))</f>
        <v>66.079697999999993</v>
      </c>
      <c r="F7" s="38">
        <f ca="1">SUM(F8:OFFSET(F6,MATCH("GOBIERNOS REGIONALES",$A$8:$A$50,0),0))</f>
        <v>32.250288406924589</v>
      </c>
      <c r="G7" s="38">
        <f ca="1">SUM(G8:OFFSET(G6,MATCH("GOBIERNOS REGIONALES",$A$8:$A$50,0),0))</f>
        <v>23.374175156924593</v>
      </c>
      <c r="H7" s="38">
        <f ca="1">SUM(H8:OFFSET(H6,MATCH("GOBIERNOS REGIONALES",$A$8:$A$50,0),0))</f>
        <v>4.2542580700000006</v>
      </c>
      <c r="I7" s="38">
        <f ca="1">SUM(I8:OFFSET(I6,MATCH("GOBIERNOS REGIONALES",$A$8:$A$50,0),0))</f>
        <v>4.6218551799999998</v>
      </c>
      <c r="J7" s="39">
        <f ca="1">IFERROR(G7/E7,0)</f>
        <v>0.35372702758000796</v>
      </c>
      <c r="K7" s="39">
        <f ca="1">IFERROR(SUM(G7,H7)/E7,0)</f>
        <v>0.41810774054876271</v>
      </c>
      <c r="L7" s="40">
        <f ca="1">IFERROR(SUM(G7,H7,I7)/E7,0)</f>
        <v>0.48805138920163638</v>
      </c>
      <c r="M7" s="4"/>
    </row>
    <row r="8" spans="1:13" ht="25.5">
      <c r="A8" s="17"/>
      <c r="B8" s="18">
        <v>19</v>
      </c>
      <c r="C8" s="19" t="s">
        <v>116</v>
      </c>
      <c r="D8" s="20">
        <v>61.370684000000011</v>
      </c>
      <c r="E8" s="21">
        <v>66.079697999999993</v>
      </c>
      <c r="F8" s="21">
        <f t="shared" ref="F8:F10" si="0">SUM(G8,H8,I8)</f>
        <v>32.250288406924589</v>
      </c>
      <c r="G8" s="21">
        <v>23.374175156924593</v>
      </c>
      <c r="H8" s="21">
        <v>4.2542580700000006</v>
      </c>
      <c r="I8" s="21">
        <v>4.6218551799999998</v>
      </c>
      <c r="J8" s="22">
        <f t="shared" ref="J8:J10" si="1">IFERROR(G8/E8,0)</f>
        <v>0.35372702758000796</v>
      </c>
      <c r="K8" s="22">
        <f t="shared" ref="K8:K10" si="2">IFERROR(SUM(G8,H8)/E8,0)</f>
        <v>0.41810774054876271</v>
      </c>
      <c r="L8" s="23">
        <f t="shared" ref="L8:L10" si="3">IFERROR(SUM(G8,H8,I8)/E8,0)</f>
        <v>0.48805138920163638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124</v>
      </c>
      <c r="B1" s="51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1982</v>
      </c>
      <c r="N2" s="72" t="s">
        <v>1998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61.370684000000018</v>
      </c>
      <c r="E6" s="14">
        <f ca="1">SUM(E7:OFFSET(E7,50,0))</f>
        <v>66.079697999999993</v>
      </c>
      <c r="F6" s="14">
        <f ca="1">SUM(F7:OFFSET(F7,50,0))</f>
        <v>32.250288406924589</v>
      </c>
      <c r="G6" s="14">
        <f ca="1">SUM(G7:OFFSET(G7,50,0))</f>
        <v>23.374175156924593</v>
      </c>
      <c r="H6" s="14">
        <f ca="1">SUM(H7:OFFSET(H7,50,0))</f>
        <v>4.2542580700000006</v>
      </c>
      <c r="I6" s="14">
        <f ca="1">SUM(I7:OFFSET(I7,50,0))</f>
        <v>4.6218551799999998</v>
      </c>
      <c r="J6" s="15">
        <f ca="1">IFERROR(G6/E6,0)</f>
        <v>0.35372702758000796</v>
      </c>
      <c r="K6" s="15">
        <f ca="1">IFERROR(SUM(G6,H6)/E6,0)</f>
        <v>0.41810774054876271</v>
      </c>
      <c r="L6" s="16">
        <f ca="1">IFERROR(SUM(G6,H6,I6)/E6,0)</f>
        <v>0.48805138920163638</v>
      </c>
      <c r="M6" s="4"/>
      <c r="O6" s="5" t="s">
        <v>312</v>
      </c>
      <c r="P6" s="71" t="s">
        <v>313</v>
      </c>
    </row>
    <row r="7" spans="1:16" ht="15.75" thickBot="1">
      <c r="A7" s="24"/>
      <c r="B7" s="56">
        <v>15</v>
      </c>
      <c r="C7" s="26" t="s">
        <v>263</v>
      </c>
      <c r="D7" s="27">
        <v>61.370684000000018</v>
      </c>
      <c r="E7" s="28">
        <v>66.079697999999993</v>
      </c>
      <c r="F7" s="28">
        <f>SUM(G7,H7,I7)</f>
        <v>32.250288406924589</v>
      </c>
      <c r="G7" s="28">
        <v>23.374175156924593</v>
      </c>
      <c r="H7" s="28">
        <v>4.2542580700000006</v>
      </c>
      <c r="I7" s="28">
        <v>4.6218551799999998</v>
      </c>
      <c r="J7" s="29">
        <f>IFERROR(G7/E7,0)</f>
        <v>0.35372702758000796</v>
      </c>
      <c r="K7" s="29">
        <f>IFERROR(SUM(G7,H7)/E7,0)</f>
        <v>0.41810774054876271</v>
      </c>
      <c r="L7" s="30">
        <f>IFERROR(SUM(G7,H7,I7)/E7,0)</f>
        <v>0.48805138920163638</v>
      </c>
      <c r="M7" s="4"/>
      <c r="N7" t="s">
        <v>263</v>
      </c>
      <c r="O7" s="5">
        <v>32.250288406924589</v>
      </c>
      <c r="P7" s="71">
        <v>0.48805138920163638</v>
      </c>
    </row>
    <row r="8" spans="1:16">
      <c r="O8" s="5"/>
      <c r="P8" s="71"/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>
      <c r="A1" s="50">
        <v>124</v>
      </c>
      <c r="B1" s="49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1983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61.370684000000018</v>
      </c>
      <c r="E6" s="14">
        <v>66.079697999999993</v>
      </c>
      <c r="F6" s="14">
        <v>32.250288406924589</v>
      </c>
      <c r="G6" s="14">
        <v>23.374175156924593</v>
      </c>
      <c r="H6" s="14">
        <v>4.2542580700000006</v>
      </c>
      <c r="I6" s="14">
        <v>4.6218551799999998</v>
      </c>
      <c r="J6" s="15">
        <v>0.35372702758000796</v>
      </c>
      <c r="K6" s="15">
        <v>0.41810774054876271</v>
      </c>
      <c r="L6" s="16">
        <v>0.48805138920163638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61.370684000000004</v>
      </c>
      <c r="E7" s="38">
        <f ca="1">SUM(E8:OFFSET(E6,MATCH("PROYECTOS",$A$8:$A$50,0),0))</f>
        <v>66.079697999999993</v>
      </c>
      <c r="F7" s="38">
        <f ca="1">SUM(F8:OFFSET(F6,MATCH("PROYECTOS",$A$8:$A$50,0),0))</f>
        <v>32.250288406924597</v>
      </c>
      <c r="G7" s="38">
        <f ca="1">SUM(G8:OFFSET(G6,MATCH("PROYECTOS",$A$8:$A$50,0),0))</f>
        <v>23.374175156924593</v>
      </c>
      <c r="H7" s="38">
        <f ca="1">SUM(H8:OFFSET(H6,MATCH("PROYECTOS",$A$8:$A$50,0),0))</f>
        <v>4.2542580700000006</v>
      </c>
      <c r="I7" s="38">
        <f ca="1">SUM(I8:OFFSET(I6,MATCH("PROYECTOS",$A$8:$A$50,0),0))</f>
        <v>4.6218551799999998</v>
      </c>
      <c r="J7" s="39">
        <f ca="1">IFERROR(G7/E7,0)</f>
        <v>0.35372702758000796</v>
      </c>
      <c r="K7" s="39">
        <f ca="1">IFERROR(SUM(G7,H7)/E7,0)</f>
        <v>0.41810774054876271</v>
      </c>
      <c r="L7" s="40">
        <f ca="1">IFERROR(SUM(G7,H7,I7)/E7,0)</f>
        <v>0.48805138920163638</v>
      </c>
      <c r="M7" s="4"/>
    </row>
    <row r="8" spans="1:13">
      <c r="A8" s="17"/>
      <c r="B8" s="19">
        <v>3000001</v>
      </c>
      <c r="C8" s="19" t="s">
        <v>275</v>
      </c>
      <c r="D8" s="20">
        <v>23.861232000000005</v>
      </c>
      <c r="E8" s="21">
        <v>23.704456999999994</v>
      </c>
      <c r="F8" s="21">
        <f t="shared" ref="F8:F11" si="0">SUM(G8,H8,I8)</f>
        <v>11.533656901722196</v>
      </c>
      <c r="G8" s="21">
        <v>7.9527142117221956</v>
      </c>
      <c r="H8" s="21">
        <v>1.6834134599999999</v>
      </c>
      <c r="I8" s="21">
        <v>1.8975292300000002</v>
      </c>
      <c r="J8" s="22">
        <f t="shared" ref="J8:J12" si="1">IFERROR(G8/E8,0)</f>
        <v>0.33549446889765067</v>
      </c>
      <c r="K8" s="22">
        <f t="shared" ref="K8:K12" si="2">IFERROR(SUM(G8,H8)/E8,0)</f>
        <v>0.40651121735132756</v>
      </c>
      <c r="L8" s="23">
        <f t="shared" ref="L8:L12" si="3">IFERROR(SUM(G8,H8,I8)/E8,0)</f>
        <v>0.48656068779479739</v>
      </c>
      <c r="M8" s="4"/>
    </row>
    <row r="9" spans="1:13" ht="25.5">
      <c r="A9" s="17"/>
      <c r="B9" s="19">
        <v>3000651</v>
      </c>
      <c r="C9" s="19" t="s">
        <v>1985</v>
      </c>
      <c r="D9" s="20">
        <v>9.8627260000000003</v>
      </c>
      <c r="E9" s="21">
        <v>13.997315</v>
      </c>
      <c r="F9" s="21">
        <f t="shared" si="0"/>
        <v>5.943471698138465</v>
      </c>
      <c r="G9" s="21">
        <v>4.5054092681384645</v>
      </c>
      <c r="H9" s="21">
        <v>0.74710788000000028</v>
      </c>
      <c r="I9" s="21">
        <v>0.69095454999999995</v>
      </c>
      <c r="J9" s="22">
        <f t="shared" si="1"/>
        <v>0.32187667907298395</v>
      </c>
      <c r="K9" s="22">
        <f t="shared" si="2"/>
        <v>0.37525176422324319</v>
      </c>
      <c r="L9" s="23">
        <f t="shared" si="3"/>
        <v>0.42461512783976535</v>
      </c>
      <c r="M9" s="4"/>
    </row>
    <row r="10" spans="1:13" ht="38.25">
      <c r="A10" s="17"/>
      <c r="B10" s="19">
        <v>3000652</v>
      </c>
      <c r="C10" s="19" t="s">
        <v>1986</v>
      </c>
      <c r="D10" s="20">
        <v>12.157268999999999</v>
      </c>
      <c r="E10" s="21">
        <v>12.888469000000001</v>
      </c>
      <c r="F10" s="21">
        <f t="shared" si="0"/>
        <v>6.9793876147918734</v>
      </c>
      <c r="G10" s="21">
        <v>5.0072756247918733</v>
      </c>
      <c r="H10" s="21">
        <v>0.94992748000000005</v>
      </c>
      <c r="I10" s="21">
        <v>1.0221845099999998</v>
      </c>
      <c r="J10" s="22">
        <f t="shared" si="1"/>
        <v>0.38850817927186487</v>
      </c>
      <c r="K10" s="22">
        <f t="shared" si="2"/>
        <v>0.46221185035956353</v>
      </c>
      <c r="L10" s="23">
        <f t="shared" si="3"/>
        <v>0.54152185296732092</v>
      </c>
      <c r="M10" s="4"/>
    </row>
    <row r="11" spans="1:13">
      <c r="A11" s="17"/>
      <c r="B11" s="19">
        <v>3000653</v>
      </c>
      <c r="C11" s="19" t="s">
        <v>1987</v>
      </c>
      <c r="D11" s="20">
        <v>15.489457</v>
      </c>
      <c r="E11" s="21">
        <v>15.489457</v>
      </c>
      <c r="F11" s="21">
        <f t="shared" si="0"/>
        <v>7.7937721922720602</v>
      </c>
      <c r="G11" s="21">
        <v>5.90877605227206</v>
      </c>
      <c r="H11" s="21">
        <v>0.87380924999999987</v>
      </c>
      <c r="I11" s="21">
        <v>1.0111868900000001</v>
      </c>
      <c r="J11" s="22">
        <f t="shared" si="1"/>
        <v>0.38147083221006778</v>
      </c>
      <c r="K11" s="22">
        <f t="shared" si="2"/>
        <v>0.43788399440161524</v>
      </c>
      <c r="L11" s="23">
        <f t="shared" si="3"/>
        <v>0.503166262850406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1999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0.48656068779479739</v>
      </c>
    </row>
    <row r="19" spans="1:4" ht="26.25" thickBot="1">
      <c r="A19" s="24"/>
      <c r="B19" s="26">
        <v>3000651</v>
      </c>
      <c r="C19" s="26" t="s">
        <v>1985</v>
      </c>
      <c r="D19" s="30">
        <v>0.42461512783976535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M23"/>
  <sheetViews>
    <sheetView topLeftCell="A12" workbookViewId="0">
      <selection activeCell="A23" sqref="A23:D23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>
      <c r="A1" s="50">
        <v>30</v>
      </c>
      <c r="B1" s="49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505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4209.2621859999999</v>
      </c>
      <c r="E6" s="14">
        <v>4771.4393479999981</v>
      </c>
      <c r="F6" s="14">
        <v>3068.540242041156</v>
      </c>
      <c r="G6" s="14">
        <v>2321.8453731111554</v>
      </c>
      <c r="H6" s="14">
        <v>377.53479305999997</v>
      </c>
      <c r="I6" s="14">
        <v>369.16007586999984</v>
      </c>
      <c r="J6" s="15">
        <v>0.48661320070732594</v>
      </c>
      <c r="K6" s="15">
        <v>0.56573708042681725</v>
      </c>
      <c r="L6" s="16">
        <v>0.6431057838610833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3997.5320359999969</v>
      </c>
      <c r="E7" s="38">
        <f ca="1">SUM(E8:OFFSET(E6,MATCH("PROYECTOS",$A$8:$A$50,0),0))</f>
        <v>4206.9468720000032</v>
      </c>
      <c r="F7" s="38">
        <f ca="1">SUM(F8:OFFSET(F6,MATCH("PROYECTOS",$A$8:$A$50,0),0))</f>
        <v>2868.5620128563378</v>
      </c>
      <c r="G7" s="38">
        <f ca="1">SUM(G8:OFFSET(G6,MATCH("PROYECTOS",$A$8:$A$50,0),0))</f>
        <v>2152.4208797563379</v>
      </c>
      <c r="H7" s="38">
        <f ca="1">SUM(H8:OFFSET(H6,MATCH("PROYECTOS",$A$8:$A$50,0),0))</f>
        <v>366.38228556000001</v>
      </c>
      <c r="I7" s="38">
        <f ca="1">SUM(I8:OFFSET(I6,MATCH("PROYECTOS",$A$8:$A$50,0),0))</f>
        <v>349.75884753999992</v>
      </c>
      <c r="J7" s="39">
        <f ca="1">IFERROR(G7/E7,0)</f>
        <v>0.51163490893648167</v>
      </c>
      <c r="K7" s="39">
        <f ca="1">IFERROR(SUM(G7,H7)/E7,0)</f>
        <v>0.59872473837989937</v>
      </c>
      <c r="L7" s="40">
        <f ca="1">IFERROR(SUM(G7,H7,I7)/E7,0)</f>
        <v>0.68186314211584265</v>
      </c>
      <c r="M7" s="4"/>
    </row>
    <row r="8" spans="1:13">
      <c r="A8" s="17"/>
      <c r="B8" s="19">
        <v>3000001</v>
      </c>
      <c r="C8" s="19" t="s">
        <v>275</v>
      </c>
      <c r="D8" s="20">
        <v>42.299175000000012</v>
      </c>
      <c r="E8" s="21">
        <v>48.926395000000014</v>
      </c>
      <c r="F8" s="21">
        <f t="shared" ref="F8:F13" si="0">SUM(G8,H8,I8)</f>
        <v>24.334292572443658</v>
      </c>
      <c r="G8" s="21">
        <v>17.473680022443659</v>
      </c>
      <c r="H8" s="21">
        <v>3.8242415299999997</v>
      </c>
      <c r="I8" s="21">
        <v>3.0363710199999998</v>
      </c>
      <c r="J8" s="22">
        <f t="shared" ref="J8:J14" si="1">IFERROR(G8/E8,0)</f>
        <v>0.35714219333845576</v>
      </c>
      <c r="K8" s="22">
        <f t="shared" ref="K8:K14" si="2">IFERROR(SUM(G8,H8)/E8,0)</f>
        <v>0.43530535107774959</v>
      </c>
      <c r="L8" s="23">
        <f t="shared" ref="L8:L14" si="3">IFERROR(SUM(G8,H8,I8)/E8,0)</f>
        <v>0.49736532954131712</v>
      </c>
      <c r="M8" s="4"/>
    </row>
    <row r="9" spans="1:13">
      <c r="A9" s="17"/>
      <c r="B9" s="19">
        <v>3000355</v>
      </c>
      <c r="C9" s="19" t="s">
        <v>507</v>
      </c>
      <c r="D9" s="20">
        <v>2639.9806749999971</v>
      </c>
      <c r="E9" s="21">
        <v>2826.5233540000027</v>
      </c>
      <c r="F9" s="21">
        <f t="shared" si="0"/>
        <v>2452.4343999458597</v>
      </c>
      <c r="G9" s="21">
        <v>2034.11946092586</v>
      </c>
      <c r="H9" s="21">
        <v>216.95380347000005</v>
      </c>
      <c r="I9" s="21">
        <v>201.36113554999989</v>
      </c>
      <c r="J9" s="22">
        <f t="shared" si="1"/>
        <v>0.71965422045681715</v>
      </c>
      <c r="K9" s="22">
        <f t="shared" si="2"/>
        <v>0.7964106368377305</v>
      </c>
      <c r="L9" s="23">
        <f t="shared" si="3"/>
        <v>0.86765049949976725</v>
      </c>
      <c r="M9" s="4"/>
    </row>
    <row r="10" spans="1:13" ht="25.5">
      <c r="A10" s="17"/>
      <c r="B10" s="19">
        <v>3000356</v>
      </c>
      <c r="C10" s="19" t="s">
        <v>508</v>
      </c>
      <c r="D10" s="20">
        <v>40.569741000000015</v>
      </c>
      <c r="E10" s="21">
        <v>51.63563300000002</v>
      </c>
      <c r="F10" s="21">
        <f t="shared" si="0"/>
        <v>31.64721787369308</v>
      </c>
      <c r="G10" s="21">
        <v>22.044747203693078</v>
      </c>
      <c r="H10" s="21">
        <v>4.9923716300000036</v>
      </c>
      <c r="I10" s="21">
        <v>4.6100990399999988</v>
      </c>
      <c r="J10" s="22">
        <f t="shared" si="1"/>
        <v>0.42692896209276776</v>
      </c>
      <c r="K10" s="22">
        <f t="shared" si="2"/>
        <v>0.52361358354400478</v>
      </c>
      <c r="L10" s="23">
        <f t="shared" si="3"/>
        <v>0.61289493388592853</v>
      </c>
      <c r="M10" s="4"/>
    </row>
    <row r="11" spans="1:13" ht="25.5">
      <c r="A11" s="17"/>
      <c r="B11" s="19">
        <v>3000422</v>
      </c>
      <c r="C11" s="19" t="s">
        <v>509</v>
      </c>
      <c r="D11" s="20">
        <v>1191.269685</v>
      </c>
      <c r="E11" s="21">
        <v>1193.040714</v>
      </c>
      <c r="F11" s="21">
        <f t="shared" si="0"/>
        <v>342.8818118381588</v>
      </c>
      <c r="G11" s="21">
        <v>68.7858512581588</v>
      </c>
      <c r="H11" s="21">
        <v>136.51172065999998</v>
      </c>
      <c r="I11" s="21">
        <v>137.58423992000002</v>
      </c>
      <c r="J11" s="22">
        <f t="shared" si="1"/>
        <v>5.7655912703544837E-2</v>
      </c>
      <c r="K11" s="22">
        <f t="shared" si="2"/>
        <v>0.17207926729494563</v>
      </c>
      <c r="L11" s="23">
        <f t="shared" si="3"/>
        <v>0.28740160148311483</v>
      </c>
      <c r="M11" s="4"/>
    </row>
    <row r="12" spans="1:13" ht="38.25">
      <c r="A12" s="17"/>
      <c r="B12" s="19">
        <v>3000520</v>
      </c>
      <c r="C12" s="19" t="s">
        <v>510</v>
      </c>
      <c r="D12" s="20">
        <v>63.973121000000035</v>
      </c>
      <c r="E12" s="21">
        <v>66.091137000000018</v>
      </c>
      <c r="F12" s="21">
        <f t="shared" si="0"/>
        <v>12.002529323935315</v>
      </c>
      <c r="G12" s="21">
        <v>6.4548595639353152</v>
      </c>
      <c r="H12" s="21">
        <v>3.0294802400000003</v>
      </c>
      <c r="I12" s="21">
        <v>2.5181895200000004</v>
      </c>
      <c r="J12" s="22">
        <f t="shared" si="1"/>
        <v>9.7666039002102717E-2</v>
      </c>
      <c r="K12" s="22">
        <f t="shared" si="2"/>
        <v>0.1435039588430036</v>
      </c>
      <c r="L12" s="23">
        <f t="shared" si="3"/>
        <v>0.18160573215642078</v>
      </c>
      <c r="M12" s="4"/>
    </row>
    <row r="13" spans="1:13" ht="38.25">
      <c r="A13" s="17"/>
      <c r="B13" s="19">
        <v>3000659</v>
      </c>
      <c r="C13" s="19" t="s">
        <v>511</v>
      </c>
      <c r="D13" s="20">
        <v>19.439639</v>
      </c>
      <c r="E13" s="21">
        <v>20.729639000000006</v>
      </c>
      <c r="F13" s="21">
        <f t="shared" si="0"/>
        <v>5.2617613022469625</v>
      </c>
      <c r="G13" s="21">
        <v>3.5422807822469622</v>
      </c>
      <c r="H13" s="21">
        <v>1.0706680299999998</v>
      </c>
      <c r="I13" s="21">
        <v>0.64881248999999985</v>
      </c>
      <c r="J13" s="22">
        <f t="shared" si="1"/>
        <v>0.17088000337328407</v>
      </c>
      <c r="K13" s="22">
        <f t="shared" si="2"/>
        <v>0.22252914352473582</v>
      </c>
      <c r="L13" s="23">
        <f t="shared" si="3"/>
        <v>0.25382792735787446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211.73015000000305</v>
      </c>
      <c r="E14" s="45">
        <f t="shared" ref="E14:I14" ca="1" si="4">OFFSET(E14,-MATCH("PROYECTOS",$A$8:$A$50,0)-1,0)-(OFFSET(E14,-MATCH("PROYECTOS",$A$8:$A$50,0),0))</f>
        <v>564.49247599999489</v>
      </c>
      <c r="F14" s="45">
        <f t="shared" ca="1" si="4"/>
        <v>199.97822918481825</v>
      </c>
      <c r="G14" s="45">
        <f t="shared" ca="1" si="4"/>
        <v>169.42449335481751</v>
      </c>
      <c r="H14" s="45">
        <f t="shared" ca="1" si="4"/>
        <v>11.152507499999956</v>
      </c>
      <c r="I14" s="45">
        <f t="shared" ca="1" si="4"/>
        <v>19.401228329999924</v>
      </c>
      <c r="J14" s="46">
        <f t="shared" ca="1" si="1"/>
        <v>0.300135963822517</v>
      </c>
      <c r="K14" s="46">
        <f t="shared" ca="1" si="2"/>
        <v>0.31989266204997052</v>
      </c>
      <c r="L14" s="47">
        <f t="shared" ca="1" si="3"/>
        <v>0.35426199229769573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541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>
      <c r="A20" s="17"/>
      <c r="B20" s="19">
        <v>3000001</v>
      </c>
      <c r="C20" s="19" t="s">
        <v>275</v>
      </c>
      <c r="D20" s="23">
        <v>0.49736532954131712</v>
      </c>
    </row>
    <row r="21" spans="1:4" ht="25.5">
      <c r="A21" s="17"/>
      <c r="B21" s="19">
        <v>3000422</v>
      </c>
      <c r="C21" s="19" t="s">
        <v>509</v>
      </c>
      <c r="D21" s="23">
        <v>0.28740160148311483</v>
      </c>
    </row>
    <row r="22" spans="1:4" ht="38.25">
      <c r="A22" s="17"/>
      <c r="B22" s="19">
        <v>3000520</v>
      </c>
      <c r="C22" s="19" t="s">
        <v>510</v>
      </c>
      <c r="D22" s="23">
        <v>0.18160573215642078</v>
      </c>
    </row>
    <row r="23" spans="1:4" ht="39" thickBot="1">
      <c r="A23" s="24"/>
      <c r="B23" s="26">
        <v>3000659</v>
      </c>
      <c r="C23" s="26" t="s">
        <v>511</v>
      </c>
      <c r="D23" s="30">
        <v>0.25382792735787446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124</v>
      </c>
      <c r="B1" s="49" t="s">
        <v>84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1984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61.370684000000018</v>
      </c>
      <c r="I6" s="14">
        <v>66.079697999999993</v>
      </c>
      <c r="J6" s="14">
        <v>32.250288406924589</v>
      </c>
      <c r="K6" s="14">
        <v>23.374175156924593</v>
      </c>
      <c r="L6" s="14">
        <v>4.2542580700000006</v>
      </c>
      <c r="M6" s="14">
        <v>4.6218551799999998</v>
      </c>
      <c r="N6" s="15">
        <v>0.35372702758000796</v>
      </c>
      <c r="O6" s="15">
        <v>0.41810774054876271</v>
      </c>
      <c r="P6" s="16">
        <v>0.48805138920163638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SUM(H8:H17)</f>
        <v>61.370684000000018</v>
      </c>
      <c r="I7" s="37">
        <f t="shared" si="0"/>
        <v>66.079698000000008</v>
      </c>
      <c r="J7" s="37">
        <f t="shared" si="0"/>
        <v>32.250288406924604</v>
      </c>
      <c r="K7" s="37">
        <f t="shared" si="0"/>
        <v>23.374175156924593</v>
      </c>
      <c r="L7" s="37">
        <f t="shared" si="0"/>
        <v>4.2542580700000014</v>
      </c>
      <c r="M7" s="37">
        <f t="shared" si="0"/>
        <v>4.6218551800000007</v>
      </c>
      <c r="N7" s="39">
        <f>IFERROR(K7/I7,0)</f>
        <v>0.35372702758000785</v>
      </c>
      <c r="O7" s="39">
        <f>IFERROR(SUM(K7,L7)/I7,0)</f>
        <v>0.41810774054876271</v>
      </c>
      <c r="P7" s="40">
        <f>IFERROR(SUM(K7,L7,M7)/I7,0)</f>
        <v>0.48805138920163638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23.861232000000005</v>
      </c>
      <c r="I8" s="21">
        <v>23.704456999999994</v>
      </c>
      <c r="J8" s="21">
        <f t="shared" ref="J8:J17" si="1">SUM(K8,L8,M8)</f>
        <v>11.533656901722196</v>
      </c>
      <c r="K8" s="21">
        <v>7.9527142117221956</v>
      </c>
      <c r="L8" s="21">
        <v>1.6834134599999999</v>
      </c>
      <c r="M8" s="21">
        <v>1.8975292300000002</v>
      </c>
      <c r="N8" s="22">
        <f t="shared" ref="N8:N18" si="2">IFERROR(K8/I8,0)</f>
        <v>0.33549446889765067</v>
      </c>
      <c r="O8" s="22">
        <f t="shared" ref="O8:O18" si="3">IFERROR(SUM(K8,L8)/I8,0)</f>
        <v>0.40651121735132756</v>
      </c>
      <c r="P8" s="23">
        <f t="shared" ref="P8:P18" si="4">IFERROR(SUM(K8,L8,M8)/I8,0)</f>
        <v>0.48656068779479739</v>
      </c>
      <c r="Q8" s="70">
        <v>40</v>
      </c>
      <c r="R8" s="21">
        <v>41</v>
      </c>
      <c r="S8" s="23">
        <f>IFERROR(R8/Q8,0)</f>
        <v>1.0249999999999999</v>
      </c>
    </row>
    <row r="9" spans="1:19" ht="25.5">
      <c r="A9" s="17"/>
      <c r="B9" s="19">
        <v>5005011</v>
      </c>
      <c r="C9" s="19" t="s">
        <v>1988</v>
      </c>
      <c r="D9" s="68">
        <v>3000651</v>
      </c>
      <c r="E9" s="19" t="s">
        <v>1985</v>
      </c>
      <c r="F9" s="69">
        <v>303</v>
      </c>
      <c r="G9" s="19" t="s">
        <v>1794</v>
      </c>
      <c r="H9" s="20">
        <v>9.1046440000000004</v>
      </c>
      <c r="I9" s="21">
        <v>13.232205</v>
      </c>
      <c r="J9" s="21">
        <f t="shared" si="1"/>
        <v>5.5249908809092529</v>
      </c>
      <c r="K9" s="21">
        <v>4.1787168309092522</v>
      </c>
      <c r="L9" s="21">
        <v>0.69919222000000025</v>
      </c>
      <c r="M9" s="21">
        <v>0.64708182999999997</v>
      </c>
      <c r="N9" s="22">
        <f t="shared" si="2"/>
        <v>0.31579897915043276</v>
      </c>
      <c r="O9" s="22">
        <f t="shared" si="3"/>
        <v>0.36863916867288954</v>
      </c>
      <c r="P9" s="23">
        <f t="shared" si="4"/>
        <v>0.4175412095647893</v>
      </c>
      <c r="Q9" s="70">
        <v>4900</v>
      </c>
      <c r="R9" s="21">
        <v>4945</v>
      </c>
      <c r="S9" s="23">
        <f t="shared" ref="S9:S17" si="5">IFERROR(R9/Q9,0)</f>
        <v>1.0091836734693878</v>
      </c>
    </row>
    <row r="10" spans="1:19" ht="25.5">
      <c r="A10" s="17"/>
      <c r="B10" s="19">
        <v>5005012</v>
      </c>
      <c r="C10" s="19" t="s">
        <v>1989</v>
      </c>
      <c r="D10" s="68">
        <v>3000651</v>
      </c>
      <c r="E10" s="19" t="s">
        <v>1985</v>
      </c>
      <c r="F10" s="69">
        <v>304</v>
      </c>
      <c r="G10" s="19" t="s">
        <v>819</v>
      </c>
      <c r="H10" s="20">
        <v>0.75808200000000014</v>
      </c>
      <c r="I10" s="21">
        <v>0.76511000000000018</v>
      </c>
      <c r="J10" s="21">
        <f t="shared" si="1"/>
        <v>0.41848081722921232</v>
      </c>
      <c r="K10" s="21">
        <v>0.32669243722921237</v>
      </c>
      <c r="L10" s="21">
        <v>4.7915659999999992E-2</v>
      </c>
      <c r="M10" s="21">
        <v>4.3872719999999997E-2</v>
      </c>
      <c r="N10" s="22">
        <f t="shared" si="2"/>
        <v>0.42698754065325545</v>
      </c>
      <c r="O10" s="22">
        <f t="shared" si="3"/>
        <v>0.48961338530304432</v>
      </c>
      <c r="P10" s="23">
        <f t="shared" si="4"/>
        <v>0.54695510087335442</v>
      </c>
      <c r="Q10" s="70">
        <v>25</v>
      </c>
      <c r="R10" s="21">
        <v>65</v>
      </c>
      <c r="S10" s="23">
        <f t="shared" si="5"/>
        <v>2.6</v>
      </c>
    </row>
    <row r="11" spans="1:19" ht="38.25">
      <c r="A11" s="17"/>
      <c r="B11" s="19">
        <v>5005013</v>
      </c>
      <c r="C11" s="19" t="s">
        <v>1990</v>
      </c>
      <c r="D11" s="68">
        <v>3000652</v>
      </c>
      <c r="E11" s="19" t="s">
        <v>1986</v>
      </c>
      <c r="F11" s="69">
        <v>602</v>
      </c>
      <c r="G11" s="19" t="s">
        <v>1997</v>
      </c>
      <c r="H11" s="20">
        <v>9.9826960000000007</v>
      </c>
      <c r="I11" s="21">
        <v>10.713896</v>
      </c>
      <c r="J11" s="21">
        <f t="shared" si="1"/>
        <v>5.8565011986627864</v>
      </c>
      <c r="K11" s="21">
        <v>4.1533881686627865</v>
      </c>
      <c r="L11" s="21">
        <v>0.80188897000000003</v>
      </c>
      <c r="M11" s="21">
        <v>0.90122405999999988</v>
      </c>
      <c r="N11" s="22">
        <f t="shared" si="2"/>
        <v>0.3876636630281633</v>
      </c>
      <c r="O11" s="22">
        <f t="shared" si="3"/>
        <v>0.4625093559488338</v>
      </c>
      <c r="P11" s="23">
        <f t="shared" si="4"/>
        <v>0.54662666117561587</v>
      </c>
      <c r="Q11" s="70">
        <v>4</v>
      </c>
      <c r="R11" s="21">
        <v>5</v>
      </c>
      <c r="S11" s="23">
        <f t="shared" si="5"/>
        <v>1.25</v>
      </c>
    </row>
    <row r="12" spans="1:19" ht="38.25">
      <c r="A12" s="17"/>
      <c r="B12" s="19">
        <v>5005014</v>
      </c>
      <c r="C12" s="19" t="s">
        <v>1991</v>
      </c>
      <c r="D12" s="68">
        <v>3000652</v>
      </c>
      <c r="E12" s="19" t="s">
        <v>1986</v>
      </c>
      <c r="F12" s="69">
        <v>303</v>
      </c>
      <c r="G12" s="19" t="s">
        <v>1794</v>
      </c>
      <c r="H12" s="20">
        <v>0.741371</v>
      </c>
      <c r="I12" s="21">
        <v>0.741371</v>
      </c>
      <c r="J12" s="21">
        <f t="shared" si="1"/>
        <v>0.44438093395707484</v>
      </c>
      <c r="K12" s="21">
        <v>0.32751045395707479</v>
      </c>
      <c r="L12" s="21">
        <v>6.9575770000000009E-2</v>
      </c>
      <c r="M12" s="21">
        <v>4.7294709999999997E-2</v>
      </c>
      <c r="N12" s="22">
        <f t="shared" si="2"/>
        <v>0.44176323859049627</v>
      </c>
      <c r="O12" s="22">
        <f t="shared" si="3"/>
        <v>0.5356106779966775</v>
      </c>
      <c r="P12" s="23">
        <f t="shared" si="4"/>
        <v>0.59940425772936201</v>
      </c>
      <c r="Q12" s="70">
        <v>12</v>
      </c>
      <c r="R12" s="21">
        <v>13</v>
      </c>
      <c r="S12" s="23">
        <f t="shared" si="5"/>
        <v>1.0833333333333333</v>
      </c>
    </row>
    <row r="13" spans="1:19" ht="38.25">
      <c r="A13" s="17"/>
      <c r="B13" s="19">
        <v>5005015</v>
      </c>
      <c r="C13" s="19" t="s">
        <v>1992</v>
      </c>
      <c r="D13" s="68">
        <v>3000652</v>
      </c>
      <c r="E13" s="19" t="s">
        <v>1986</v>
      </c>
      <c r="F13" s="69">
        <v>53</v>
      </c>
      <c r="G13" s="19" t="s">
        <v>630</v>
      </c>
      <c r="H13" s="20">
        <v>1.4332019999999996</v>
      </c>
      <c r="I13" s="21">
        <v>1.4332019999999999</v>
      </c>
      <c r="J13" s="21">
        <f t="shared" si="1"/>
        <v>0.67850548217201201</v>
      </c>
      <c r="K13" s="21">
        <v>0.526377002172012</v>
      </c>
      <c r="L13" s="21">
        <v>7.8462739999999989E-2</v>
      </c>
      <c r="M13" s="21">
        <v>7.3665740000000007E-2</v>
      </c>
      <c r="N13" s="22">
        <f t="shared" si="2"/>
        <v>0.36727342145211356</v>
      </c>
      <c r="O13" s="22">
        <f t="shared" si="3"/>
        <v>0.42201988426754361</v>
      </c>
      <c r="P13" s="23">
        <f t="shared" si="4"/>
        <v>0.47341929621366147</v>
      </c>
      <c r="Q13" s="70">
        <v>3</v>
      </c>
      <c r="R13" s="21">
        <v>5</v>
      </c>
      <c r="S13" s="23">
        <f t="shared" si="5"/>
        <v>1.6666666666666667</v>
      </c>
    </row>
    <row r="14" spans="1:19" ht="38.25">
      <c r="A14" s="17"/>
      <c r="B14" s="19">
        <v>5005016</v>
      </c>
      <c r="C14" s="19" t="s">
        <v>1993</v>
      </c>
      <c r="D14" s="68">
        <v>3000653</v>
      </c>
      <c r="E14" s="19" t="s">
        <v>1987</v>
      </c>
      <c r="F14" s="69">
        <v>6</v>
      </c>
      <c r="G14" s="19" t="s">
        <v>634</v>
      </c>
      <c r="H14" s="20">
        <v>8.4994680000000002</v>
      </c>
      <c r="I14" s="21">
        <v>8.4994680000000002</v>
      </c>
      <c r="J14" s="21">
        <f t="shared" si="1"/>
        <v>4.1341974001441617</v>
      </c>
      <c r="K14" s="21">
        <v>3.162604740144161</v>
      </c>
      <c r="L14" s="21">
        <v>0.42667984999999997</v>
      </c>
      <c r="M14" s="21">
        <v>0.54491281000000003</v>
      </c>
      <c r="N14" s="22">
        <f t="shared" si="2"/>
        <v>0.37209443463333952</v>
      </c>
      <c r="O14" s="22">
        <f t="shared" si="3"/>
        <v>0.42229520602279591</v>
      </c>
      <c r="P14" s="23">
        <f t="shared" si="4"/>
        <v>0.48640660805407604</v>
      </c>
      <c r="Q14" s="70">
        <v>480000</v>
      </c>
      <c r="R14" s="21">
        <v>482554</v>
      </c>
      <c r="S14" s="23">
        <f t="shared" si="5"/>
        <v>1.0053208333333334</v>
      </c>
    </row>
    <row r="15" spans="1:19" ht="25.5">
      <c r="A15" s="17"/>
      <c r="B15" s="19">
        <v>5005017</v>
      </c>
      <c r="C15" s="19" t="s">
        <v>1994</v>
      </c>
      <c r="D15" s="68">
        <v>3000653</v>
      </c>
      <c r="E15" s="19" t="s">
        <v>1987</v>
      </c>
      <c r="F15" s="69">
        <v>303</v>
      </c>
      <c r="G15" s="19" t="s">
        <v>1794</v>
      </c>
      <c r="H15" s="20">
        <v>2.0579719999999999</v>
      </c>
      <c r="I15" s="21">
        <v>2.0579719999999999</v>
      </c>
      <c r="J15" s="21">
        <f t="shared" si="1"/>
        <v>1.1710135432495998</v>
      </c>
      <c r="K15" s="21">
        <v>0.88304922324959989</v>
      </c>
      <c r="L15" s="21">
        <v>0.13626982999999998</v>
      </c>
      <c r="M15" s="21">
        <v>0.15169448999999996</v>
      </c>
      <c r="N15" s="22">
        <f t="shared" si="2"/>
        <v>0.42908709314295818</v>
      </c>
      <c r="O15" s="22">
        <f t="shared" si="3"/>
        <v>0.49530268305380248</v>
      </c>
      <c r="P15" s="23">
        <f t="shared" si="4"/>
        <v>0.56901335064306025</v>
      </c>
      <c r="Q15" s="70">
        <v>90</v>
      </c>
      <c r="R15" s="21">
        <v>91</v>
      </c>
      <c r="S15" s="23">
        <f t="shared" si="5"/>
        <v>1.0111111111111111</v>
      </c>
    </row>
    <row r="16" spans="1:19" ht="38.25">
      <c r="A16" s="17"/>
      <c r="B16" s="19">
        <v>5005018</v>
      </c>
      <c r="C16" s="19" t="s">
        <v>1995</v>
      </c>
      <c r="D16" s="68">
        <v>3000653</v>
      </c>
      <c r="E16" s="19" t="s">
        <v>1987</v>
      </c>
      <c r="F16" s="69">
        <v>53</v>
      </c>
      <c r="G16" s="19" t="s">
        <v>630</v>
      </c>
      <c r="H16" s="20">
        <v>4.5932549999999992</v>
      </c>
      <c r="I16" s="21">
        <v>4.5932550000000001</v>
      </c>
      <c r="J16" s="21">
        <f t="shared" si="1"/>
        <v>2.3617779101788483</v>
      </c>
      <c r="K16" s="21">
        <v>1.7773037901788484</v>
      </c>
      <c r="L16" s="21">
        <v>0.29209767999999997</v>
      </c>
      <c r="M16" s="21">
        <v>0.29237644000000002</v>
      </c>
      <c r="N16" s="22">
        <f t="shared" si="2"/>
        <v>0.38693775768574756</v>
      </c>
      <c r="O16" s="22">
        <f t="shared" si="3"/>
        <v>0.45053049965195668</v>
      </c>
      <c r="P16" s="23">
        <f t="shared" si="4"/>
        <v>0.51418393060669354</v>
      </c>
      <c r="Q16" s="70">
        <v>15000</v>
      </c>
      <c r="R16" s="21">
        <v>15571</v>
      </c>
      <c r="S16" s="23">
        <f t="shared" si="5"/>
        <v>1.0380666666666667</v>
      </c>
    </row>
    <row r="17" spans="1:19" ht="51">
      <c r="A17" s="17"/>
      <c r="B17" s="19">
        <v>5005019</v>
      </c>
      <c r="C17" s="19" t="s">
        <v>1996</v>
      </c>
      <c r="D17" s="68">
        <v>3000653</v>
      </c>
      <c r="E17" s="19" t="s">
        <v>1987</v>
      </c>
      <c r="F17" s="69">
        <v>287</v>
      </c>
      <c r="G17" s="19" t="s">
        <v>1796</v>
      </c>
      <c r="H17" s="20">
        <v>0.33876200000000001</v>
      </c>
      <c r="I17" s="21">
        <v>0.33876199999999995</v>
      </c>
      <c r="J17" s="21">
        <f t="shared" si="1"/>
        <v>0.12678333869945069</v>
      </c>
      <c r="K17" s="21">
        <v>8.5818298699450679E-2</v>
      </c>
      <c r="L17" s="21">
        <v>1.876189E-2</v>
      </c>
      <c r="M17" s="21">
        <v>2.2203150000000001E-2</v>
      </c>
      <c r="N17" s="22">
        <f t="shared" si="2"/>
        <v>0.25332917711977937</v>
      </c>
      <c r="O17" s="22">
        <f t="shared" si="3"/>
        <v>0.30871286832481415</v>
      </c>
      <c r="P17" s="23">
        <f t="shared" si="4"/>
        <v>0.37425490078418094</v>
      </c>
      <c r="Q17" s="70">
        <v>15</v>
      </c>
      <c r="R17" s="21">
        <v>16</v>
      </c>
      <c r="S17" s="23">
        <f t="shared" si="5"/>
        <v>1.0666666666666667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J18" si="6">I6-I7</f>
        <v>0</v>
      </c>
      <c r="J18" s="44">
        <f t="shared" si="6"/>
        <v>0</v>
      </c>
      <c r="K18" s="45" t="e">
        <f ca="1">OFFSET(K18,-MATCH("PROYECTOS",$A$8:$A$17,0)-1,0)-(OFFSET(K18,-MATCH("PROYECTOS",$A$8:$A$17,0),0))</f>
        <v>#N/A</v>
      </c>
      <c r="L18" s="45" t="e">
        <f ca="1">OFFSET(L18,-MATCH("PROYECTOS",$A$8:$A$17,0)-1,0)-(OFFSET(L18,-MATCH("PROYECTOS",$A$8:$A$17,0),0))</f>
        <v>#N/A</v>
      </c>
      <c r="M18" s="45" t="e">
        <f ca="1">OFFSET(M18,-MATCH("PROYECTOS",$A$8:$A$17,0)-1,0)-(OFFSET(M18,-MATCH("PROYECTOS",$A$8:$A$17,0),0))</f>
        <v>#N/A</v>
      </c>
      <c r="N18" s="46">
        <f t="shared" ca="1" si="2"/>
        <v>0</v>
      </c>
      <c r="O18" s="46">
        <f t="shared" ca="1" si="3"/>
        <v>0</v>
      </c>
      <c r="P18" s="47">
        <f t="shared" ca="1" si="4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125</v>
      </c>
      <c r="B1" s="50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2000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147.55197100000001</v>
      </c>
      <c r="E6" s="14">
        <v>161.26861400000007</v>
      </c>
      <c r="F6" s="14">
        <v>53.712171025008573</v>
      </c>
      <c r="G6" s="14">
        <v>36.162207895008578</v>
      </c>
      <c r="H6" s="14">
        <v>10.29796975</v>
      </c>
      <c r="I6" s="14">
        <v>7.2519933799999983</v>
      </c>
      <c r="J6" s="15">
        <v>0.22423586957229361</v>
      </c>
      <c r="K6" s="15">
        <v>0.28809187660661956</v>
      </c>
      <c r="L6" s="16">
        <v>0.33306028800500853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147.55197099999998</v>
      </c>
      <c r="E7" s="38">
        <f ca="1">SUM(E8:OFFSET(E6,MATCH("GOBIERNOS REGIONALES",$A$8:$A$50,0),0))</f>
        <v>161.26861399999987</v>
      </c>
      <c r="F7" s="38">
        <f ca="1">SUM(F8:OFFSET(F6,MATCH("GOBIERNOS REGIONALES",$A$8:$A$50,0),0))</f>
        <v>53.71217102500858</v>
      </c>
      <c r="G7" s="38">
        <f ca="1">SUM(G8:OFFSET(G6,MATCH("GOBIERNOS REGIONALES",$A$8:$A$50,0),0))</f>
        <v>36.162207895008578</v>
      </c>
      <c r="H7" s="38">
        <f ca="1">SUM(H8:OFFSET(H6,MATCH("GOBIERNOS REGIONALES",$A$8:$A$50,0),0))</f>
        <v>10.297969749999998</v>
      </c>
      <c r="I7" s="38">
        <f ca="1">SUM(I8:OFFSET(I6,MATCH("GOBIERNOS REGIONALES",$A$8:$A$50,0),0))</f>
        <v>7.25199338</v>
      </c>
      <c r="J7" s="39">
        <f ca="1">IFERROR(G7/E7,0)</f>
        <v>0.22423586957229388</v>
      </c>
      <c r="K7" s="39">
        <f ca="1">IFERROR(SUM(G7,H7)/E7,0)</f>
        <v>0.28809187660661989</v>
      </c>
      <c r="L7" s="40">
        <f ca="1">IFERROR(SUM(G7,H7,I7)/E7,0)</f>
        <v>0.33306028800500898</v>
      </c>
      <c r="M7" s="4"/>
    </row>
    <row r="8" spans="1:13" ht="25.5">
      <c r="A8" s="17"/>
      <c r="B8" s="18">
        <v>32</v>
      </c>
      <c r="C8" s="19" t="s">
        <v>120</v>
      </c>
      <c r="D8" s="20">
        <v>147.55197099999998</v>
      </c>
      <c r="E8" s="21">
        <v>161.26861399999987</v>
      </c>
      <c r="F8" s="21">
        <f t="shared" ref="F8:F10" si="0">SUM(G8,H8,I8)</f>
        <v>53.71217102500858</v>
      </c>
      <c r="G8" s="21">
        <v>36.162207895008578</v>
      </c>
      <c r="H8" s="21">
        <v>10.297969749999998</v>
      </c>
      <c r="I8" s="21">
        <v>7.25199338</v>
      </c>
      <c r="J8" s="22">
        <f t="shared" ref="J8:J10" si="1">IFERROR(G8/E8,0)</f>
        <v>0.22423586957229388</v>
      </c>
      <c r="K8" s="22">
        <f t="shared" ref="K8:K10" si="2">IFERROR(SUM(G8,H8)/E8,0)</f>
        <v>0.28809187660661989</v>
      </c>
      <c r="L8" s="23">
        <f t="shared" ref="L8:L10" si="3">IFERROR(SUM(G8,H8,I8)/E8,0)</f>
        <v>0.33306028800500898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125</v>
      </c>
      <c r="B1" s="51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2001</v>
      </c>
      <c r="N2" s="72" t="s">
        <v>2019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147.55197100000001</v>
      </c>
      <c r="E6" s="14">
        <f ca="1">SUM(E7:OFFSET(E7,50,0))</f>
        <v>161.26861400000007</v>
      </c>
      <c r="F6" s="14">
        <f ca="1">SUM(F7:OFFSET(F7,50,0))</f>
        <v>53.712171025008573</v>
      </c>
      <c r="G6" s="14">
        <f ca="1">SUM(G7:OFFSET(G7,50,0))</f>
        <v>36.162207895008578</v>
      </c>
      <c r="H6" s="14">
        <f ca="1">SUM(H7:OFFSET(H7,50,0))</f>
        <v>10.29796975</v>
      </c>
      <c r="I6" s="14">
        <f ca="1">SUM(I7:OFFSET(I7,50,0))</f>
        <v>7.2519933799999983</v>
      </c>
      <c r="J6" s="15">
        <f ca="1">IFERROR(G6/E6,0)</f>
        <v>0.22423586957229361</v>
      </c>
      <c r="K6" s="15">
        <f ca="1">IFERROR(SUM(G6,H6)/E6,0)</f>
        <v>0.28809187660661956</v>
      </c>
      <c r="L6" s="16">
        <f ca="1">IFERROR(SUM(G6,H6,I6)/E6,0)</f>
        <v>0.33306028800500853</v>
      </c>
      <c r="M6" s="4"/>
      <c r="O6" s="5" t="s">
        <v>312</v>
      </c>
      <c r="P6" s="71" t="s">
        <v>313</v>
      </c>
    </row>
    <row r="7" spans="1:16" ht="15.75" thickBot="1">
      <c r="A7" s="24"/>
      <c r="B7" s="56">
        <v>15</v>
      </c>
      <c r="C7" s="26" t="s">
        <v>263</v>
      </c>
      <c r="D7" s="27">
        <v>147.55197100000001</v>
      </c>
      <c r="E7" s="28">
        <v>161.26861400000007</v>
      </c>
      <c r="F7" s="28">
        <f>SUM(G7,H7,I7)</f>
        <v>53.712171025008573</v>
      </c>
      <c r="G7" s="28">
        <v>36.162207895008578</v>
      </c>
      <c r="H7" s="28">
        <v>10.29796975</v>
      </c>
      <c r="I7" s="28">
        <v>7.2519933799999983</v>
      </c>
      <c r="J7" s="29">
        <f>IFERROR(G7/E7,0)</f>
        <v>0.22423586957229361</v>
      </c>
      <c r="K7" s="29">
        <f>IFERROR(SUM(G7,H7)/E7,0)</f>
        <v>0.28809187660661956</v>
      </c>
      <c r="L7" s="30">
        <f>IFERROR(SUM(G7,H7,I7)/E7,0)</f>
        <v>0.33306028800500853</v>
      </c>
      <c r="M7" s="4"/>
      <c r="N7" t="s">
        <v>263</v>
      </c>
      <c r="O7" s="5">
        <v>53.712171025008573</v>
      </c>
      <c r="P7" s="71">
        <v>0.33306028800500853</v>
      </c>
    </row>
    <row r="8" spans="1:16">
      <c r="O8" s="5"/>
      <c r="P8" s="71"/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>
  <dimension ref="A1:M22"/>
  <sheetViews>
    <sheetView topLeftCell="A11" workbookViewId="0">
      <selection activeCell="A22" sqref="A22:D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20.42578125" customWidth="1"/>
    <col min="6" max="6" width="13.5703125" customWidth="1"/>
    <col min="7" max="9" width="0" hidden="1" customWidth="1"/>
  </cols>
  <sheetData>
    <row r="1" spans="1:13" ht="15.75">
      <c r="A1" s="50">
        <v>125</v>
      </c>
      <c r="B1" s="49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2002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147.55197100000001</v>
      </c>
      <c r="E6" s="14">
        <v>161.26861400000007</v>
      </c>
      <c r="F6" s="14">
        <v>53.712171025008573</v>
      </c>
      <c r="G6" s="14">
        <v>36.162207895008578</v>
      </c>
      <c r="H6" s="14">
        <v>10.29796975</v>
      </c>
      <c r="I6" s="14">
        <v>7.2519933799999983</v>
      </c>
      <c r="J6" s="15">
        <v>0.22423586957229361</v>
      </c>
      <c r="K6" s="15">
        <v>0.28809187660661956</v>
      </c>
      <c r="L6" s="16">
        <v>0.33306028800500853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147.55197100000001</v>
      </c>
      <c r="E7" s="38">
        <f ca="1">SUM(E8:OFFSET(E6,MATCH("PROYECTOS",$A$8:$A$50,0),0))</f>
        <v>161.26861399999996</v>
      </c>
      <c r="F7" s="38">
        <f ca="1">SUM(F8:OFFSET(F6,MATCH("PROYECTOS",$A$8:$A$50,0),0))</f>
        <v>53.71217102500858</v>
      </c>
      <c r="G7" s="38">
        <f ca="1">SUM(G8:OFFSET(G6,MATCH("PROYECTOS",$A$8:$A$50,0),0))</f>
        <v>36.162207895008578</v>
      </c>
      <c r="H7" s="38">
        <f ca="1">SUM(H8:OFFSET(H6,MATCH("PROYECTOS",$A$8:$A$50,0),0))</f>
        <v>10.297969750000002</v>
      </c>
      <c r="I7" s="38">
        <f ca="1">SUM(I8:OFFSET(I6,MATCH("PROYECTOS",$A$8:$A$50,0),0))</f>
        <v>7.25199338</v>
      </c>
      <c r="J7" s="39">
        <f ca="1">IFERROR(G7/E7,0)</f>
        <v>0.22423586957229377</v>
      </c>
      <c r="K7" s="39">
        <f ca="1">IFERROR(SUM(G7,H7)/E7,0)</f>
        <v>0.28809187660661972</v>
      </c>
      <c r="L7" s="40">
        <f ca="1">IFERROR(SUM(G7,H7,I7)/E7,0)</f>
        <v>0.33306028800500881</v>
      </c>
      <c r="M7" s="4"/>
    </row>
    <row r="8" spans="1:13">
      <c r="A8" s="17"/>
      <c r="B8" s="19">
        <v>3000001</v>
      </c>
      <c r="C8" s="19" t="s">
        <v>275</v>
      </c>
      <c r="D8" s="20">
        <v>18.520453</v>
      </c>
      <c r="E8" s="21">
        <v>59.869285999999988</v>
      </c>
      <c r="F8" s="21">
        <f t="shared" ref="F8:F12" si="0">SUM(G8,H8,I8)</f>
        <v>26.479238322701036</v>
      </c>
      <c r="G8" s="21">
        <v>18.066830682701038</v>
      </c>
      <c r="H8" s="21">
        <v>4.3957126500000019</v>
      </c>
      <c r="I8" s="21">
        <v>4.0166949899999995</v>
      </c>
      <c r="J8" s="22">
        <f t="shared" ref="J8:J13" si="1">IFERROR(G8/E8,0)</f>
        <v>0.30177127354919586</v>
      </c>
      <c r="K8" s="22">
        <f t="shared" ref="K8:K13" si="2">IFERROR(SUM(G8,H8)/E8,0)</f>
        <v>0.37519310540468181</v>
      </c>
      <c r="L8" s="23">
        <f t="shared" ref="L8:L13" si="3">IFERROR(SUM(G8,H8,I8)/E8,0)</f>
        <v>0.4422841842927781</v>
      </c>
      <c r="M8" s="4"/>
    </row>
    <row r="9" spans="1:13">
      <c r="A9" s="17"/>
      <c r="B9" s="19">
        <v>3000654</v>
      </c>
      <c r="C9" s="19" t="s">
        <v>2004</v>
      </c>
      <c r="D9" s="20">
        <v>125.05423600000002</v>
      </c>
      <c r="E9" s="21">
        <v>98.694604999999967</v>
      </c>
      <c r="F9" s="21">
        <f t="shared" si="0"/>
        <v>25.713688592790788</v>
      </c>
      <c r="G9" s="21">
        <v>17.121540742790785</v>
      </c>
      <c r="H9" s="21">
        <v>5.5993469300000012</v>
      </c>
      <c r="I9" s="21">
        <v>2.9928009200000001</v>
      </c>
      <c r="J9" s="22">
        <f t="shared" si="1"/>
        <v>0.17348000676218109</v>
      </c>
      <c r="K9" s="22">
        <f t="shared" si="2"/>
        <v>0.23021407981511041</v>
      </c>
      <c r="L9" s="23">
        <f t="shared" si="3"/>
        <v>0.26053793510588341</v>
      </c>
      <c r="M9" s="4"/>
    </row>
    <row r="10" spans="1:13" ht="38.25">
      <c r="A10" s="17"/>
      <c r="B10" s="19">
        <v>3000655</v>
      </c>
      <c r="C10" s="19" t="s">
        <v>2005</v>
      </c>
      <c r="D10" s="20">
        <v>1.6551560000000001</v>
      </c>
      <c r="E10" s="21">
        <v>0.63395699999999999</v>
      </c>
      <c r="F10" s="21">
        <f t="shared" si="0"/>
        <v>0.24563952796756922</v>
      </c>
      <c r="G10" s="21">
        <v>0.13613382796756923</v>
      </c>
      <c r="H10" s="21">
        <v>3.1185479999999998E-2</v>
      </c>
      <c r="I10" s="21">
        <v>7.8320219999999996E-2</v>
      </c>
      <c r="J10" s="22">
        <f t="shared" si="1"/>
        <v>0.21473669029219528</v>
      </c>
      <c r="K10" s="22">
        <f t="shared" si="2"/>
        <v>0.2639284809025994</v>
      </c>
      <c r="L10" s="23">
        <f t="shared" si="3"/>
        <v>0.38747032995545316</v>
      </c>
      <c r="M10" s="4"/>
    </row>
    <row r="11" spans="1:13" ht="25.5">
      <c r="A11" s="17"/>
      <c r="B11" s="19">
        <v>3000656</v>
      </c>
      <c r="C11" s="19" t="s">
        <v>2006</v>
      </c>
      <c r="D11" s="20">
        <v>1.434566</v>
      </c>
      <c r="E11" s="21">
        <v>1.793312</v>
      </c>
      <c r="F11" s="21">
        <f t="shared" si="0"/>
        <v>1.1379916301040627</v>
      </c>
      <c r="G11" s="21">
        <v>0.77804918010406254</v>
      </c>
      <c r="H11" s="21">
        <v>0.24076113999999998</v>
      </c>
      <c r="I11" s="21">
        <v>0.11918131</v>
      </c>
      <c r="J11" s="22">
        <f t="shared" si="1"/>
        <v>0.4338615813110393</v>
      </c>
      <c r="K11" s="22">
        <f t="shared" si="2"/>
        <v>0.56811660218861115</v>
      </c>
      <c r="L11" s="23">
        <f t="shared" si="3"/>
        <v>0.63457537233011474</v>
      </c>
      <c r="M11" s="4"/>
    </row>
    <row r="12" spans="1:13" ht="38.25">
      <c r="A12" s="17"/>
      <c r="B12" s="19">
        <v>3000657</v>
      </c>
      <c r="C12" s="19" t="s">
        <v>2007</v>
      </c>
      <c r="D12" s="20">
        <v>0.88756000000000013</v>
      </c>
      <c r="E12" s="21">
        <v>0.27745399999999998</v>
      </c>
      <c r="F12" s="21">
        <f t="shared" si="0"/>
        <v>0.13561295144512298</v>
      </c>
      <c r="G12" s="21">
        <v>5.9653461445122957E-2</v>
      </c>
      <c r="H12" s="21">
        <v>3.0963549999999999E-2</v>
      </c>
      <c r="I12" s="21">
        <v>4.4995940000000012E-2</v>
      </c>
      <c r="J12" s="22">
        <f t="shared" si="1"/>
        <v>0.21500306877941194</v>
      </c>
      <c r="K12" s="22">
        <f t="shared" si="2"/>
        <v>0.32660192841019764</v>
      </c>
      <c r="L12" s="23">
        <f t="shared" si="3"/>
        <v>0.48877634290773603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2020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>
      <c r="A19" s="17"/>
      <c r="B19" s="19">
        <v>3000001</v>
      </c>
      <c r="C19" s="19" t="s">
        <v>275</v>
      </c>
      <c r="D19" s="23">
        <v>0.4422841842927781</v>
      </c>
    </row>
    <row r="20" spans="1:4">
      <c r="A20" s="17"/>
      <c r="B20" s="19">
        <v>3000654</v>
      </c>
      <c r="C20" s="19" t="s">
        <v>2004</v>
      </c>
      <c r="D20" s="23">
        <v>0.26053793510588341</v>
      </c>
    </row>
    <row r="21" spans="1:4" ht="38.25">
      <c r="A21" s="17"/>
      <c r="B21" s="19">
        <v>3000655</v>
      </c>
      <c r="C21" s="19" t="s">
        <v>2005</v>
      </c>
      <c r="D21" s="23">
        <v>0.38747032995545316</v>
      </c>
    </row>
    <row r="22" spans="1:4" ht="39" thickBot="1">
      <c r="A22" s="24"/>
      <c r="B22" s="26">
        <v>3000657</v>
      </c>
      <c r="C22" s="26" t="s">
        <v>2007</v>
      </c>
      <c r="D22" s="30">
        <v>0.48877634290773603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125</v>
      </c>
      <c r="B1" s="49" t="s">
        <v>85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2003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147.55197100000001</v>
      </c>
      <c r="I6" s="14">
        <v>161.26861400000007</v>
      </c>
      <c r="J6" s="14">
        <v>53.712171025008573</v>
      </c>
      <c r="K6" s="14">
        <v>36.162207895008578</v>
      </c>
      <c r="L6" s="14">
        <v>10.29796975</v>
      </c>
      <c r="M6" s="14">
        <v>7.2519933799999983</v>
      </c>
      <c r="N6" s="15">
        <v>0.22423586957229361</v>
      </c>
      <c r="O6" s="15">
        <v>0.28809187660661956</v>
      </c>
      <c r="P6" s="16">
        <v>0.33306028800500853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SUM(H8:H18)</f>
        <v>147.55197100000004</v>
      </c>
      <c r="I7" s="37">
        <f>SUM(I8:I18)</f>
        <v>161.26861399999996</v>
      </c>
      <c r="J7" s="37">
        <f>SUM(J8:J18)</f>
        <v>53.712171025008573</v>
      </c>
      <c r="K7" s="37">
        <f t="shared" ref="K7:M7" si="0">SUM(K8:K18)</f>
        <v>36.162207895008578</v>
      </c>
      <c r="L7" s="37">
        <f t="shared" si="0"/>
        <v>10.297969749999998</v>
      </c>
      <c r="M7" s="37">
        <f t="shared" si="0"/>
        <v>7.2519933799999983</v>
      </c>
      <c r="N7" s="39">
        <f>IFERROR(K7/I7,0)</f>
        <v>0.22423586957229377</v>
      </c>
      <c r="O7" s="39">
        <f>IFERROR(SUM(K7,L7)/I7,0)</f>
        <v>0.28809187660661972</v>
      </c>
      <c r="P7" s="40">
        <f>IFERROR(SUM(K7,L7,M7)/I7,0)</f>
        <v>0.33306028800500875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18.520453</v>
      </c>
      <c r="I8" s="21">
        <v>59.869285999999981</v>
      </c>
      <c r="J8" s="21">
        <f t="shared" ref="J8:J18" si="1">SUM(K8,L8,M8)</f>
        <v>26.479238322701036</v>
      </c>
      <c r="K8" s="21">
        <v>18.066830682701038</v>
      </c>
      <c r="L8" s="21">
        <v>4.3957126499999992</v>
      </c>
      <c r="M8" s="21">
        <v>4.0166949899999995</v>
      </c>
      <c r="N8" s="22">
        <f t="shared" ref="N8:N19" si="2">IFERROR(K8/I8,0)</f>
        <v>0.30177127354919592</v>
      </c>
      <c r="O8" s="22">
        <f t="shared" ref="O8:O19" si="3">IFERROR(SUM(K8,L8)/I8,0)</f>
        <v>0.37519310540468187</v>
      </c>
      <c r="P8" s="23">
        <f t="shared" ref="P8:P19" si="4">IFERROR(SUM(K8,L8,M8)/I8,0)</f>
        <v>0.44228418429277816</v>
      </c>
      <c r="Q8" s="70">
        <v>138.5</v>
      </c>
      <c r="R8" s="21">
        <v>137.001</v>
      </c>
      <c r="S8" s="23">
        <f>IFERROR(R8/Q8,0)</f>
        <v>0.98917689530685926</v>
      </c>
    </row>
    <row r="9" spans="1:19" ht="38.25">
      <c r="A9" s="17"/>
      <c r="B9" s="19">
        <v>5001277</v>
      </c>
      <c r="C9" s="19" t="s">
        <v>2008</v>
      </c>
      <c r="D9" s="68">
        <v>3000657</v>
      </c>
      <c r="E9" s="19" t="s">
        <v>2007</v>
      </c>
      <c r="F9" s="69">
        <v>194</v>
      </c>
      <c r="G9" s="19" t="s">
        <v>1179</v>
      </c>
      <c r="H9" s="20">
        <v>0.70578200000000013</v>
      </c>
      <c r="I9" s="21">
        <v>0.197357</v>
      </c>
      <c r="J9" s="21">
        <f t="shared" si="1"/>
        <v>0.10089885143620909</v>
      </c>
      <c r="K9" s="21">
        <v>3.3829761436209083E-2</v>
      </c>
      <c r="L9" s="21">
        <v>2.6377100000000001E-2</v>
      </c>
      <c r="M9" s="21">
        <v>4.0691990000000011E-2</v>
      </c>
      <c r="N9" s="22">
        <f t="shared" si="2"/>
        <v>0.17141404376945882</v>
      </c>
      <c r="O9" s="22">
        <f t="shared" si="3"/>
        <v>0.30506575108158862</v>
      </c>
      <c r="P9" s="23">
        <f t="shared" si="4"/>
        <v>0.51125043163510331</v>
      </c>
      <c r="Q9" s="70">
        <v>5</v>
      </c>
      <c r="R9" s="21">
        <v>5</v>
      </c>
      <c r="S9" s="23">
        <f t="shared" ref="S9:S18" si="5">IFERROR(R9/Q9,0)</f>
        <v>1</v>
      </c>
    </row>
    <row r="10" spans="1:19" ht="38.25">
      <c r="A10" s="17"/>
      <c r="B10" s="19">
        <v>5002163</v>
      </c>
      <c r="C10" s="19" t="s">
        <v>2009</v>
      </c>
      <c r="D10" s="68">
        <v>3000656</v>
      </c>
      <c r="E10" s="19" t="s">
        <v>2006</v>
      </c>
      <c r="F10" s="69">
        <v>194</v>
      </c>
      <c r="G10" s="19" t="s">
        <v>1179</v>
      </c>
      <c r="H10" s="20">
        <v>0.4061749999999999</v>
      </c>
      <c r="I10" s="21">
        <v>0.70108900000000018</v>
      </c>
      <c r="J10" s="21">
        <f t="shared" si="1"/>
        <v>0.4404742208654982</v>
      </c>
      <c r="K10" s="21">
        <v>0.30892910086549819</v>
      </c>
      <c r="L10" s="21">
        <v>8.1284040000000016E-2</v>
      </c>
      <c r="M10" s="21">
        <v>5.026108E-2</v>
      </c>
      <c r="N10" s="22">
        <f t="shared" si="2"/>
        <v>0.44064177424763207</v>
      </c>
      <c r="O10" s="22">
        <f t="shared" si="3"/>
        <v>0.55658146236140926</v>
      </c>
      <c r="P10" s="23">
        <f t="shared" si="4"/>
        <v>0.62827147604012912</v>
      </c>
      <c r="Q10" s="70">
        <v>2</v>
      </c>
      <c r="R10" s="21">
        <v>2</v>
      </c>
      <c r="S10" s="23">
        <f t="shared" si="5"/>
        <v>1</v>
      </c>
    </row>
    <row r="11" spans="1:19" ht="51">
      <c r="A11" s="17"/>
      <c r="B11" s="19">
        <v>5002164</v>
      </c>
      <c r="C11" s="19" t="s">
        <v>2010</v>
      </c>
      <c r="D11" s="68">
        <v>3000657</v>
      </c>
      <c r="E11" s="19" t="s">
        <v>2007</v>
      </c>
      <c r="F11" s="69">
        <v>194</v>
      </c>
      <c r="G11" s="19" t="s">
        <v>1179</v>
      </c>
      <c r="H11" s="20">
        <v>0.181778</v>
      </c>
      <c r="I11" s="21">
        <v>8.0097000000000002E-2</v>
      </c>
      <c r="J11" s="21">
        <f t="shared" si="1"/>
        <v>3.4714100008913874E-2</v>
      </c>
      <c r="K11" s="21">
        <v>2.5823700008913875E-2</v>
      </c>
      <c r="L11" s="21">
        <v>4.5864500000000006E-3</v>
      </c>
      <c r="M11" s="21">
        <v>4.30395E-3</v>
      </c>
      <c r="N11" s="22">
        <f t="shared" si="2"/>
        <v>0.32240533364437962</v>
      </c>
      <c r="O11" s="22">
        <f t="shared" si="3"/>
        <v>0.37966652944447199</v>
      </c>
      <c r="P11" s="23">
        <f t="shared" si="4"/>
        <v>0.43340075169998721</v>
      </c>
      <c r="Q11" s="70">
        <v>436</v>
      </c>
      <c r="R11" s="21">
        <v>436</v>
      </c>
      <c r="S11" s="23">
        <f t="shared" si="5"/>
        <v>1</v>
      </c>
    </row>
    <row r="12" spans="1:19" ht="25.5">
      <c r="A12" s="17"/>
      <c r="B12" s="19">
        <v>5005020</v>
      </c>
      <c r="C12" s="19" t="s">
        <v>2011</v>
      </c>
      <c r="D12" s="68">
        <v>3000654</v>
      </c>
      <c r="E12" s="19" t="s">
        <v>2004</v>
      </c>
      <c r="F12" s="69">
        <v>230</v>
      </c>
      <c r="G12" s="19" t="s">
        <v>1031</v>
      </c>
      <c r="H12" s="20">
        <v>114.87886100000001</v>
      </c>
      <c r="I12" s="21">
        <v>44.621608999999992</v>
      </c>
      <c r="J12" s="21">
        <f t="shared" si="1"/>
        <v>10.307461944868653</v>
      </c>
      <c r="K12" s="21">
        <v>8.2422014248686537</v>
      </c>
      <c r="L12" s="21">
        <v>1.1290510300000001</v>
      </c>
      <c r="M12" s="21">
        <v>0.93620948999999998</v>
      </c>
      <c r="N12" s="22">
        <f t="shared" si="2"/>
        <v>0.18471322772938678</v>
      </c>
      <c r="O12" s="22">
        <f t="shared" si="3"/>
        <v>0.21001601387499619</v>
      </c>
      <c r="P12" s="23">
        <f t="shared" si="4"/>
        <v>0.23099709257164291</v>
      </c>
      <c r="Q12" s="70">
        <v>8</v>
      </c>
      <c r="R12" s="21">
        <v>8</v>
      </c>
      <c r="S12" s="23">
        <f t="shared" si="5"/>
        <v>1</v>
      </c>
    </row>
    <row r="13" spans="1:19" ht="25.5">
      <c r="A13" s="17"/>
      <c r="B13" s="19">
        <v>5005021</v>
      </c>
      <c r="C13" s="19" t="s">
        <v>2012</v>
      </c>
      <c r="D13" s="68">
        <v>3000654</v>
      </c>
      <c r="E13" s="19" t="s">
        <v>2004</v>
      </c>
      <c r="F13" s="69">
        <v>88</v>
      </c>
      <c r="G13" s="19" t="s">
        <v>755</v>
      </c>
      <c r="H13" s="20">
        <v>1.8205719999999996</v>
      </c>
      <c r="I13" s="21">
        <v>3.2437510000000001</v>
      </c>
      <c r="J13" s="21">
        <f t="shared" si="1"/>
        <v>1.6997872495827129</v>
      </c>
      <c r="K13" s="21">
        <v>1.2853483595827129</v>
      </c>
      <c r="L13" s="21">
        <v>0.23182267000000001</v>
      </c>
      <c r="M13" s="21">
        <v>0.18261621999999997</v>
      </c>
      <c r="N13" s="22">
        <f t="shared" si="2"/>
        <v>0.39625370738466448</v>
      </c>
      <c r="O13" s="22">
        <f t="shared" si="3"/>
        <v>0.46772117514035849</v>
      </c>
      <c r="P13" s="23">
        <f t="shared" si="4"/>
        <v>0.52401902907550946</v>
      </c>
      <c r="Q13" s="70">
        <v>66736</v>
      </c>
      <c r="R13" s="21">
        <v>77668</v>
      </c>
      <c r="S13" s="23">
        <f t="shared" si="5"/>
        <v>1.1638096379765044</v>
      </c>
    </row>
    <row r="14" spans="1:19" ht="25.5">
      <c r="A14" s="17"/>
      <c r="B14" s="19">
        <v>5005022</v>
      </c>
      <c r="C14" s="19" t="s">
        <v>2013</v>
      </c>
      <c r="D14" s="68">
        <v>3000654</v>
      </c>
      <c r="E14" s="19" t="s">
        <v>2004</v>
      </c>
      <c r="F14" s="69">
        <v>259</v>
      </c>
      <c r="G14" s="19" t="s">
        <v>393</v>
      </c>
      <c r="H14" s="20">
        <v>2.824078000000001</v>
      </c>
      <c r="I14" s="21">
        <v>8.2119099999999996</v>
      </c>
      <c r="J14" s="21">
        <f t="shared" si="1"/>
        <v>1.9301086237093554</v>
      </c>
      <c r="K14" s="21">
        <v>1.0878226037093555</v>
      </c>
      <c r="L14" s="21">
        <v>0.52531063999999994</v>
      </c>
      <c r="M14" s="21">
        <v>0.31697538000000003</v>
      </c>
      <c r="N14" s="22">
        <f t="shared" si="2"/>
        <v>0.13246889014971613</v>
      </c>
      <c r="O14" s="22">
        <f t="shared" si="3"/>
        <v>0.19643825172333299</v>
      </c>
      <c r="P14" s="23">
        <f t="shared" si="4"/>
        <v>0.23503772249200924</v>
      </c>
      <c r="Q14" s="70">
        <v>86155</v>
      </c>
      <c r="R14" s="21">
        <v>86155</v>
      </c>
      <c r="S14" s="23">
        <f t="shared" si="5"/>
        <v>1</v>
      </c>
    </row>
    <row r="15" spans="1:19" ht="25.5">
      <c r="A15" s="17"/>
      <c r="B15" s="19">
        <v>5005023</v>
      </c>
      <c r="C15" s="19" t="s">
        <v>2014</v>
      </c>
      <c r="D15" s="68">
        <v>3000654</v>
      </c>
      <c r="E15" s="19" t="s">
        <v>2004</v>
      </c>
      <c r="F15" s="69">
        <v>599</v>
      </c>
      <c r="G15" s="19" t="s">
        <v>1305</v>
      </c>
      <c r="H15" s="20">
        <v>5.5307249999999986</v>
      </c>
      <c r="I15" s="21">
        <v>42.61733499999999</v>
      </c>
      <c r="J15" s="21">
        <f t="shared" si="1"/>
        <v>11.776330774630063</v>
      </c>
      <c r="K15" s="21">
        <v>6.5061683546300628</v>
      </c>
      <c r="L15" s="21">
        <v>3.7131625899999996</v>
      </c>
      <c r="M15" s="21">
        <v>1.5569998299999999</v>
      </c>
      <c r="N15" s="22">
        <f t="shared" si="2"/>
        <v>0.1526648335619781</v>
      </c>
      <c r="O15" s="22">
        <f t="shared" si="3"/>
        <v>0.23979282009609623</v>
      </c>
      <c r="P15" s="23">
        <f t="shared" si="4"/>
        <v>0.27632724511352164</v>
      </c>
      <c r="Q15" s="70">
        <v>707</v>
      </c>
      <c r="R15" s="21">
        <v>707</v>
      </c>
      <c r="S15" s="23">
        <f t="shared" si="5"/>
        <v>1</v>
      </c>
    </row>
    <row r="16" spans="1:19" ht="38.25">
      <c r="A16" s="17"/>
      <c r="B16" s="19">
        <v>5005024</v>
      </c>
      <c r="C16" s="19" t="s">
        <v>2015</v>
      </c>
      <c r="D16" s="68">
        <v>3000655</v>
      </c>
      <c r="E16" s="19" t="s">
        <v>2005</v>
      </c>
      <c r="F16" s="69">
        <v>86</v>
      </c>
      <c r="G16" s="19" t="s">
        <v>500</v>
      </c>
      <c r="H16" s="20">
        <v>1.6551560000000001</v>
      </c>
      <c r="I16" s="21">
        <v>0.63395699999999999</v>
      </c>
      <c r="J16" s="21">
        <f t="shared" si="1"/>
        <v>0.24563952796756922</v>
      </c>
      <c r="K16" s="21">
        <v>0.13613382796756923</v>
      </c>
      <c r="L16" s="21">
        <v>3.1185479999999998E-2</v>
      </c>
      <c r="M16" s="21">
        <v>7.8320219999999996E-2</v>
      </c>
      <c r="N16" s="22">
        <f t="shared" si="2"/>
        <v>0.21473669029219528</v>
      </c>
      <c r="O16" s="22">
        <f t="shared" si="3"/>
        <v>0.2639284809025994</v>
      </c>
      <c r="P16" s="23">
        <f t="shared" si="4"/>
        <v>0.38747032995545316</v>
      </c>
      <c r="Q16" s="70">
        <v>3486</v>
      </c>
      <c r="R16" s="21">
        <v>3486</v>
      </c>
      <c r="S16" s="23">
        <f t="shared" si="5"/>
        <v>1</v>
      </c>
    </row>
    <row r="17" spans="1:19" ht="25.5">
      <c r="A17" s="17"/>
      <c r="B17" s="19">
        <v>5005025</v>
      </c>
      <c r="C17" s="19" t="s">
        <v>2016</v>
      </c>
      <c r="D17" s="68">
        <v>3000656</v>
      </c>
      <c r="E17" s="19" t="s">
        <v>2006</v>
      </c>
      <c r="F17" s="69">
        <v>276</v>
      </c>
      <c r="G17" s="19" t="s">
        <v>2018</v>
      </c>
      <c r="H17" s="20">
        <v>0.10748099999999999</v>
      </c>
      <c r="I17" s="21">
        <v>0.23836099999999999</v>
      </c>
      <c r="J17" s="21">
        <f t="shared" si="1"/>
        <v>0.14720449880527933</v>
      </c>
      <c r="K17" s="21">
        <v>0.12869344880527933</v>
      </c>
      <c r="L17" s="21">
        <v>6.9870599999999998E-3</v>
      </c>
      <c r="M17" s="21">
        <v>1.152399E-2</v>
      </c>
      <c r="N17" s="22">
        <f t="shared" si="2"/>
        <v>0.5399098376214202</v>
      </c>
      <c r="O17" s="22">
        <f t="shared" si="3"/>
        <v>0.56922277052571235</v>
      </c>
      <c r="P17" s="23">
        <f t="shared" si="4"/>
        <v>0.6175695638350206</v>
      </c>
      <c r="Q17" s="70">
        <v>71</v>
      </c>
      <c r="R17" s="21">
        <v>71</v>
      </c>
      <c r="S17" s="23">
        <f t="shared" si="5"/>
        <v>1</v>
      </c>
    </row>
    <row r="18" spans="1:19" ht="25.5">
      <c r="A18" s="17"/>
      <c r="B18" s="19">
        <v>5005026</v>
      </c>
      <c r="C18" s="19" t="s">
        <v>2017</v>
      </c>
      <c r="D18" s="68">
        <v>3000656</v>
      </c>
      <c r="E18" s="19" t="s">
        <v>2006</v>
      </c>
      <c r="F18" s="69">
        <v>194</v>
      </c>
      <c r="G18" s="19" t="s">
        <v>1179</v>
      </c>
      <c r="H18" s="20">
        <v>0.92091000000000012</v>
      </c>
      <c r="I18" s="21">
        <v>0.8538619999999999</v>
      </c>
      <c r="J18" s="21">
        <f t="shared" si="1"/>
        <v>0.55031291043328501</v>
      </c>
      <c r="K18" s="21">
        <v>0.34042663043328503</v>
      </c>
      <c r="L18" s="21">
        <v>0.15249003999999999</v>
      </c>
      <c r="M18" s="21">
        <v>5.7396240000000001E-2</v>
      </c>
      <c r="N18" s="22">
        <f t="shared" si="2"/>
        <v>0.39869045634222516</v>
      </c>
      <c r="O18" s="22">
        <f t="shared" si="3"/>
        <v>0.5772790807335203</v>
      </c>
      <c r="P18" s="23">
        <f t="shared" si="4"/>
        <v>0.64449865485673918</v>
      </c>
      <c r="Q18" s="70">
        <v>60</v>
      </c>
      <c r="R18" s="21">
        <v>60</v>
      </c>
      <c r="S18" s="23">
        <f t="shared" si="5"/>
        <v>1</v>
      </c>
    </row>
    <row r="19" spans="1:19" ht="15.75" thickBot="1">
      <c r="A19" s="41" t="s">
        <v>293</v>
      </c>
      <c r="B19" s="43"/>
      <c r="C19" s="43"/>
      <c r="D19" s="65"/>
      <c r="E19" s="43"/>
      <c r="F19" s="66"/>
      <c r="G19" s="43"/>
      <c r="H19" s="44">
        <f>H6-H7</f>
        <v>0</v>
      </c>
      <c r="I19" s="44">
        <f t="shared" ref="I19:M19" si="6">I6-I7</f>
        <v>0</v>
      </c>
      <c r="J19" s="44">
        <f t="shared" si="6"/>
        <v>0</v>
      </c>
      <c r="K19" s="44">
        <f t="shared" si="6"/>
        <v>0</v>
      </c>
      <c r="L19" s="44">
        <f t="shared" si="6"/>
        <v>0</v>
      </c>
      <c r="M19" s="44">
        <f t="shared" si="6"/>
        <v>0</v>
      </c>
      <c r="N19" s="46">
        <f t="shared" si="2"/>
        <v>0</v>
      </c>
      <c r="O19" s="46">
        <f t="shared" si="3"/>
        <v>0</v>
      </c>
      <c r="P19" s="47">
        <f t="shared" si="4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126</v>
      </c>
      <c r="B1" s="50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2021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8.619234999999998</v>
      </c>
      <c r="E6" s="14">
        <v>8.2983949999999975</v>
      </c>
      <c r="F6" s="14">
        <v>2.7819805243085796</v>
      </c>
      <c r="G6" s="14">
        <v>1.9625934243085794</v>
      </c>
      <c r="H6" s="14">
        <v>0.44287967</v>
      </c>
      <c r="I6" s="14">
        <v>0.37650742999999998</v>
      </c>
      <c r="J6" s="15">
        <v>0.23650277244076476</v>
      </c>
      <c r="K6" s="15">
        <v>0.28987208903752837</v>
      </c>
      <c r="L6" s="16">
        <v>0.33524320357232701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8.619234999999998</v>
      </c>
      <c r="E7" s="38">
        <f ca="1">SUM(E8:OFFSET(E6,MATCH("GOBIERNOS REGIONALES",$A$8:$A$50,0),0))</f>
        <v>8.2983949999999975</v>
      </c>
      <c r="F7" s="38">
        <f ca="1">SUM(F8:OFFSET(F6,MATCH("GOBIERNOS REGIONALES",$A$8:$A$50,0),0))</f>
        <v>2.7819805243085796</v>
      </c>
      <c r="G7" s="38">
        <f ca="1">SUM(G8:OFFSET(G6,MATCH("GOBIERNOS REGIONALES",$A$8:$A$50,0),0))</f>
        <v>1.9625934243085794</v>
      </c>
      <c r="H7" s="38">
        <f ca="1">SUM(H8:OFFSET(H6,MATCH("GOBIERNOS REGIONALES",$A$8:$A$50,0),0))</f>
        <v>0.44287967</v>
      </c>
      <c r="I7" s="38">
        <f ca="1">SUM(I8:OFFSET(I6,MATCH("GOBIERNOS REGIONALES",$A$8:$A$50,0),0))</f>
        <v>0.37650742999999998</v>
      </c>
      <c r="J7" s="39">
        <f ca="1">IFERROR(G7/E7,0)</f>
        <v>0.23650277244076476</v>
      </c>
      <c r="K7" s="39">
        <f ca="1">IFERROR(SUM(G7,H7)/E7,0)</f>
        <v>0.28987208903752837</v>
      </c>
      <c r="L7" s="40">
        <f ca="1">IFERROR(SUM(G7,H7,I7)/E7,0)</f>
        <v>0.33524320357232701</v>
      </c>
      <c r="M7" s="4"/>
    </row>
    <row r="8" spans="1:13">
      <c r="A8" s="17"/>
      <c r="B8" s="18">
        <v>16</v>
      </c>
      <c r="C8" s="19" t="s">
        <v>115</v>
      </c>
      <c r="D8" s="20">
        <v>8.619234999999998</v>
      </c>
      <c r="E8" s="21">
        <v>8.2983949999999975</v>
      </c>
      <c r="F8" s="21">
        <f t="shared" ref="F8:F10" si="0">SUM(G8,H8,I8)</f>
        <v>2.7819805243085796</v>
      </c>
      <c r="G8" s="21">
        <v>1.9625934243085794</v>
      </c>
      <c r="H8" s="21">
        <v>0.44287967</v>
      </c>
      <c r="I8" s="21">
        <v>0.37650742999999998</v>
      </c>
      <c r="J8" s="22">
        <f t="shared" ref="J8:J10" si="1">IFERROR(G8/E8,0)</f>
        <v>0.23650277244076476</v>
      </c>
      <c r="K8" s="22">
        <f t="shared" ref="K8:K10" si="2">IFERROR(SUM(G8,H8)/E8,0)</f>
        <v>0.28987208903752837</v>
      </c>
      <c r="L8" s="23">
        <f t="shared" ref="L8:L10" si="3">IFERROR(SUM(G8,H8,I8)/E8,0)</f>
        <v>0.33524320357232701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126</v>
      </c>
      <c r="B1" s="51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2022</v>
      </c>
      <c r="N2" s="72" t="s">
        <v>2029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8.619234999999998</v>
      </c>
      <c r="E6" s="14">
        <f ca="1">SUM(E7:OFFSET(E7,50,0))</f>
        <v>8.2983949999999975</v>
      </c>
      <c r="F6" s="14">
        <f ca="1">SUM(F7:OFFSET(F7,50,0))</f>
        <v>2.7819805243085796</v>
      </c>
      <c r="G6" s="14">
        <f ca="1">SUM(G7:OFFSET(G7,50,0))</f>
        <v>1.9625934243085794</v>
      </c>
      <c r="H6" s="14">
        <f ca="1">SUM(H7:OFFSET(H7,50,0))</f>
        <v>0.44287967</v>
      </c>
      <c r="I6" s="14">
        <f ca="1">SUM(I7:OFFSET(I7,50,0))</f>
        <v>0.37650742999999998</v>
      </c>
      <c r="J6" s="15">
        <f ca="1">IFERROR(G6/E6,0)</f>
        <v>0.23650277244076476</v>
      </c>
      <c r="K6" s="15">
        <f ca="1">IFERROR(SUM(G6,H6)/E6,0)</f>
        <v>0.28987208903752837</v>
      </c>
      <c r="L6" s="16">
        <f ca="1">IFERROR(SUM(G6,H6,I6)/E6,0)</f>
        <v>0.33524320357232701</v>
      </c>
      <c r="M6" s="4"/>
      <c r="O6" s="5" t="s">
        <v>312</v>
      </c>
      <c r="P6" s="71" t="s">
        <v>313</v>
      </c>
    </row>
    <row r="7" spans="1:16" ht="15.75" thickBot="1">
      <c r="A7" s="24"/>
      <c r="B7" s="56">
        <v>15</v>
      </c>
      <c r="C7" s="26" t="s">
        <v>263</v>
      </c>
      <c r="D7" s="27">
        <v>8.619234999999998</v>
      </c>
      <c r="E7" s="28">
        <v>8.2983949999999975</v>
      </c>
      <c r="F7" s="28">
        <f>SUM(G7,H7,I7)</f>
        <v>2.7819805243085796</v>
      </c>
      <c r="G7" s="28">
        <v>1.9625934243085794</v>
      </c>
      <c r="H7" s="28">
        <v>0.44287967</v>
      </c>
      <c r="I7" s="28">
        <v>0.37650742999999998</v>
      </c>
      <c r="J7" s="29">
        <f>IFERROR(G7/E7,0)</f>
        <v>0.23650277244076476</v>
      </c>
      <c r="K7" s="29">
        <f>IFERROR(SUM(G7,H7)/E7,0)</f>
        <v>0.28987208903752837</v>
      </c>
      <c r="L7" s="30">
        <f>IFERROR(SUM(G7,H7,I7)/E7,0)</f>
        <v>0.33524320357232701</v>
      </c>
      <c r="M7" s="4"/>
      <c r="N7" t="s">
        <v>263</v>
      </c>
      <c r="O7" s="5">
        <v>2.7819805243085796</v>
      </c>
      <c r="P7" s="71">
        <v>0.33524320357232701</v>
      </c>
    </row>
    <row r="8" spans="1:16">
      <c r="O8" s="5"/>
      <c r="P8" s="71"/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>
      <c r="A1" s="50">
        <v>126</v>
      </c>
      <c r="B1" s="49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2023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8.619234999999998</v>
      </c>
      <c r="E6" s="14">
        <v>8.2983949999999975</v>
      </c>
      <c r="F6" s="14">
        <v>2.7819805243085796</v>
      </c>
      <c r="G6" s="14">
        <v>1.9625934243085794</v>
      </c>
      <c r="H6" s="14">
        <v>0.44287967</v>
      </c>
      <c r="I6" s="14">
        <v>0.37650742999999998</v>
      </c>
      <c r="J6" s="15">
        <v>0.23650277244076476</v>
      </c>
      <c r="K6" s="15">
        <v>0.28987208903752837</v>
      </c>
      <c r="L6" s="16">
        <v>0.33524320357232701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8.6192349999999998</v>
      </c>
      <c r="E7" s="38">
        <f ca="1">SUM(E8:OFFSET(E6,MATCH("PROYECTOS",$A$8:$A$50,0),0))</f>
        <v>8.2983949999999993</v>
      </c>
      <c r="F7" s="38">
        <f ca="1">SUM(F8:OFFSET(F6,MATCH("PROYECTOS",$A$8:$A$50,0),0))</f>
        <v>2.7819805243085796</v>
      </c>
      <c r="G7" s="38">
        <f ca="1">SUM(G8:OFFSET(G6,MATCH("PROYECTOS",$A$8:$A$50,0),0))</f>
        <v>1.9625934243085794</v>
      </c>
      <c r="H7" s="38">
        <f ca="1">SUM(H8:OFFSET(H6,MATCH("PROYECTOS",$A$8:$A$50,0),0))</f>
        <v>0.44287967</v>
      </c>
      <c r="I7" s="38">
        <f ca="1">SUM(I8:OFFSET(I6,MATCH("PROYECTOS",$A$8:$A$50,0),0))</f>
        <v>0.37650742999999998</v>
      </c>
      <c r="J7" s="39">
        <f ca="1">IFERROR(G7/E7,0)</f>
        <v>0.2365027724407647</v>
      </c>
      <c r="K7" s="39">
        <f ca="1">IFERROR(SUM(G7,H7)/E7,0)</f>
        <v>0.28987208903752831</v>
      </c>
      <c r="L7" s="40">
        <f ca="1">IFERROR(SUM(G7,H7,I7)/E7,0)</f>
        <v>0.3352432035723269</v>
      </c>
      <c r="M7" s="4"/>
    </row>
    <row r="8" spans="1:13">
      <c r="A8" s="17"/>
      <c r="B8" s="19">
        <v>3000001</v>
      </c>
      <c r="C8" s="19" t="s">
        <v>275</v>
      </c>
      <c r="D8" s="20">
        <v>4.734494999999999</v>
      </c>
      <c r="E8" s="21">
        <v>4.4136549999999986</v>
      </c>
      <c r="F8" s="21">
        <f t="shared" ref="F8:F9" si="0">SUM(G8,H8,I8)</f>
        <v>1.7815339509102226</v>
      </c>
      <c r="G8" s="21">
        <v>1.2621455909102224</v>
      </c>
      <c r="H8" s="21">
        <v>0.28264747000000001</v>
      </c>
      <c r="I8" s="21">
        <v>0.23674089000000001</v>
      </c>
      <c r="J8" s="22">
        <f t="shared" ref="J8:J10" si="1">IFERROR(G8/E8,0)</f>
        <v>0.28596380798005799</v>
      </c>
      <c r="K8" s="22">
        <f t="shared" ref="K8:K10" si="2">IFERROR(SUM(G8,H8)/E8,0)</f>
        <v>0.35000312913225501</v>
      </c>
      <c r="L8" s="23">
        <f t="shared" ref="L8:L10" si="3">IFERROR(SUM(G8,H8,I8)/E8,0)</f>
        <v>0.40364141531456882</v>
      </c>
      <c r="M8" s="4"/>
    </row>
    <row r="9" spans="1:13">
      <c r="A9" s="17"/>
      <c r="B9" s="19">
        <v>3000658</v>
      </c>
      <c r="C9" s="19" t="s">
        <v>2025</v>
      </c>
      <c r="D9" s="20">
        <v>3.8847399999999999</v>
      </c>
      <c r="E9" s="21">
        <v>3.8847399999999999</v>
      </c>
      <c r="F9" s="21">
        <f t="shared" si="0"/>
        <v>1.000446573398357</v>
      </c>
      <c r="G9" s="21">
        <v>0.70044783339835703</v>
      </c>
      <c r="H9" s="21">
        <v>0.16023219999999999</v>
      </c>
      <c r="I9" s="21">
        <v>0.13976653999999999</v>
      </c>
      <c r="J9" s="22">
        <f t="shared" si="1"/>
        <v>0.18030751952469332</v>
      </c>
      <c r="K9" s="22">
        <f t="shared" si="2"/>
        <v>0.22155408943670801</v>
      </c>
      <c r="L9" s="23">
        <f t="shared" si="3"/>
        <v>0.2575324406262342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2030</v>
      </c>
    </row>
    <row r="14" spans="1:13" ht="45" customHeight="1">
      <c r="A14" s="84" t="s">
        <v>317</v>
      </c>
      <c r="B14" s="85"/>
      <c r="C14" s="85"/>
      <c r="D14" s="96" t="s">
        <v>318</v>
      </c>
    </row>
    <row r="15" spans="1:13" ht="15.75" thickBot="1">
      <c r="A15" s="94"/>
      <c r="B15" s="95"/>
      <c r="C15" s="95"/>
      <c r="D15" s="97"/>
    </row>
    <row r="16" spans="1:13">
      <c r="A16" s="17"/>
      <c r="B16" s="19">
        <v>3000001</v>
      </c>
      <c r="C16" s="19" t="s">
        <v>275</v>
      </c>
      <c r="D16" s="23">
        <v>0.40364141531456882</v>
      </c>
    </row>
    <row r="17" spans="1:4" ht="15.75" thickBot="1">
      <c r="A17" s="24"/>
      <c r="B17" s="26">
        <v>3000658</v>
      </c>
      <c r="C17" s="26" t="s">
        <v>2025</v>
      </c>
      <c r="D17" s="30">
        <v>0.2575324406262342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126</v>
      </c>
      <c r="B1" s="49" t="s">
        <v>86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2024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8.619234999999998</v>
      </c>
      <c r="I6" s="14">
        <v>8.2983949999999975</v>
      </c>
      <c r="J6" s="14">
        <v>2.7819805243085796</v>
      </c>
      <c r="K6" s="14">
        <v>1.9625934243085794</v>
      </c>
      <c r="L6" s="14">
        <v>0.44287967</v>
      </c>
      <c r="M6" s="14">
        <v>0.37650742999999998</v>
      </c>
      <c r="N6" s="15">
        <v>0.23650277244076476</v>
      </c>
      <c r="O6" s="15">
        <v>0.28987208903752837</v>
      </c>
      <c r="P6" s="16">
        <v>0.33524320357232701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SUM(H8:H10)</f>
        <v>8.619234999999998</v>
      </c>
      <c r="I7" s="37">
        <f>SUM(I8:I10)</f>
        <v>8.2983949999999975</v>
      </c>
      <c r="J7" s="37">
        <f>SUM(J8:J10)</f>
        <v>2.7819805243085796</v>
      </c>
      <c r="K7" s="37">
        <f t="shared" ref="K7:M7" si="0">SUM(K8:K10)</f>
        <v>1.9625934243085794</v>
      </c>
      <c r="L7" s="37">
        <f t="shared" si="0"/>
        <v>0.44287967</v>
      </c>
      <c r="M7" s="37">
        <f t="shared" si="0"/>
        <v>0.37650742999999998</v>
      </c>
      <c r="N7" s="39">
        <f>IFERROR(K7/I7,0)</f>
        <v>0.23650277244076476</v>
      </c>
      <c r="O7" s="39">
        <f>IFERROR(SUM(K7,L7)/I7,0)</f>
        <v>0.28987208903752837</v>
      </c>
      <c r="P7" s="40">
        <f>IFERROR(SUM(K7,L7,M7)/I7,0)</f>
        <v>0.33524320357232701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4.734494999999999</v>
      </c>
      <c r="I8" s="21">
        <v>4.4136549999999986</v>
      </c>
      <c r="J8" s="21">
        <f t="shared" ref="J8:J10" si="1">SUM(K8,L8,M8)</f>
        <v>1.7815339509102226</v>
      </c>
      <c r="K8" s="21">
        <v>1.2621455909102224</v>
      </c>
      <c r="L8" s="21">
        <v>0.28264747000000001</v>
      </c>
      <c r="M8" s="21">
        <v>0.23674089000000001</v>
      </c>
      <c r="N8" s="22">
        <f t="shared" ref="N8:N11" si="2">IFERROR(K8/I8,0)</f>
        <v>0.28596380798005799</v>
      </c>
      <c r="O8" s="22">
        <f t="shared" ref="O8:O11" si="3">IFERROR(SUM(K8,L8)/I8,0)</f>
        <v>0.35000312913225501</v>
      </c>
      <c r="P8" s="23">
        <f t="shared" ref="P8:P11" si="4">IFERROR(SUM(K8,L8,M8)/I8,0)</f>
        <v>0.40364141531456882</v>
      </c>
      <c r="Q8" s="70">
        <v>24</v>
      </c>
      <c r="R8" s="21">
        <v>24</v>
      </c>
      <c r="S8" s="23">
        <f>IFERROR(R8/Q8,0)</f>
        <v>1</v>
      </c>
    </row>
    <row r="9" spans="1:19" ht="25.5">
      <c r="A9" s="17"/>
      <c r="B9" s="19">
        <v>5005027</v>
      </c>
      <c r="C9" s="19" t="s">
        <v>2026</v>
      </c>
      <c r="D9" s="68">
        <v>3000658</v>
      </c>
      <c r="E9" s="19" t="s">
        <v>2025</v>
      </c>
      <c r="F9" s="69">
        <v>592</v>
      </c>
      <c r="G9" s="19" t="s">
        <v>1726</v>
      </c>
      <c r="H9" s="20">
        <v>0.34200000000000003</v>
      </c>
      <c r="I9" s="21">
        <v>0.34200000000000003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2</v>
      </c>
      <c r="R9" s="21">
        <v>2</v>
      </c>
      <c r="S9" s="23">
        <f t="shared" ref="S9:S10" si="5">IFERROR(R9/Q9,0)</f>
        <v>1</v>
      </c>
    </row>
    <row r="10" spans="1:19" ht="25.5">
      <c r="A10" s="17"/>
      <c r="B10" s="19">
        <v>5005029</v>
      </c>
      <c r="C10" s="19" t="s">
        <v>2027</v>
      </c>
      <c r="D10" s="68">
        <v>3000658</v>
      </c>
      <c r="E10" s="19" t="s">
        <v>2025</v>
      </c>
      <c r="F10" s="69">
        <v>601</v>
      </c>
      <c r="G10" s="19" t="s">
        <v>2028</v>
      </c>
      <c r="H10" s="20">
        <v>3.5427399999999998</v>
      </c>
      <c r="I10" s="21">
        <v>3.5427399999999998</v>
      </c>
      <c r="J10" s="21">
        <f t="shared" si="1"/>
        <v>1.000446573398357</v>
      </c>
      <c r="K10" s="21">
        <v>0.70044783339835703</v>
      </c>
      <c r="L10" s="21">
        <v>0.16023219999999999</v>
      </c>
      <c r="M10" s="21">
        <v>0.13976653999999999</v>
      </c>
      <c r="N10" s="22">
        <f t="shared" si="2"/>
        <v>0.19771358705362432</v>
      </c>
      <c r="O10" s="22">
        <f t="shared" si="3"/>
        <v>0.2429419131515034</v>
      </c>
      <c r="P10" s="23">
        <f t="shared" si="4"/>
        <v>0.28239345066201782</v>
      </c>
      <c r="Q10" s="70">
        <v>25</v>
      </c>
      <c r="R10" s="21">
        <v>25</v>
      </c>
      <c r="S10" s="23">
        <f t="shared" si="5"/>
        <v>1</v>
      </c>
    </row>
    <row r="11" spans="1:19" ht="15.75" thickBot="1">
      <c r="A11" s="41" t="s">
        <v>293</v>
      </c>
      <c r="B11" s="43"/>
      <c r="C11" s="43"/>
      <c r="D11" s="65"/>
      <c r="E11" s="43"/>
      <c r="F11" s="66"/>
      <c r="G11" s="43"/>
      <c r="H11" s="44">
        <f>H6-H7</f>
        <v>0</v>
      </c>
      <c r="I11" s="44">
        <f t="shared" ref="I11:M11" si="6">I6-I7</f>
        <v>0</v>
      </c>
      <c r="J11" s="44">
        <f t="shared" si="6"/>
        <v>0</v>
      </c>
      <c r="K11" s="44">
        <f t="shared" si="6"/>
        <v>0</v>
      </c>
      <c r="L11" s="44">
        <f t="shared" si="6"/>
        <v>0</v>
      </c>
      <c r="M11" s="44">
        <f t="shared" si="6"/>
        <v>0</v>
      </c>
      <c r="N11" s="46">
        <f t="shared" si="2"/>
        <v>0</v>
      </c>
      <c r="O11" s="46">
        <f t="shared" si="3"/>
        <v>0</v>
      </c>
      <c r="P11" s="47">
        <f t="shared" si="4"/>
        <v>0</v>
      </c>
      <c r="Q11" s="67"/>
      <c r="R11" s="45"/>
      <c r="S1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>
  <dimension ref="A1:M28"/>
  <sheetViews>
    <sheetView topLeftCell="A10" workbookViewId="0">
      <selection activeCell="A26" sqref="A26:L26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127</v>
      </c>
      <c r="B1" s="50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2031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310.36976900000002</v>
      </c>
      <c r="E6" s="14">
        <v>334.357304</v>
      </c>
      <c r="F6" s="14">
        <v>131.48935757821204</v>
      </c>
      <c r="G6" s="14">
        <v>100.71661193821203</v>
      </c>
      <c r="H6" s="14">
        <v>14.815160239999999</v>
      </c>
      <c r="I6" s="14">
        <v>15.957585399999999</v>
      </c>
      <c r="J6" s="15">
        <v>0.30122450065637574</v>
      </c>
      <c r="K6" s="15">
        <v>0.34553386690249188</v>
      </c>
      <c r="L6" s="16">
        <v>0.39326001258286264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195.93747699999997</v>
      </c>
      <c r="E7" s="38">
        <f ca="1">SUM(E8:OFFSET(E6,MATCH("GOBIERNOS REGIONALES",$A$8:$A$50,0),0))</f>
        <v>225.44736900000004</v>
      </c>
      <c r="F7" s="38">
        <f ca="1">SUM(F8:OFFSET(F6,MATCH("GOBIERNOS REGIONALES",$A$8:$A$50,0),0))</f>
        <v>101.83766850334193</v>
      </c>
      <c r="G7" s="38">
        <f ca="1">SUM(G8:OFFSET(G6,MATCH("GOBIERNOS REGIONALES",$A$8:$A$50,0),0))</f>
        <v>81.730481393341933</v>
      </c>
      <c r="H7" s="38">
        <f ca="1">SUM(H8:OFFSET(H6,MATCH("GOBIERNOS REGIONALES",$A$8:$A$50,0),0))</f>
        <v>8.8540263599999989</v>
      </c>
      <c r="I7" s="38">
        <f ca="1">SUM(I8:OFFSET(I6,MATCH("GOBIERNOS REGIONALES",$A$8:$A$50,0),0))</f>
        <v>11.253160749999999</v>
      </c>
      <c r="J7" s="39">
        <f ca="1">IFERROR(G7/E7,0)</f>
        <v>0.36252577156197335</v>
      </c>
      <c r="K7" s="39">
        <f ca="1">IFERROR(SUM(G7,H7)/E7,0)</f>
        <v>0.40179891278013508</v>
      </c>
      <c r="L7" s="40">
        <f ca="1">IFERROR(SUM(G7,H7,I7)/E7,0)</f>
        <v>0.45171371462464005</v>
      </c>
      <c r="M7" s="4"/>
    </row>
    <row r="8" spans="1:13" ht="38.25">
      <c r="A8" s="17"/>
      <c r="B8" s="18">
        <v>8</v>
      </c>
      <c r="C8" s="19" t="s">
        <v>108</v>
      </c>
      <c r="D8" s="20">
        <v>76.239687000000004</v>
      </c>
      <c r="E8" s="21">
        <v>104.698382</v>
      </c>
      <c r="F8" s="21">
        <f t="shared" ref="F8:F27" si="0">SUM(G8,H8,I8)</f>
        <v>48.525514881125105</v>
      </c>
      <c r="G8" s="21">
        <v>37.611832301125105</v>
      </c>
      <c r="H8" s="21">
        <v>4.3141212799999993</v>
      </c>
      <c r="I8" s="21">
        <v>6.5995612999999995</v>
      </c>
      <c r="J8" s="22">
        <f t="shared" ref="J8:J27" si="1">IFERROR(G8/E8,0)</f>
        <v>0.35923986199829816</v>
      </c>
      <c r="K8" s="22">
        <f t="shared" ref="K8:K27" si="2">IFERROR(SUM(G8,H8)/E8,0)</f>
        <v>0.40044509552330149</v>
      </c>
      <c r="L8" s="23">
        <f t="shared" ref="L8:L27" si="3">IFERROR(SUM(G8,H8,I8)/E8,0)</f>
        <v>0.46347912884771331</v>
      </c>
      <c r="M8" s="4"/>
    </row>
    <row r="9" spans="1:13" ht="25.5">
      <c r="A9" s="17"/>
      <c r="B9" s="18">
        <v>35</v>
      </c>
      <c r="C9" s="19" t="s">
        <v>122</v>
      </c>
      <c r="D9" s="20">
        <v>104.10031299999999</v>
      </c>
      <c r="E9" s="21">
        <v>101.88520100000004</v>
      </c>
      <c r="F9" s="21">
        <f t="shared" si="0"/>
        <v>45.681605912426228</v>
      </c>
      <c r="G9" s="21">
        <v>38.822329122426233</v>
      </c>
      <c r="H9" s="21">
        <v>3.5537557999999998</v>
      </c>
      <c r="I9" s="21">
        <v>3.3055209899999989</v>
      </c>
      <c r="J9" s="22">
        <f t="shared" si="1"/>
        <v>0.38103992278943649</v>
      </c>
      <c r="K9" s="22">
        <f t="shared" si="2"/>
        <v>0.4159199226826496</v>
      </c>
      <c r="L9" s="23">
        <f t="shared" si="3"/>
        <v>0.44836350582874357</v>
      </c>
      <c r="M9" s="4"/>
    </row>
    <row r="10" spans="1:13">
      <c r="A10" s="17"/>
      <c r="B10" s="18">
        <v>180</v>
      </c>
      <c r="C10" s="19" t="s">
        <v>151</v>
      </c>
      <c r="D10" s="20">
        <v>15.597476999999998</v>
      </c>
      <c r="E10" s="21">
        <v>18.863786000000001</v>
      </c>
      <c r="F10" s="21">
        <f t="shared" si="0"/>
        <v>7.6305477097906032</v>
      </c>
      <c r="G10" s="21">
        <v>5.296319969790602</v>
      </c>
      <c r="H10" s="21">
        <v>0.98614928000000013</v>
      </c>
      <c r="I10" s="21">
        <v>1.3480784600000004</v>
      </c>
      <c r="J10" s="22">
        <f t="shared" si="1"/>
        <v>0.2807665422938217</v>
      </c>
      <c r="K10" s="22">
        <f t="shared" si="2"/>
        <v>0.33304392075856892</v>
      </c>
      <c r="L10" s="23">
        <f t="shared" si="3"/>
        <v>0.40450775415871465</v>
      </c>
      <c r="M10" s="4"/>
    </row>
    <row r="11" spans="1:13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48.202523000000006</v>
      </c>
      <c r="E11" s="38">
        <f ca="1">SUM(E12:OFFSET(E10,(MATCH("GOBIERNOS LOCALES",$A$8:$A$50,0)-MATCH("GOBIERNOS REGIONALES",$A$8:$A$50,0)),0))</f>
        <v>54.873183000000004</v>
      </c>
      <c r="F11" s="38">
        <f ca="1">SUM(F12:OFFSET(F10,(MATCH("GOBIERNOS LOCALES",$A$8:$A$50,0)-MATCH("GOBIERNOS REGIONALES",$A$8:$A$50,0)),0))</f>
        <v>9.0471405454260161</v>
      </c>
      <c r="G11" s="38">
        <f ca="1">SUM(G12:OFFSET(G10,(MATCH("GOBIERNOS LOCALES",$A$8:$A$50,0)-MATCH("GOBIERNOS REGIONALES",$A$8:$A$50,0)),0))</f>
        <v>6.4489908554260182</v>
      </c>
      <c r="H11" s="38">
        <f ca="1">SUM(H12:OFFSET(H10,(MATCH("GOBIERNOS LOCALES",$A$8:$A$50,0)-MATCH("GOBIERNOS REGIONALES",$A$8:$A$50,0)),0))</f>
        <v>1.5235650999999997</v>
      </c>
      <c r="I11" s="38">
        <f ca="1">SUM(I12:OFFSET(I10,(MATCH("GOBIERNOS LOCALES",$A$8:$A$50,0)-MATCH("GOBIERNOS REGIONALES",$A$8:$A$50,0)),0))</f>
        <v>1.07458459</v>
      </c>
      <c r="J11" s="39">
        <f t="shared" ca="1" si="1"/>
        <v>0.11752536490230606</v>
      </c>
      <c r="K11" s="39">
        <f t="shared" ca="1" si="2"/>
        <v>0.14529056853556349</v>
      </c>
      <c r="L11" s="40">
        <f t="shared" ca="1" si="3"/>
        <v>0.16487362406926562</v>
      </c>
      <c r="M11" s="4"/>
    </row>
    <row r="12" spans="1:13">
      <c r="A12" s="17"/>
      <c r="B12" s="18">
        <v>440</v>
      </c>
      <c r="C12" s="19" t="s">
        <v>206</v>
      </c>
      <c r="D12" s="20">
        <v>12.278486000000001</v>
      </c>
      <c r="E12" s="21">
        <v>12.103007999999999</v>
      </c>
      <c r="F12" s="21">
        <f t="shared" si="0"/>
        <v>0.93378132001223557</v>
      </c>
      <c r="G12" s="21">
        <v>0.67373628001223551</v>
      </c>
      <c r="H12" s="21">
        <v>0.16570408</v>
      </c>
      <c r="I12" s="21">
        <v>9.4340960000000001E-2</v>
      </c>
      <c r="J12" s="22">
        <f t="shared" si="1"/>
        <v>5.5666845796700754E-2</v>
      </c>
      <c r="K12" s="22">
        <f t="shared" si="2"/>
        <v>6.935799431118575E-2</v>
      </c>
      <c r="L12" s="23">
        <f t="shared" si="3"/>
        <v>7.7152830107377904E-2</v>
      </c>
      <c r="M12" s="4"/>
    </row>
    <row r="13" spans="1:13">
      <c r="A13" s="17"/>
      <c r="B13" s="18">
        <v>443</v>
      </c>
      <c r="C13" s="19" t="s">
        <v>209</v>
      </c>
      <c r="D13" s="20">
        <v>11.276738</v>
      </c>
      <c r="E13" s="21">
        <v>15.007764</v>
      </c>
      <c r="F13" s="21">
        <f t="shared" si="0"/>
        <v>2.4164819782060167</v>
      </c>
      <c r="G13" s="21">
        <v>1.7074330882060167</v>
      </c>
      <c r="H13" s="21">
        <v>0.47242380999999994</v>
      </c>
      <c r="I13" s="21">
        <v>0.23662507999999999</v>
      </c>
      <c r="J13" s="22">
        <f t="shared" si="1"/>
        <v>0.11376998520272685</v>
      </c>
      <c r="K13" s="22">
        <f t="shared" si="2"/>
        <v>0.14524861253188795</v>
      </c>
      <c r="L13" s="23">
        <f t="shared" si="3"/>
        <v>0.16101545694655225</v>
      </c>
      <c r="M13" s="4"/>
    </row>
    <row r="14" spans="1:13">
      <c r="A14" s="17"/>
      <c r="B14" s="18">
        <v>444</v>
      </c>
      <c r="C14" s="19" t="s">
        <v>210</v>
      </c>
      <c r="D14" s="20">
        <v>1.7036</v>
      </c>
      <c r="E14" s="21">
        <v>1.6574309999999999</v>
      </c>
      <c r="F14" s="21">
        <f t="shared" si="0"/>
        <v>0.73334700114230089</v>
      </c>
      <c r="G14" s="21">
        <v>0.53104532114230096</v>
      </c>
      <c r="H14" s="21">
        <v>0.11358883</v>
      </c>
      <c r="I14" s="21">
        <v>8.8712849999999996E-2</v>
      </c>
      <c r="J14" s="22">
        <f t="shared" si="1"/>
        <v>0.32040267205229117</v>
      </c>
      <c r="K14" s="22">
        <f t="shared" si="2"/>
        <v>0.38893573919053098</v>
      </c>
      <c r="L14" s="23">
        <f t="shared" si="3"/>
        <v>0.44246004879979978</v>
      </c>
      <c r="M14" s="4"/>
    </row>
    <row r="15" spans="1:13">
      <c r="A15" s="17"/>
      <c r="B15" s="18">
        <v>445</v>
      </c>
      <c r="C15" s="19" t="s">
        <v>211</v>
      </c>
      <c r="D15" s="20">
        <v>1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>
      <c r="A16" s="17"/>
      <c r="B16" s="18">
        <v>446</v>
      </c>
      <c r="C16" s="19" t="s">
        <v>212</v>
      </c>
      <c r="D16" s="20">
        <v>7.1694420000000001</v>
      </c>
      <c r="E16" s="21">
        <v>12.162682999999999</v>
      </c>
      <c r="F16" s="21">
        <f t="shared" si="0"/>
        <v>3.5201106150667689</v>
      </c>
      <c r="G16" s="21">
        <v>2.3589778550667688</v>
      </c>
      <c r="H16" s="21">
        <v>0.59423928999999998</v>
      </c>
      <c r="I16" s="21">
        <v>0.56689347000000001</v>
      </c>
      <c r="J16" s="22">
        <f t="shared" si="1"/>
        <v>0.19395209552586126</v>
      </c>
      <c r="K16" s="22">
        <f t="shared" si="2"/>
        <v>0.24280967818258264</v>
      </c>
      <c r="L16" s="23">
        <f t="shared" si="3"/>
        <v>0.28941892303423261</v>
      </c>
      <c r="M16" s="4"/>
    </row>
    <row r="17" spans="1:13">
      <c r="A17" s="17"/>
      <c r="B17" s="18">
        <v>449</v>
      </c>
      <c r="C17" s="19" t="s">
        <v>215</v>
      </c>
      <c r="D17" s="20">
        <v>3.5454690000000002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>
      <c r="A18" s="17"/>
      <c r="B18" s="18">
        <v>450</v>
      </c>
      <c r="C18" s="19" t="s">
        <v>216</v>
      </c>
      <c r="D18" s="20">
        <v>0.37150100000000008</v>
      </c>
      <c r="E18" s="21">
        <v>0.41750100000000001</v>
      </c>
      <c r="F18" s="21">
        <f t="shared" si="0"/>
        <v>0.24618689155043971</v>
      </c>
      <c r="G18" s="21">
        <v>0.17671146155043971</v>
      </c>
      <c r="H18" s="21">
        <v>3.6193710000000004E-2</v>
      </c>
      <c r="I18" s="21">
        <v>3.3281720000000001E-2</v>
      </c>
      <c r="J18" s="22">
        <f t="shared" si="1"/>
        <v>0.42325997195321619</v>
      </c>
      <c r="K18" s="22">
        <f t="shared" si="2"/>
        <v>0.50995128526743572</v>
      </c>
      <c r="L18" s="23">
        <f t="shared" si="3"/>
        <v>0.58966778894048089</v>
      </c>
      <c r="M18" s="4"/>
    </row>
    <row r="19" spans="1:13">
      <c r="A19" s="17"/>
      <c r="B19" s="18">
        <v>452</v>
      </c>
      <c r="C19" s="19" t="s">
        <v>218</v>
      </c>
      <c r="D19" s="20">
        <v>6.2560650000000004</v>
      </c>
      <c r="E19" s="21">
        <v>5.4688390000000009</v>
      </c>
      <c r="F19" s="21">
        <f t="shared" si="0"/>
        <v>0.1043855877360329</v>
      </c>
      <c r="G19" s="21">
        <v>0.1043855877360329</v>
      </c>
      <c r="H19" s="21">
        <v>0</v>
      </c>
      <c r="I19" s="21">
        <v>0</v>
      </c>
      <c r="J19" s="22">
        <f t="shared" si="1"/>
        <v>1.9087339696054844E-2</v>
      </c>
      <c r="K19" s="22">
        <f t="shared" si="2"/>
        <v>1.9087339696054844E-2</v>
      </c>
      <c r="L19" s="23">
        <f t="shared" si="3"/>
        <v>1.9087339696054844E-2</v>
      </c>
      <c r="M19" s="4"/>
    </row>
    <row r="20" spans="1:13">
      <c r="A20" s="17"/>
      <c r="B20" s="18">
        <v>453</v>
      </c>
      <c r="C20" s="19" t="s">
        <v>219</v>
      </c>
      <c r="D20" s="20">
        <v>0.42605499999999996</v>
      </c>
      <c r="E20" s="21">
        <v>0.30906700000000004</v>
      </c>
      <c r="F20" s="21">
        <f t="shared" si="0"/>
        <v>8.6882000760524533E-2</v>
      </c>
      <c r="G20" s="21">
        <v>7.1882000760524534E-2</v>
      </c>
      <c r="H20" s="21">
        <v>1.4999999999999999E-2</v>
      </c>
      <c r="I20" s="21">
        <v>0</v>
      </c>
      <c r="J20" s="22">
        <f t="shared" si="1"/>
        <v>0.23257740477153668</v>
      </c>
      <c r="K20" s="22">
        <f t="shared" si="2"/>
        <v>0.28111057071937323</v>
      </c>
      <c r="L20" s="23">
        <f t="shared" si="3"/>
        <v>0.28111057071937323</v>
      </c>
      <c r="M20" s="4"/>
    </row>
    <row r="21" spans="1:13">
      <c r="A21" s="17"/>
      <c r="B21" s="18">
        <v>454</v>
      </c>
      <c r="C21" s="19" t="s">
        <v>220</v>
      </c>
      <c r="D21" s="20">
        <v>5.2481E-2</v>
      </c>
      <c r="E21" s="21">
        <v>3.2299999999999998E-3</v>
      </c>
      <c r="F21" s="21">
        <f t="shared" si="0"/>
        <v>3.229999914765358E-3</v>
      </c>
      <c r="G21" s="21">
        <v>3.229999914765358E-3</v>
      </c>
      <c r="H21" s="21">
        <v>0</v>
      </c>
      <c r="I21" s="21">
        <v>0</v>
      </c>
      <c r="J21" s="22">
        <f t="shared" si="1"/>
        <v>0.99999997361156601</v>
      </c>
      <c r="K21" s="22">
        <f t="shared" si="2"/>
        <v>0.99999997361156601</v>
      </c>
      <c r="L21" s="23">
        <f t="shared" si="3"/>
        <v>0.99999997361156601</v>
      </c>
      <c r="M21" s="4"/>
    </row>
    <row r="22" spans="1:13">
      <c r="A22" s="17"/>
      <c r="B22" s="18">
        <v>457</v>
      </c>
      <c r="C22" s="19" t="s">
        <v>223</v>
      </c>
      <c r="D22" s="20">
        <v>5.3187999999999999E-2</v>
      </c>
      <c r="E22" s="21">
        <v>5.9188000000000004E-2</v>
      </c>
      <c r="F22" s="21">
        <f t="shared" si="0"/>
        <v>4.5543919814575888E-2</v>
      </c>
      <c r="G22" s="21">
        <v>3.5392999814575887E-2</v>
      </c>
      <c r="H22" s="21">
        <v>9.1924300000000014E-3</v>
      </c>
      <c r="I22" s="21">
        <v>9.5848999999999999E-4</v>
      </c>
      <c r="J22" s="22">
        <f t="shared" si="1"/>
        <v>0.59797593793633652</v>
      </c>
      <c r="K22" s="22">
        <f t="shared" si="2"/>
        <v>0.75328495327728395</v>
      </c>
      <c r="L22" s="23">
        <f t="shared" si="3"/>
        <v>0.76947894530269456</v>
      </c>
      <c r="M22" s="4"/>
    </row>
    <row r="23" spans="1:13">
      <c r="A23" s="17"/>
      <c r="B23" s="18">
        <v>461</v>
      </c>
      <c r="C23" s="19" t="s">
        <v>227</v>
      </c>
      <c r="D23" s="20">
        <v>3.8413349999999999</v>
      </c>
      <c r="E23" s="21">
        <v>3.7359840000000002</v>
      </c>
      <c r="F23" s="21">
        <f t="shared" si="0"/>
        <v>0.45259025682571419</v>
      </c>
      <c r="G23" s="21">
        <v>0.33752534682571422</v>
      </c>
      <c r="H23" s="21">
        <v>6.129289000000001E-2</v>
      </c>
      <c r="I23" s="21">
        <v>5.3772020000000004E-2</v>
      </c>
      <c r="J23" s="22">
        <f t="shared" si="1"/>
        <v>9.034443049694918E-2</v>
      </c>
      <c r="K23" s="22">
        <f t="shared" si="2"/>
        <v>0.1067505205658574</v>
      </c>
      <c r="L23" s="23">
        <f t="shared" si="3"/>
        <v>0.12114352117827971</v>
      </c>
      <c r="M23" s="4"/>
    </row>
    <row r="24" spans="1:13">
      <c r="A24" s="17"/>
      <c r="B24" s="18">
        <v>462</v>
      </c>
      <c r="C24" s="19" t="s">
        <v>228</v>
      </c>
      <c r="D24" s="20">
        <v>0</v>
      </c>
      <c r="E24" s="21">
        <v>3.1227990000000001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>
      <c r="A25" s="17"/>
      <c r="B25" s="18">
        <v>463</v>
      </c>
      <c r="C25" s="19" t="s">
        <v>229</v>
      </c>
      <c r="D25" s="20">
        <v>0</v>
      </c>
      <c r="E25" s="21">
        <v>0.597526</v>
      </c>
      <c r="F25" s="21">
        <f t="shared" si="0"/>
        <v>0.50460097439664364</v>
      </c>
      <c r="G25" s="21">
        <v>0.44867091439664364</v>
      </c>
      <c r="H25" s="21">
        <v>5.5930059999999997E-2</v>
      </c>
      <c r="I25" s="21">
        <v>0</v>
      </c>
      <c r="J25" s="22">
        <f t="shared" si="1"/>
        <v>0.75088098994293739</v>
      </c>
      <c r="K25" s="22">
        <f t="shared" si="2"/>
        <v>0.84448371183286353</v>
      </c>
      <c r="L25" s="23">
        <f t="shared" si="3"/>
        <v>0.84448371183286353</v>
      </c>
      <c r="M25" s="4"/>
    </row>
    <row r="26" spans="1:13">
      <c r="A26" s="17"/>
      <c r="B26" s="18">
        <v>464</v>
      </c>
      <c r="C26" s="19" t="s">
        <v>230</v>
      </c>
      <c r="D26" s="20">
        <v>0.228163</v>
      </c>
      <c r="E26" s="21">
        <v>0.228163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ht="15.75" thickBot="1">
      <c r="A27" s="41" t="s">
        <v>232</v>
      </c>
      <c r="B27" s="58"/>
      <c r="C27" s="43"/>
      <c r="D27" s="44">
        <v>66.229769000000019</v>
      </c>
      <c r="E27" s="45">
        <v>54.036752000000028</v>
      </c>
      <c r="F27" s="45">
        <f t="shared" si="0"/>
        <v>20.604548529444077</v>
      </c>
      <c r="G27" s="45">
        <v>12.537139689444075</v>
      </c>
      <c r="H27" s="45">
        <v>4.4375687800000021</v>
      </c>
      <c r="I27" s="45">
        <v>3.6298400599999989</v>
      </c>
      <c r="J27" s="46">
        <f t="shared" si="1"/>
        <v>0.23201134830317094</v>
      </c>
      <c r="K27" s="46">
        <f t="shared" si="2"/>
        <v>0.31413265677855823</v>
      </c>
      <c r="L27" s="47">
        <f t="shared" si="3"/>
        <v>0.38130619933344745</v>
      </c>
      <c r="M27" s="4"/>
    </row>
    <row r="28" spans="1:13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9"/>
  <sheetViews>
    <sheetView workbookViewId="0">
      <selection activeCell="A37" sqref="A37:L3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</v>
      </c>
      <c r="B1" s="50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233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1626.886438</v>
      </c>
      <c r="E6" s="14">
        <v>2097.2776089999993</v>
      </c>
      <c r="F6" s="14">
        <v>1335.6707854634053</v>
      </c>
      <c r="G6" s="14">
        <v>1059.719962713405</v>
      </c>
      <c r="H6" s="14">
        <v>138.49332626</v>
      </c>
      <c r="I6" s="14">
        <v>137.45749649000004</v>
      </c>
      <c r="J6" s="15">
        <v>0.50528359153116076</v>
      </c>
      <c r="K6" s="15">
        <v>0.57131840049764504</v>
      </c>
      <c r="L6" s="16">
        <v>0.63685931692193332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690.35057600000027</v>
      </c>
      <c r="E7" s="38">
        <f ca="1">SUM(E8:OFFSET(E6,MATCH("GOBIERNOS REGIONALES",$A$8:$A$50,0),0))</f>
        <v>722.42546500000003</v>
      </c>
      <c r="F7" s="38">
        <f ca="1">SUM(F8:OFFSET(F6,MATCH("GOBIERNOS REGIONALES",$A$8:$A$50,0),0))</f>
        <v>550.04584885923452</v>
      </c>
      <c r="G7" s="38">
        <f ca="1">SUM(G8:OFFSET(G6,MATCH("GOBIERNOS REGIONALES",$A$8:$A$50,0),0))</f>
        <v>494.84446611923448</v>
      </c>
      <c r="H7" s="38">
        <f ca="1">SUM(H8:OFFSET(H6,MATCH("GOBIERNOS REGIONALES",$A$8:$A$50,0),0))</f>
        <v>24.213399880000004</v>
      </c>
      <c r="I7" s="38">
        <f ca="1">SUM(I8:OFFSET(I6,MATCH("GOBIERNOS REGIONALES",$A$8:$A$50,0),0))</f>
        <v>30.987982859999999</v>
      </c>
      <c r="J7" s="39">
        <f ca="1">IFERROR(G7/E7,0)</f>
        <v>0.68497649943615213</v>
      </c>
      <c r="K7" s="39">
        <f ca="1">IFERROR(SUM(G7,H7)/E7,0)</f>
        <v>0.71849331335411126</v>
      </c>
      <c r="L7" s="40">
        <f ca="1">IFERROR(SUM(G7,H7,I7)/E7,0)</f>
        <v>0.76138768012452951</v>
      </c>
      <c r="M7" s="4"/>
    </row>
    <row r="8" spans="1:13">
      <c r="A8" s="17"/>
      <c r="B8" s="18">
        <v>11</v>
      </c>
      <c r="C8" s="19" t="s">
        <v>111</v>
      </c>
      <c r="D8" s="20">
        <v>304.31519900000001</v>
      </c>
      <c r="E8" s="21">
        <v>267.36025400000017</v>
      </c>
      <c r="F8" s="21">
        <f t="shared" ref="F8:F38" si="0">SUM(G8,H8,I8)</f>
        <v>189.9651451608307</v>
      </c>
      <c r="G8" s="21">
        <v>173.15194278083072</v>
      </c>
      <c r="H8" s="21">
        <v>4.966567170000002</v>
      </c>
      <c r="I8" s="21">
        <v>11.846635209999997</v>
      </c>
      <c r="J8" s="22">
        <f t="shared" ref="J8:J38" si="1">IFERROR(G8/E8,0)</f>
        <v>0.6476353167319725</v>
      </c>
      <c r="K8" s="22">
        <f t="shared" ref="K8:K38" si="2">IFERROR(SUM(G8,H8)/E8,0)</f>
        <v>0.66621162751749408</v>
      </c>
      <c r="L8" s="23">
        <f t="shared" ref="L8:L38" si="3">IFERROR(SUM(G8,H8,I8)/E8,0)</f>
        <v>0.7105212622996333</v>
      </c>
      <c r="M8" s="4"/>
    </row>
    <row r="9" spans="1:13">
      <c r="A9" s="17"/>
      <c r="B9" s="18">
        <v>131</v>
      </c>
      <c r="C9" s="19" t="s">
        <v>143</v>
      </c>
      <c r="D9" s="20">
        <v>8.8809260000000005</v>
      </c>
      <c r="E9" s="21">
        <v>9.134193999999999</v>
      </c>
      <c r="F9" s="21">
        <f t="shared" si="0"/>
        <v>3.3766792469167108</v>
      </c>
      <c r="G9" s="21">
        <v>2.4730424869167109</v>
      </c>
      <c r="H9" s="21">
        <v>0.47932315000000003</v>
      </c>
      <c r="I9" s="21">
        <v>0.42431361000000001</v>
      </c>
      <c r="J9" s="22">
        <f t="shared" si="1"/>
        <v>0.27074556188720222</v>
      </c>
      <c r="K9" s="22">
        <f t="shared" si="2"/>
        <v>0.32322125377638261</v>
      </c>
      <c r="L9" s="23">
        <f t="shared" si="3"/>
        <v>0.36967457083971628</v>
      </c>
      <c r="M9" s="4"/>
    </row>
    <row r="10" spans="1:13">
      <c r="A10" s="17"/>
      <c r="B10" s="18">
        <v>135</v>
      </c>
      <c r="C10" s="19" t="s">
        <v>144</v>
      </c>
      <c r="D10" s="20">
        <v>224.25650800000011</v>
      </c>
      <c r="E10" s="21">
        <v>243.17253699999995</v>
      </c>
      <c r="F10" s="21">
        <f t="shared" si="0"/>
        <v>232.6309958738546</v>
      </c>
      <c r="G10" s="21">
        <v>230.90534087385458</v>
      </c>
      <c r="H10" s="21">
        <v>1.6612549999999999</v>
      </c>
      <c r="I10" s="21">
        <v>6.4399999999999999E-2</v>
      </c>
      <c r="J10" s="22">
        <f t="shared" si="1"/>
        <v>0.94955352986202812</v>
      </c>
      <c r="K10" s="22">
        <f t="shared" si="2"/>
        <v>0.95638511956576189</v>
      </c>
      <c r="L10" s="23">
        <f t="shared" si="3"/>
        <v>0.95664995210316306</v>
      </c>
      <c r="M10" s="4"/>
    </row>
    <row r="11" spans="1:13" ht="25.5">
      <c r="A11" s="17"/>
      <c r="B11" s="18">
        <v>137</v>
      </c>
      <c r="C11" s="19" t="s">
        <v>146</v>
      </c>
      <c r="D11" s="20">
        <v>152.89794300000017</v>
      </c>
      <c r="E11" s="21">
        <v>202.75848000000002</v>
      </c>
      <c r="F11" s="21">
        <f t="shared" si="0"/>
        <v>124.0730285776325</v>
      </c>
      <c r="G11" s="21">
        <v>88.314139977632479</v>
      </c>
      <c r="H11" s="21">
        <v>17.106254560000004</v>
      </c>
      <c r="I11" s="21">
        <v>18.652634040000002</v>
      </c>
      <c r="J11" s="22">
        <f t="shared" si="1"/>
        <v>0.43556323749138615</v>
      </c>
      <c r="K11" s="22">
        <f t="shared" si="2"/>
        <v>0.5199308780458034</v>
      </c>
      <c r="L11" s="23">
        <f t="shared" si="3"/>
        <v>0.61192522540922822</v>
      </c>
      <c r="M11" s="4"/>
    </row>
    <row r="12" spans="1:13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851.80019100000015</v>
      </c>
      <c r="E12" s="38">
        <f ca="1">SUM(E13:OFFSET(E11,(MATCH("GOBIERNOS LOCALES",$A$8:$A$50,0)-MATCH("GOBIERNOS REGIONALES",$A$8:$A$50,0)),0))</f>
        <v>1224.515643</v>
      </c>
      <c r="F12" s="38">
        <f ca="1">SUM(F13:OFFSET(F11,(MATCH("GOBIERNOS LOCALES",$A$8:$A$50,0)-MATCH("GOBIERNOS REGIONALES",$A$8:$A$50,0)),0))</f>
        <v>733.32883812813407</v>
      </c>
      <c r="G12" s="38">
        <f ca="1">SUM(G13:OFFSET(G11,(MATCH("GOBIERNOS LOCALES",$A$8:$A$50,0)-MATCH("GOBIERNOS REGIONALES",$A$8:$A$50,0)),0))</f>
        <v>535.67148567813399</v>
      </c>
      <c r="H12" s="38">
        <f ca="1">SUM(H13:OFFSET(H11,(MATCH("GOBIERNOS LOCALES",$A$8:$A$50,0)-MATCH("GOBIERNOS REGIONALES",$A$8:$A$50,0)),0))</f>
        <v>100.22513760999999</v>
      </c>
      <c r="I12" s="38">
        <f ca="1">SUM(I13:OFFSET(I11,(MATCH("GOBIERNOS LOCALES",$A$8:$A$50,0)-MATCH("GOBIERNOS REGIONALES",$A$8:$A$50,0)),0))</f>
        <v>97.432214839999972</v>
      </c>
      <c r="J12" s="39">
        <f t="shared" ca="1" si="1"/>
        <v>0.43745581262299482</v>
      </c>
      <c r="K12" s="39">
        <f t="shared" ca="1" si="2"/>
        <v>0.51930461396983063</v>
      </c>
      <c r="L12" s="40">
        <f t="shared" ca="1" si="3"/>
        <v>0.59887257653280457</v>
      </c>
      <c r="M12" s="4"/>
    </row>
    <row r="13" spans="1:13">
      <c r="A13" s="17"/>
      <c r="B13" s="18">
        <v>440</v>
      </c>
      <c r="C13" s="19" t="s">
        <v>206</v>
      </c>
      <c r="D13" s="20">
        <v>60.629867999999988</v>
      </c>
      <c r="E13" s="21">
        <v>53.528036999999991</v>
      </c>
      <c r="F13" s="21">
        <f t="shared" si="0"/>
        <v>27.763122792684129</v>
      </c>
      <c r="G13" s="21">
        <v>18.333999192684132</v>
      </c>
      <c r="H13" s="21">
        <v>3.5693424599999983</v>
      </c>
      <c r="I13" s="21">
        <v>5.8597811399999991</v>
      </c>
      <c r="J13" s="22">
        <f t="shared" si="1"/>
        <v>0.34251207815979007</v>
      </c>
      <c r="K13" s="22">
        <f t="shared" si="2"/>
        <v>0.40919381468601462</v>
      </c>
      <c r="L13" s="23">
        <f t="shared" si="3"/>
        <v>0.51866506505150067</v>
      </c>
      <c r="M13" s="4"/>
    </row>
    <row r="14" spans="1:13">
      <c r="A14" s="17"/>
      <c r="B14" s="18">
        <v>441</v>
      </c>
      <c r="C14" s="19" t="s">
        <v>207</v>
      </c>
      <c r="D14" s="20">
        <v>31.400082999999988</v>
      </c>
      <c r="E14" s="21">
        <v>52.577150999999979</v>
      </c>
      <c r="F14" s="21">
        <f t="shared" si="0"/>
        <v>29.609649241736815</v>
      </c>
      <c r="G14" s="21">
        <v>21.44233867173682</v>
      </c>
      <c r="H14" s="21">
        <v>5.2292516799999991</v>
      </c>
      <c r="I14" s="21">
        <v>2.938058889999998</v>
      </c>
      <c r="J14" s="22">
        <f t="shared" si="1"/>
        <v>0.40782618045882379</v>
      </c>
      <c r="K14" s="22">
        <f t="shared" si="2"/>
        <v>0.50728481563667893</v>
      </c>
      <c r="L14" s="23">
        <f t="shared" si="3"/>
        <v>0.56316572272500709</v>
      </c>
      <c r="M14" s="4"/>
    </row>
    <row r="15" spans="1:13">
      <c r="A15" s="17"/>
      <c r="B15" s="18">
        <v>442</v>
      </c>
      <c r="C15" s="19" t="s">
        <v>208</v>
      </c>
      <c r="D15" s="20">
        <v>36.915505999999993</v>
      </c>
      <c r="E15" s="21">
        <v>55.952115000000013</v>
      </c>
      <c r="F15" s="21">
        <f t="shared" si="0"/>
        <v>38.236188232839133</v>
      </c>
      <c r="G15" s="21">
        <v>30.365788912839136</v>
      </c>
      <c r="H15" s="21">
        <v>2.934103589999999</v>
      </c>
      <c r="I15" s="21">
        <v>4.9362957299999994</v>
      </c>
      <c r="J15" s="22">
        <f t="shared" si="1"/>
        <v>0.54271029634606538</v>
      </c>
      <c r="K15" s="22">
        <f t="shared" si="2"/>
        <v>0.59514984380553138</v>
      </c>
      <c r="L15" s="23">
        <f t="shared" si="3"/>
        <v>0.68337342087674657</v>
      </c>
      <c r="M15" s="4"/>
    </row>
    <row r="16" spans="1:13">
      <c r="A16" s="17"/>
      <c r="B16" s="18">
        <v>443</v>
      </c>
      <c r="C16" s="19" t="s">
        <v>209</v>
      </c>
      <c r="D16" s="20">
        <v>23.230768999999999</v>
      </c>
      <c r="E16" s="21">
        <v>32.436252000000003</v>
      </c>
      <c r="F16" s="21">
        <f t="shared" si="0"/>
        <v>22.399908041966246</v>
      </c>
      <c r="G16" s="21">
        <v>16.879296101966247</v>
      </c>
      <c r="H16" s="21">
        <v>2.7980282699999997</v>
      </c>
      <c r="I16" s="21">
        <v>2.7225836700000001</v>
      </c>
      <c r="J16" s="22">
        <f t="shared" si="1"/>
        <v>0.52038367755825321</v>
      </c>
      <c r="K16" s="22">
        <f t="shared" si="2"/>
        <v>0.60664605676285421</v>
      </c>
      <c r="L16" s="23">
        <f t="shared" si="3"/>
        <v>0.69058250139277011</v>
      </c>
      <c r="M16" s="4"/>
    </row>
    <row r="17" spans="1:13">
      <c r="A17" s="17"/>
      <c r="B17" s="18">
        <v>444</v>
      </c>
      <c r="C17" s="19" t="s">
        <v>210</v>
      </c>
      <c r="D17" s="20">
        <v>52.965359000000028</v>
      </c>
      <c r="E17" s="21">
        <v>75.195853999999983</v>
      </c>
      <c r="F17" s="21">
        <f t="shared" si="0"/>
        <v>45.675474284754308</v>
      </c>
      <c r="G17" s="21">
        <v>32.380916784754305</v>
      </c>
      <c r="H17" s="21">
        <v>6.9074542900000013</v>
      </c>
      <c r="I17" s="21">
        <v>6.3871032100000003</v>
      </c>
      <c r="J17" s="22">
        <f t="shared" si="1"/>
        <v>0.43062103909019123</v>
      </c>
      <c r="K17" s="22">
        <f t="shared" si="2"/>
        <v>0.52248054892433726</v>
      </c>
      <c r="L17" s="23">
        <f t="shared" si="3"/>
        <v>0.60742011500732895</v>
      </c>
      <c r="M17" s="4"/>
    </row>
    <row r="18" spans="1:13">
      <c r="A18" s="17"/>
      <c r="B18" s="18">
        <v>445</v>
      </c>
      <c r="C18" s="19" t="s">
        <v>211</v>
      </c>
      <c r="D18" s="20">
        <v>55.787461</v>
      </c>
      <c r="E18" s="21">
        <v>89.751732999999987</v>
      </c>
      <c r="F18" s="21">
        <f t="shared" si="0"/>
        <v>54.024564607048561</v>
      </c>
      <c r="G18" s="21">
        <v>38.004616197048563</v>
      </c>
      <c r="H18" s="21">
        <v>8.7405052100000002</v>
      </c>
      <c r="I18" s="21">
        <v>7.2794431999999976</v>
      </c>
      <c r="J18" s="22">
        <f t="shared" si="1"/>
        <v>0.42344158632623358</v>
      </c>
      <c r="K18" s="22">
        <f t="shared" si="2"/>
        <v>0.52082695057318362</v>
      </c>
      <c r="L18" s="23">
        <f t="shared" si="3"/>
        <v>0.60193338670183194</v>
      </c>
      <c r="M18" s="4"/>
    </row>
    <row r="19" spans="1:13">
      <c r="A19" s="17"/>
      <c r="B19" s="18">
        <v>446</v>
      </c>
      <c r="C19" s="19" t="s">
        <v>212</v>
      </c>
      <c r="D19" s="20">
        <v>35.021274000000005</v>
      </c>
      <c r="E19" s="21">
        <v>48.598933000000009</v>
      </c>
      <c r="F19" s="21">
        <f t="shared" si="0"/>
        <v>34.771650088503506</v>
      </c>
      <c r="G19" s="21">
        <v>25.954069238503507</v>
      </c>
      <c r="H19" s="21">
        <v>4.7370187700000006</v>
      </c>
      <c r="I19" s="21">
        <v>4.0805620799999982</v>
      </c>
      <c r="J19" s="22">
        <f t="shared" si="1"/>
        <v>0.53404607130990922</v>
      </c>
      <c r="K19" s="22">
        <f t="shared" si="2"/>
        <v>0.63151773329063621</v>
      </c>
      <c r="L19" s="23">
        <f t="shared" si="3"/>
        <v>0.7154817594144196</v>
      </c>
      <c r="M19" s="4"/>
    </row>
    <row r="20" spans="1:13">
      <c r="A20" s="17"/>
      <c r="B20" s="18">
        <v>447</v>
      </c>
      <c r="C20" s="19" t="s">
        <v>213</v>
      </c>
      <c r="D20" s="20">
        <v>61.438238000000013</v>
      </c>
      <c r="E20" s="21">
        <v>68.750593999999964</v>
      </c>
      <c r="F20" s="21">
        <f t="shared" si="0"/>
        <v>45.422552549612398</v>
      </c>
      <c r="G20" s="21">
        <v>33.105611289612398</v>
      </c>
      <c r="H20" s="21">
        <v>8.8884900999999985</v>
      </c>
      <c r="I20" s="21">
        <v>3.4284511599999989</v>
      </c>
      <c r="J20" s="22">
        <f t="shared" si="1"/>
        <v>0.48153200377603161</v>
      </c>
      <c r="K20" s="22">
        <f t="shared" si="2"/>
        <v>0.6108180154721633</v>
      </c>
      <c r="L20" s="23">
        <f t="shared" si="3"/>
        <v>0.66068596512216926</v>
      </c>
      <c r="M20" s="4"/>
    </row>
    <row r="21" spans="1:13">
      <c r="A21" s="17"/>
      <c r="B21" s="18">
        <v>448</v>
      </c>
      <c r="C21" s="19" t="s">
        <v>214</v>
      </c>
      <c r="D21" s="20">
        <v>40.091541999999976</v>
      </c>
      <c r="E21" s="21">
        <v>56.400108999999979</v>
      </c>
      <c r="F21" s="21">
        <f t="shared" si="0"/>
        <v>32.138437867477307</v>
      </c>
      <c r="G21" s="21">
        <v>24.002098827477312</v>
      </c>
      <c r="H21" s="21">
        <v>3.8744624899999991</v>
      </c>
      <c r="I21" s="21">
        <v>4.2618765499999975</v>
      </c>
      <c r="J21" s="22">
        <f t="shared" si="1"/>
        <v>0.42556830568319148</v>
      </c>
      <c r="K21" s="22">
        <f t="shared" si="2"/>
        <v>0.49426431635934109</v>
      </c>
      <c r="L21" s="23">
        <f t="shared" si="3"/>
        <v>0.56982935737725826</v>
      </c>
      <c r="M21" s="4"/>
    </row>
    <row r="22" spans="1:13">
      <c r="A22" s="17"/>
      <c r="B22" s="18">
        <v>449</v>
      </c>
      <c r="C22" s="19" t="s">
        <v>215</v>
      </c>
      <c r="D22" s="20">
        <v>23.495217000000007</v>
      </c>
      <c r="E22" s="21">
        <v>30.495616000000009</v>
      </c>
      <c r="F22" s="21">
        <f t="shared" si="0"/>
        <v>18.774354594595113</v>
      </c>
      <c r="G22" s="21">
        <v>14.025108814595114</v>
      </c>
      <c r="H22" s="21">
        <v>2.5297786300000005</v>
      </c>
      <c r="I22" s="21">
        <v>2.2194671499999994</v>
      </c>
      <c r="J22" s="22">
        <f t="shared" si="1"/>
        <v>0.45990573906082466</v>
      </c>
      <c r="K22" s="22">
        <f t="shared" si="2"/>
        <v>0.54286122453126073</v>
      </c>
      <c r="L22" s="23">
        <f t="shared" si="3"/>
        <v>0.61564110049769472</v>
      </c>
      <c r="M22" s="4"/>
    </row>
    <row r="23" spans="1:13">
      <c r="A23" s="17"/>
      <c r="B23" s="18">
        <v>450</v>
      </c>
      <c r="C23" s="19" t="s">
        <v>216</v>
      </c>
      <c r="D23" s="20">
        <v>36.691174000000004</v>
      </c>
      <c r="E23" s="21">
        <v>53.786148999999995</v>
      </c>
      <c r="F23" s="21">
        <f t="shared" si="0"/>
        <v>29.877824777977551</v>
      </c>
      <c r="G23" s="21">
        <v>21.124476977977551</v>
      </c>
      <c r="H23" s="21">
        <v>4.5346522799999986</v>
      </c>
      <c r="I23" s="21">
        <v>4.2186955199999989</v>
      </c>
      <c r="J23" s="22">
        <f t="shared" si="1"/>
        <v>0.39274938568250262</v>
      </c>
      <c r="K23" s="22">
        <f t="shared" si="2"/>
        <v>0.47705830841277658</v>
      </c>
      <c r="L23" s="23">
        <f t="shared" si="3"/>
        <v>0.55549291654952937</v>
      </c>
      <c r="M23" s="4"/>
    </row>
    <row r="24" spans="1:13">
      <c r="A24" s="17"/>
      <c r="B24" s="18">
        <v>451</v>
      </c>
      <c r="C24" s="19" t="s">
        <v>217</v>
      </c>
      <c r="D24" s="20">
        <v>55.081411000000003</v>
      </c>
      <c r="E24" s="21">
        <v>114.18852299999996</v>
      </c>
      <c r="F24" s="21">
        <f t="shared" si="0"/>
        <v>48.925836673070222</v>
      </c>
      <c r="G24" s="21">
        <v>32.493484173070215</v>
      </c>
      <c r="H24" s="21">
        <v>5.5632990600000021</v>
      </c>
      <c r="I24" s="21">
        <v>10.869053439999998</v>
      </c>
      <c r="J24" s="22">
        <f t="shared" si="1"/>
        <v>0.28455998308227726</v>
      </c>
      <c r="K24" s="22">
        <f t="shared" si="2"/>
        <v>0.33328028275722799</v>
      </c>
      <c r="L24" s="23">
        <f t="shared" si="3"/>
        <v>0.42846544808246834</v>
      </c>
      <c r="M24" s="4"/>
    </row>
    <row r="25" spans="1:13">
      <c r="A25" s="17"/>
      <c r="B25" s="18">
        <v>452</v>
      </c>
      <c r="C25" s="19" t="s">
        <v>218</v>
      </c>
      <c r="D25" s="20">
        <v>23.865875000000003</v>
      </c>
      <c r="E25" s="21">
        <v>34.659199999999991</v>
      </c>
      <c r="F25" s="21">
        <f t="shared" si="0"/>
        <v>23.899848839174485</v>
      </c>
      <c r="G25" s="21">
        <v>17.996704069174484</v>
      </c>
      <c r="H25" s="21">
        <v>3.3533931000000003</v>
      </c>
      <c r="I25" s="21">
        <v>2.54975167</v>
      </c>
      <c r="J25" s="22">
        <f t="shared" si="1"/>
        <v>0.51924753223312969</v>
      </c>
      <c r="K25" s="22">
        <f t="shared" si="2"/>
        <v>0.61600086468165716</v>
      </c>
      <c r="L25" s="23">
        <f t="shared" si="3"/>
        <v>0.68956723868913572</v>
      </c>
      <c r="M25" s="4"/>
    </row>
    <row r="26" spans="1:13">
      <c r="A26" s="17"/>
      <c r="B26" s="18">
        <v>453</v>
      </c>
      <c r="C26" s="19" t="s">
        <v>219</v>
      </c>
      <c r="D26" s="20">
        <v>26.874912999999992</v>
      </c>
      <c r="E26" s="21">
        <v>48.467307999999996</v>
      </c>
      <c r="F26" s="21">
        <f t="shared" si="0"/>
        <v>30.2932226529107</v>
      </c>
      <c r="G26" s="21">
        <v>24.5309579929107</v>
      </c>
      <c r="H26" s="21">
        <v>1.8273637199999999</v>
      </c>
      <c r="I26" s="21">
        <v>3.934900939999999</v>
      </c>
      <c r="J26" s="22">
        <f t="shared" si="1"/>
        <v>0.50613411400754305</v>
      </c>
      <c r="K26" s="22">
        <f t="shared" si="2"/>
        <v>0.54383713064713035</v>
      </c>
      <c r="L26" s="23">
        <f t="shared" si="3"/>
        <v>0.62502383365114278</v>
      </c>
      <c r="M26" s="4"/>
    </row>
    <row r="27" spans="1:13">
      <c r="A27" s="17"/>
      <c r="B27" s="18">
        <v>454</v>
      </c>
      <c r="C27" s="19" t="s">
        <v>220</v>
      </c>
      <c r="D27" s="20">
        <v>5.8968489999999996</v>
      </c>
      <c r="E27" s="21">
        <v>9.5053589999999986</v>
      </c>
      <c r="F27" s="21">
        <f t="shared" si="0"/>
        <v>5.17262221116476</v>
      </c>
      <c r="G27" s="21">
        <v>3.8456454911647597</v>
      </c>
      <c r="H27" s="21">
        <v>0.7399907899999999</v>
      </c>
      <c r="I27" s="21">
        <v>0.5869859300000001</v>
      </c>
      <c r="J27" s="22">
        <f t="shared" si="1"/>
        <v>0.40457656477411957</v>
      </c>
      <c r="K27" s="22">
        <f t="shared" si="2"/>
        <v>0.48242641663137192</v>
      </c>
      <c r="L27" s="23">
        <f t="shared" si="3"/>
        <v>0.54417957398187278</v>
      </c>
      <c r="M27" s="4"/>
    </row>
    <row r="28" spans="1:13">
      <c r="A28" s="17"/>
      <c r="B28" s="18">
        <v>455</v>
      </c>
      <c r="C28" s="19" t="s">
        <v>221</v>
      </c>
      <c r="D28" s="20">
        <v>18.584657999999997</v>
      </c>
      <c r="E28" s="21">
        <v>23.671527999999999</v>
      </c>
      <c r="F28" s="21">
        <f t="shared" si="0"/>
        <v>15.065983781844441</v>
      </c>
      <c r="G28" s="21">
        <v>10.53858124184444</v>
      </c>
      <c r="H28" s="21">
        <v>2.4543980099999998</v>
      </c>
      <c r="I28" s="21">
        <v>2.07300453</v>
      </c>
      <c r="J28" s="22">
        <f t="shared" si="1"/>
        <v>0.44520071715879267</v>
      </c>
      <c r="K28" s="22">
        <f t="shared" si="2"/>
        <v>0.54888637741697288</v>
      </c>
      <c r="L28" s="23">
        <f t="shared" si="3"/>
        <v>0.63646012973241284</v>
      </c>
      <c r="M28" s="4"/>
    </row>
    <row r="29" spans="1:13">
      <c r="A29" s="17"/>
      <c r="B29" s="18">
        <v>456</v>
      </c>
      <c r="C29" s="19" t="s">
        <v>222</v>
      </c>
      <c r="D29" s="20">
        <v>12.238859999999999</v>
      </c>
      <c r="E29" s="21">
        <v>25.240937000000002</v>
      </c>
      <c r="F29" s="21">
        <f t="shared" si="0"/>
        <v>8.8207438085936598</v>
      </c>
      <c r="G29" s="21">
        <v>6.0977705685936598</v>
      </c>
      <c r="H29" s="21">
        <v>1.2663181300000002</v>
      </c>
      <c r="I29" s="21">
        <v>1.45665511</v>
      </c>
      <c r="J29" s="22">
        <f t="shared" si="1"/>
        <v>0.2415825755039783</v>
      </c>
      <c r="K29" s="22">
        <f t="shared" si="2"/>
        <v>0.29175179584631344</v>
      </c>
      <c r="L29" s="23">
        <f t="shared" si="3"/>
        <v>0.34946182103277934</v>
      </c>
      <c r="M29" s="4"/>
    </row>
    <row r="30" spans="1:13">
      <c r="A30" s="17"/>
      <c r="B30" s="18">
        <v>457</v>
      </c>
      <c r="C30" s="19" t="s">
        <v>223</v>
      </c>
      <c r="D30" s="20">
        <v>58.248138999999995</v>
      </c>
      <c r="E30" s="21">
        <v>79.55153999999996</v>
      </c>
      <c r="F30" s="21">
        <f t="shared" si="0"/>
        <v>52.848708407821434</v>
      </c>
      <c r="G30" s="21">
        <v>38.604703197821436</v>
      </c>
      <c r="H30" s="21">
        <v>7.230485279999999</v>
      </c>
      <c r="I30" s="21">
        <v>7.013519930000002</v>
      </c>
      <c r="J30" s="22">
        <f t="shared" si="1"/>
        <v>0.4852791435316206</v>
      </c>
      <c r="K30" s="22">
        <f t="shared" si="2"/>
        <v>0.57616971937716677</v>
      </c>
      <c r="L30" s="23">
        <f t="shared" si="3"/>
        <v>0.66433293947322025</v>
      </c>
      <c r="M30" s="4"/>
    </row>
    <row r="31" spans="1:13">
      <c r="A31" s="17"/>
      <c r="B31" s="18">
        <v>458</v>
      </c>
      <c r="C31" s="19" t="s">
        <v>224</v>
      </c>
      <c r="D31" s="20">
        <v>57.257976000000028</v>
      </c>
      <c r="E31" s="21">
        <v>77.185893000000007</v>
      </c>
      <c r="F31" s="21">
        <f t="shared" si="0"/>
        <v>43.119081630679183</v>
      </c>
      <c r="G31" s="21">
        <v>31.383918170679181</v>
      </c>
      <c r="H31" s="21">
        <v>6.016607640000001</v>
      </c>
      <c r="I31" s="21">
        <v>5.718555819999998</v>
      </c>
      <c r="J31" s="22">
        <f t="shared" si="1"/>
        <v>0.40660173706455888</v>
      </c>
      <c r="K31" s="22">
        <f t="shared" si="2"/>
        <v>0.48455131316132055</v>
      </c>
      <c r="L31" s="23">
        <f t="shared" si="3"/>
        <v>0.55863940876708107</v>
      </c>
      <c r="M31" s="4"/>
    </row>
    <row r="32" spans="1:13">
      <c r="A32" s="17"/>
      <c r="B32" s="18">
        <v>459</v>
      </c>
      <c r="C32" s="19" t="s">
        <v>225</v>
      </c>
      <c r="D32" s="20">
        <v>29.473309999999991</v>
      </c>
      <c r="E32" s="21">
        <v>45.642985999999972</v>
      </c>
      <c r="F32" s="21">
        <f t="shared" si="0"/>
        <v>28.880967373453725</v>
      </c>
      <c r="G32" s="21">
        <v>22.094658353453724</v>
      </c>
      <c r="H32" s="21">
        <v>3.6667935899999988</v>
      </c>
      <c r="I32" s="21">
        <v>3.1195154300000025</v>
      </c>
      <c r="J32" s="22">
        <f t="shared" si="1"/>
        <v>0.48407565520480489</v>
      </c>
      <c r="K32" s="22">
        <f t="shared" si="2"/>
        <v>0.56441206417682088</v>
      </c>
      <c r="L32" s="23">
        <f t="shared" si="3"/>
        <v>0.63275806217966857</v>
      </c>
      <c r="M32" s="4"/>
    </row>
    <row r="33" spans="1:13">
      <c r="A33" s="17"/>
      <c r="B33" s="18">
        <v>460</v>
      </c>
      <c r="C33" s="19" t="s">
        <v>226</v>
      </c>
      <c r="D33" s="20">
        <v>15.825278000000003</v>
      </c>
      <c r="E33" s="21">
        <v>20.086008</v>
      </c>
      <c r="F33" s="21">
        <f t="shared" si="0"/>
        <v>12.973001232527862</v>
      </c>
      <c r="G33" s="21">
        <v>9.6713889325278615</v>
      </c>
      <c r="H33" s="21">
        <v>1.5726211699999999</v>
      </c>
      <c r="I33" s="21">
        <v>1.7289911300000003</v>
      </c>
      <c r="J33" s="22">
        <f t="shared" si="1"/>
        <v>0.48149880914753501</v>
      </c>
      <c r="K33" s="22">
        <f t="shared" si="2"/>
        <v>0.55979317057564959</v>
      </c>
      <c r="L33" s="23">
        <f t="shared" si="3"/>
        <v>0.64587255130675358</v>
      </c>
      <c r="M33" s="4"/>
    </row>
    <row r="34" spans="1:13">
      <c r="A34" s="17"/>
      <c r="B34" s="18">
        <v>461</v>
      </c>
      <c r="C34" s="19" t="s">
        <v>227</v>
      </c>
      <c r="D34" s="20">
        <v>13.515907</v>
      </c>
      <c r="E34" s="21">
        <v>16.775413999999998</v>
      </c>
      <c r="F34" s="21">
        <f t="shared" si="0"/>
        <v>11.989734732581329</v>
      </c>
      <c r="G34" s="21">
        <v>9.33105367258133</v>
      </c>
      <c r="H34" s="21">
        <v>1.58170711</v>
      </c>
      <c r="I34" s="21">
        <v>1.07697395</v>
      </c>
      <c r="J34" s="22">
        <f t="shared" si="1"/>
        <v>0.55623388326400358</v>
      </c>
      <c r="K34" s="22">
        <f t="shared" si="2"/>
        <v>0.650521100855176</v>
      </c>
      <c r="L34" s="23">
        <f t="shared" si="3"/>
        <v>0.7147206460944171</v>
      </c>
      <c r="M34" s="4"/>
    </row>
    <row r="35" spans="1:13">
      <c r="A35" s="17"/>
      <c r="B35" s="18">
        <v>462</v>
      </c>
      <c r="C35" s="19" t="s">
        <v>228</v>
      </c>
      <c r="D35" s="20">
        <v>21.349315000000001</v>
      </c>
      <c r="E35" s="21">
        <v>31.820478000000008</v>
      </c>
      <c r="F35" s="21">
        <f t="shared" si="0"/>
        <v>21.649792201702734</v>
      </c>
      <c r="G35" s="21">
        <v>16.699135831702733</v>
      </c>
      <c r="H35" s="21">
        <v>2.3732706699999997</v>
      </c>
      <c r="I35" s="21">
        <v>2.5773856999999998</v>
      </c>
      <c r="J35" s="22">
        <f t="shared" si="1"/>
        <v>0.52479211128452341</v>
      </c>
      <c r="K35" s="22">
        <f t="shared" si="2"/>
        <v>0.59937523571150408</v>
      </c>
      <c r="L35" s="23">
        <f t="shared" si="3"/>
        <v>0.68037294102567314</v>
      </c>
      <c r="M35" s="4"/>
    </row>
    <row r="36" spans="1:13">
      <c r="A36" s="17"/>
      <c r="B36" s="18">
        <v>463</v>
      </c>
      <c r="C36" s="19" t="s">
        <v>229</v>
      </c>
      <c r="D36" s="20">
        <v>33.42131100000001</v>
      </c>
      <c r="E36" s="21">
        <v>47.588780000000007</v>
      </c>
      <c r="F36" s="21">
        <f t="shared" si="0"/>
        <v>30.649361344372043</v>
      </c>
      <c r="G36" s="21">
        <v>22.126551174372047</v>
      </c>
      <c r="H36" s="21">
        <v>4.4932675199999981</v>
      </c>
      <c r="I36" s="21">
        <v>4.0295426499999989</v>
      </c>
      <c r="J36" s="22">
        <f t="shared" si="1"/>
        <v>0.46495310815641927</v>
      </c>
      <c r="K36" s="22">
        <f t="shared" si="2"/>
        <v>0.55937174044747606</v>
      </c>
      <c r="L36" s="23">
        <f t="shared" si="3"/>
        <v>0.64404595672282494</v>
      </c>
      <c r="M36" s="4"/>
    </row>
    <row r="37" spans="1:13">
      <c r="A37" s="17"/>
      <c r="B37" s="18">
        <v>464</v>
      </c>
      <c r="C37" s="19" t="s">
        <v>230</v>
      </c>
      <c r="D37" s="20">
        <v>22.499898000000005</v>
      </c>
      <c r="E37" s="21">
        <v>32.659146000000007</v>
      </c>
      <c r="F37" s="21">
        <f t="shared" si="0"/>
        <v>20.346206159042339</v>
      </c>
      <c r="G37" s="21">
        <v>14.638611799042337</v>
      </c>
      <c r="H37" s="21">
        <v>3.3425340500000003</v>
      </c>
      <c r="I37" s="21">
        <v>2.3650603099999996</v>
      </c>
      <c r="J37" s="22">
        <f t="shared" si="1"/>
        <v>0.44822396149128746</v>
      </c>
      <c r="K37" s="22">
        <f t="shared" si="2"/>
        <v>0.55056999497299575</v>
      </c>
      <c r="L37" s="23">
        <f t="shared" si="3"/>
        <v>0.62298647242773386</v>
      </c>
      <c r="M37" s="4"/>
    </row>
    <row r="38" spans="1:13" ht="15.75" thickBot="1">
      <c r="A38" s="41" t="s">
        <v>232</v>
      </c>
      <c r="B38" s="58"/>
      <c r="C38" s="43"/>
      <c r="D38" s="44">
        <v>84.735671000000053</v>
      </c>
      <c r="E38" s="45">
        <v>150.336501</v>
      </c>
      <c r="F38" s="45">
        <f t="shared" si="0"/>
        <v>52.296098476036732</v>
      </c>
      <c r="G38" s="45">
        <v>29.204010916036765</v>
      </c>
      <c r="H38" s="45">
        <v>14.054788769999977</v>
      </c>
      <c r="I38" s="45">
        <v>9.0372987899999906</v>
      </c>
      <c r="J38" s="46">
        <f t="shared" si="1"/>
        <v>0.19425762021717377</v>
      </c>
      <c r="K38" s="46">
        <f t="shared" si="2"/>
        <v>0.28774648470790698</v>
      </c>
      <c r="L38" s="47">
        <f t="shared" si="3"/>
        <v>0.3478602876093061</v>
      </c>
      <c r="M38" s="4"/>
    </row>
    <row r="39" spans="1:13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S27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30</v>
      </c>
      <c r="B1" s="49" t="s">
        <v>19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506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4209.2621859999999</v>
      </c>
      <c r="I6" s="14">
        <v>4771.4393479999981</v>
      </c>
      <c r="J6" s="14">
        <v>3068.540242041156</v>
      </c>
      <c r="K6" s="14">
        <v>2321.8453731111554</v>
      </c>
      <c r="L6" s="14">
        <v>377.53479305999997</v>
      </c>
      <c r="M6" s="14">
        <v>369.16007586999984</v>
      </c>
      <c r="N6" s="15">
        <v>0.48661320070732594</v>
      </c>
      <c r="O6" s="15">
        <v>0.56573708042681725</v>
      </c>
      <c r="P6" s="16">
        <v>0.6431057838610833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3997.5320359999996</v>
      </c>
      <c r="I7" s="38">
        <f ca="1">SUM(I8:OFFSET(I6,MATCH("PROYECTOS",$A$8:$A$50,0),0))</f>
        <v>4206.9468719999995</v>
      </c>
      <c r="J7" s="38">
        <f ca="1">SUM(J8:OFFSET(J6,MATCH("PROYECTOS",$A$8:$A$50,0),0))</f>
        <v>2868.5620128563378</v>
      </c>
      <c r="K7" s="38">
        <f ca="1">SUM(K8:OFFSET(K6,MATCH("PROYECTOS",$A$8:$A$50,0),0))</f>
        <v>2152.4208797563379</v>
      </c>
      <c r="L7" s="38">
        <f ca="1">SUM(L8:OFFSET(L6,MATCH("PROYECTOS",$A$8:$A$50,0),0))</f>
        <v>366.38228556000001</v>
      </c>
      <c r="M7" s="38">
        <f ca="1">SUM(M8:OFFSET(M6,MATCH("PROYECTOS",$A$8:$A$50,0),0))</f>
        <v>349.75884754000003</v>
      </c>
      <c r="N7" s="39">
        <f ca="1">IFERROR(K7/I7,0)</f>
        <v>0.51163490893648211</v>
      </c>
      <c r="O7" s="39">
        <f ca="1">IFERROR(SUM(K7,L7)/I7,0)</f>
        <v>0.59872473837989992</v>
      </c>
      <c r="P7" s="40">
        <f ca="1">IFERROR(SUM(K7,L7,M7)/I7,0)</f>
        <v>0.6818631421158432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38.026312999999995</v>
      </c>
      <c r="I8" s="21">
        <v>44.752832999999988</v>
      </c>
      <c r="J8" s="21">
        <f t="shared" ref="J8:J26" si="0">SUM(K8,L8,M8)</f>
        <v>23.842274304030799</v>
      </c>
      <c r="K8" s="21">
        <v>17.071378064030796</v>
      </c>
      <c r="L8" s="21">
        <v>3.7826869800000003</v>
      </c>
      <c r="M8" s="21">
        <v>2.9882092600000001</v>
      </c>
      <c r="N8" s="22">
        <f t="shared" ref="N8:N27" si="1">IFERROR(K8/I8,0)</f>
        <v>0.38145915955825188</v>
      </c>
      <c r="O8" s="22">
        <f t="shared" ref="O8:O27" si="2">IFERROR(SUM(K8,L8)/I8,0)</f>
        <v>0.46598312656610597</v>
      </c>
      <c r="P8" s="23">
        <f t="shared" ref="P8:P27" si="3">IFERROR(SUM(K8,L8,M8)/I8,0)</f>
        <v>0.53275452537341728</v>
      </c>
      <c r="Q8" s="70">
        <v>220</v>
      </c>
      <c r="R8" s="21">
        <v>166</v>
      </c>
      <c r="S8" s="23">
        <f>IFERROR(R8/Q8,0)</f>
        <v>0.75454545454545452</v>
      </c>
    </row>
    <row r="9" spans="1:19" ht="25.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4.2728620000000008</v>
      </c>
      <c r="I9" s="21">
        <v>4.1735620000000013</v>
      </c>
      <c r="J9" s="21">
        <f t="shared" si="0"/>
        <v>0.49201826841286334</v>
      </c>
      <c r="K9" s="21">
        <v>0.40230195841286331</v>
      </c>
      <c r="L9" s="21">
        <v>4.1554550000000003E-2</v>
      </c>
      <c r="M9" s="21">
        <v>4.8161759999999998E-2</v>
      </c>
      <c r="N9" s="22">
        <f t="shared" si="1"/>
        <v>9.6392951251919393E-2</v>
      </c>
      <c r="O9" s="22">
        <f t="shared" si="2"/>
        <v>0.1063495662488932</v>
      </c>
      <c r="P9" s="23">
        <f t="shared" si="3"/>
        <v>0.11788929178789322</v>
      </c>
      <c r="Q9" s="70">
        <v>33</v>
      </c>
      <c r="R9" s="21">
        <v>31</v>
      </c>
      <c r="S9" s="23">
        <f t="shared" ref="S9:S26" si="4">IFERROR(R9/Q9,0)</f>
        <v>0.93939393939393945</v>
      </c>
    </row>
    <row r="10" spans="1:19">
      <c r="A10" s="17"/>
      <c r="B10" s="19">
        <v>5003046</v>
      </c>
      <c r="C10" s="19" t="s">
        <v>514</v>
      </c>
      <c r="D10" s="68">
        <v>3000355</v>
      </c>
      <c r="E10" s="19" t="s">
        <v>507</v>
      </c>
      <c r="F10" s="69">
        <v>520</v>
      </c>
      <c r="G10" s="19" t="s">
        <v>532</v>
      </c>
      <c r="H10" s="20">
        <v>2186.221802</v>
      </c>
      <c r="I10" s="21">
        <v>2261.6915660000004</v>
      </c>
      <c r="J10" s="21">
        <f t="shared" si="0"/>
        <v>2130.7896223817797</v>
      </c>
      <c r="K10" s="21">
        <v>1810.2899681817798</v>
      </c>
      <c r="L10" s="21">
        <v>161.59011684000004</v>
      </c>
      <c r="M10" s="21">
        <v>158.90953736</v>
      </c>
      <c r="N10" s="22">
        <f t="shared" si="1"/>
        <v>0.80041416583757974</v>
      </c>
      <c r="O10" s="22">
        <f t="shared" si="2"/>
        <v>0.87186074116605672</v>
      </c>
      <c r="P10" s="23">
        <f t="shared" si="3"/>
        <v>0.94212210648610573</v>
      </c>
      <c r="Q10" s="70">
        <v>2944</v>
      </c>
      <c r="R10" s="21">
        <v>2878</v>
      </c>
      <c r="S10" s="23">
        <f t="shared" si="4"/>
        <v>0.97758152173913049</v>
      </c>
    </row>
    <row r="11" spans="1:19" ht="25.5">
      <c r="A11" s="17"/>
      <c r="B11" s="19">
        <v>5003048</v>
      </c>
      <c r="C11" s="19" t="s">
        <v>515</v>
      </c>
      <c r="D11" s="68">
        <v>3000355</v>
      </c>
      <c r="E11" s="19" t="s">
        <v>507</v>
      </c>
      <c r="F11" s="69">
        <v>36</v>
      </c>
      <c r="G11" s="19" t="s">
        <v>533</v>
      </c>
      <c r="H11" s="20">
        <v>2.9060819999999992</v>
      </c>
      <c r="I11" s="21">
        <v>4.8428440000000013</v>
      </c>
      <c r="J11" s="21">
        <f t="shared" si="0"/>
        <v>2.9870391404370373</v>
      </c>
      <c r="K11" s="21">
        <v>1.9376224204370374</v>
      </c>
      <c r="L11" s="21">
        <v>0.55348918000000003</v>
      </c>
      <c r="M11" s="21">
        <v>0.49592753999999994</v>
      </c>
      <c r="N11" s="22">
        <f t="shared" si="1"/>
        <v>0.40010011068641421</v>
      </c>
      <c r="O11" s="22">
        <f t="shared" si="2"/>
        <v>0.51439022203420903</v>
      </c>
      <c r="P11" s="23">
        <f t="shared" si="3"/>
        <v>0.61679441675945712</v>
      </c>
      <c r="Q11" s="70">
        <v>466.5</v>
      </c>
      <c r="R11" s="21">
        <v>51.004999999999995</v>
      </c>
      <c r="S11" s="23">
        <f t="shared" si="4"/>
        <v>0.10933547695605572</v>
      </c>
    </row>
    <row r="12" spans="1:19" ht="25.5">
      <c r="A12" s="17"/>
      <c r="B12" s="19">
        <v>5004156</v>
      </c>
      <c r="C12" s="19" t="s">
        <v>516</v>
      </c>
      <c r="D12" s="68">
        <v>3000355</v>
      </c>
      <c r="E12" s="19" t="s">
        <v>507</v>
      </c>
      <c r="F12" s="69">
        <v>520</v>
      </c>
      <c r="G12" s="19" t="s">
        <v>532</v>
      </c>
      <c r="H12" s="20">
        <v>426.83314799999971</v>
      </c>
      <c r="I12" s="21">
        <v>535.1626650000004</v>
      </c>
      <c r="J12" s="21">
        <f t="shared" si="0"/>
        <v>316.44578841534496</v>
      </c>
      <c r="K12" s="21">
        <v>220.64147005534491</v>
      </c>
      <c r="L12" s="21">
        <v>54.554310569999998</v>
      </c>
      <c r="M12" s="21">
        <v>41.250007790000033</v>
      </c>
      <c r="N12" s="22">
        <f t="shared" si="1"/>
        <v>0.41228860771770159</v>
      </c>
      <c r="O12" s="22">
        <f t="shared" si="2"/>
        <v>0.51422828725420278</v>
      </c>
      <c r="P12" s="23">
        <f t="shared" si="3"/>
        <v>0.59130766981912819</v>
      </c>
      <c r="Q12" s="70">
        <v>2430096.8389999997</v>
      </c>
      <c r="R12" s="21">
        <v>0</v>
      </c>
      <c r="S12" s="23">
        <f t="shared" si="4"/>
        <v>0</v>
      </c>
    </row>
    <row r="13" spans="1:19" ht="38.25">
      <c r="A13" s="17"/>
      <c r="B13" s="19">
        <v>5004157</v>
      </c>
      <c r="C13" s="19" t="s">
        <v>517</v>
      </c>
      <c r="D13" s="68">
        <v>3000520</v>
      </c>
      <c r="E13" s="19" t="s">
        <v>510</v>
      </c>
      <c r="F13" s="69">
        <v>42</v>
      </c>
      <c r="G13" s="19" t="s">
        <v>534</v>
      </c>
      <c r="H13" s="20">
        <v>3.251872000000001</v>
      </c>
      <c r="I13" s="21">
        <v>3.1624020000000006</v>
      </c>
      <c r="J13" s="21">
        <f t="shared" si="0"/>
        <v>0.60077328254420126</v>
      </c>
      <c r="K13" s="21">
        <v>0.58510128254420124</v>
      </c>
      <c r="L13" s="21">
        <v>1.4982000000000001E-2</v>
      </c>
      <c r="M13" s="21">
        <v>6.9000000000000008E-4</v>
      </c>
      <c r="N13" s="22">
        <f t="shared" si="1"/>
        <v>0.18501799661908927</v>
      </c>
      <c r="O13" s="22">
        <f t="shared" si="2"/>
        <v>0.18975553473094223</v>
      </c>
      <c r="P13" s="23">
        <f t="shared" si="3"/>
        <v>0.18997372331038279</v>
      </c>
      <c r="Q13" s="70">
        <v>570</v>
      </c>
      <c r="R13" s="21">
        <v>332</v>
      </c>
      <c r="S13" s="23">
        <f t="shared" si="4"/>
        <v>0.58245614035087723</v>
      </c>
    </row>
    <row r="14" spans="1:19" ht="38.25">
      <c r="A14" s="17"/>
      <c r="B14" s="19">
        <v>5004158</v>
      </c>
      <c r="C14" s="19" t="s">
        <v>518</v>
      </c>
      <c r="D14" s="68">
        <v>3000520</v>
      </c>
      <c r="E14" s="19" t="s">
        <v>510</v>
      </c>
      <c r="F14" s="69">
        <v>447</v>
      </c>
      <c r="G14" s="19" t="s">
        <v>535</v>
      </c>
      <c r="H14" s="20">
        <v>19.336498000000002</v>
      </c>
      <c r="I14" s="21">
        <v>19.321498000000002</v>
      </c>
      <c r="J14" s="21">
        <f t="shared" si="0"/>
        <v>2.9411581877512334</v>
      </c>
      <c r="K14" s="21">
        <v>2.1737521877512336</v>
      </c>
      <c r="L14" s="21">
        <v>0.58919999999999995</v>
      </c>
      <c r="M14" s="21">
        <v>0.178206</v>
      </c>
      <c r="N14" s="22">
        <f t="shared" si="1"/>
        <v>0.1125043300344121</v>
      </c>
      <c r="O14" s="22">
        <f t="shared" si="2"/>
        <v>0.14299886001340234</v>
      </c>
      <c r="P14" s="23">
        <f t="shared" si="3"/>
        <v>0.15222205792486862</v>
      </c>
      <c r="Q14" s="70">
        <v>98</v>
      </c>
      <c r="R14" s="21">
        <v>61</v>
      </c>
      <c r="S14" s="23">
        <f t="shared" si="4"/>
        <v>0.62244897959183676</v>
      </c>
    </row>
    <row r="15" spans="1:19" ht="38.25">
      <c r="A15" s="17"/>
      <c r="B15" s="19">
        <v>5004159</v>
      </c>
      <c r="C15" s="19" t="s">
        <v>519</v>
      </c>
      <c r="D15" s="68">
        <v>3000520</v>
      </c>
      <c r="E15" s="19" t="s">
        <v>510</v>
      </c>
      <c r="F15" s="69">
        <v>447</v>
      </c>
      <c r="G15" s="19" t="s">
        <v>535</v>
      </c>
      <c r="H15" s="20">
        <v>7.4512150000000004</v>
      </c>
      <c r="I15" s="21">
        <v>7.3028850000000016</v>
      </c>
      <c r="J15" s="21">
        <f t="shared" si="0"/>
        <v>0.25658608486672996</v>
      </c>
      <c r="K15" s="21">
        <v>0.18539177486672997</v>
      </c>
      <c r="L15" s="21">
        <v>2.1454750000000002E-2</v>
      </c>
      <c r="M15" s="21">
        <v>4.9739560000000002E-2</v>
      </c>
      <c r="N15" s="22">
        <f t="shared" si="1"/>
        <v>2.5386100817242765E-2</v>
      </c>
      <c r="O15" s="22">
        <f t="shared" si="2"/>
        <v>2.8323946613801249E-2</v>
      </c>
      <c r="P15" s="23">
        <f t="shared" si="3"/>
        <v>3.5134893246536118E-2</v>
      </c>
      <c r="Q15" s="70">
        <v>48</v>
      </c>
      <c r="R15" s="21">
        <v>43</v>
      </c>
      <c r="S15" s="23">
        <f t="shared" si="4"/>
        <v>0.89583333333333337</v>
      </c>
    </row>
    <row r="16" spans="1:19" ht="38.25">
      <c r="A16" s="17"/>
      <c r="B16" s="19">
        <v>5004163</v>
      </c>
      <c r="C16" s="19" t="s">
        <v>520</v>
      </c>
      <c r="D16" s="68">
        <v>3000659</v>
      </c>
      <c r="E16" s="19" t="s">
        <v>511</v>
      </c>
      <c r="F16" s="69">
        <v>42</v>
      </c>
      <c r="G16" s="19" t="s">
        <v>534</v>
      </c>
      <c r="H16" s="20">
        <v>3.2060499999999998</v>
      </c>
      <c r="I16" s="21">
        <v>3.134331</v>
      </c>
      <c r="J16" s="21">
        <f t="shared" si="0"/>
        <v>0.7787234213309604</v>
      </c>
      <c r="K16" s="21">
        <v>0.66024084133096039</v>
      </c>
      <c r="L16" s="21">
        <v>4.8157510000000008E-2</v>
      </c>
      <c r="M16" s="21">
        <v>7.0325070000000003E-2</v>
      </c>
      <c r="N16" s="22">
        <f t="shared" si="1"/>
        <v>0.21064809087839173</v>
      </c>
      <c r="O16" s="22">
        <f t="shared" si="2"/>
        <v>0.22601261683305318</v>
      </c>
      <c r="P16" s="23">
        <f t="shared" si="3"/>
        <v>0.24844964406470166</v>
      </c>
      <c r="Q16" s="70">
        <v>583</v>
      </c>
      <c r="R16" s="21">
        <v>389</v>
      </c>
      <c r="S16" s="23">
        <f t="shared" si="4"/>
        <v>0.66723842195540306</v>
      </c>
    </row>
    <row r="17" spans="1:19" ht="38.25">
      <c r="A17" s="17"/>
      <c r="B17" s="19">
        <v>5004164</v>
      </c>
      <c r="C17" s="19" t="s">
        <v>521</v>
      </c>
      <c r="D17" s="68">
        <v>3000659</v>
      </c>
      <c r="E17" s="19" t="s">
        <v>511</v>
      </c>
      <c r="F17" s="69">
        <v>575</v>
      </c>
      <c r="G17" s="19" t="s">
        <v>536</v>
      </c>
      <c r="H17" s="20">
        <v>7.2836099999999986</v>
      </c>
      <c r="I17" s="21">
        <v>7.745328999999999</v>
      </c>
      <c r="J17" s="21">
        <f t="shared" si="0"/>
        <v>2.6195710050463137</v>
      </c>
      <c r="K17" s="21">
        <v>1.9035247650463134</v>
      </c>
      <c r="L17" s="21">
        <v>0.40778241999999998</v>
      </c>
      <c r="M17" s="21">
        <v>0.30826381999999997</v>
      </c>
      <c r="N17" s="22">
        <f t="shared" si="1"/>
        <v>0.24576422319133423</v>
      </c>
      <c r="O17" s="22">
        <f t="shared" si="2"/>
        <v>0.29841304159530396</v>
      </c>
      <c r="P17" s="23">
        <f t="shared" si="3"/>
        <v>0.33821300619332167</v>
      </c>
      <c r="Q17" s="70">
        <v>55</v>
      </c>
      <c r="R17" s="21">
        <v>49</v>
      </c>
      <c r="S17" s="23">
        <f t="shared" si="4"/>
        <v>0.89090909090909087</v>
      </c>
    </row>
    <row r="18" spans="1:19" ht="25.5">
      <c r="A18" s="17"/>
      <c r="B18" s="19">
        <v>5004165</v>
      </c>
      <c r="C18" s="19" t="s">
        <v>522</v>
      </c>
      <c r="D18" s="68">
        <v>3000356</v>
      </c>
      <c r="E18" s="19" t="s">
        <v>508</v>
      </c>
      <c r="F18" s="69">
        <v>524</v>
      </c>
      <c r="G18" s="19" t="s">
        <v>537</v>
      </c>
      <c r="H18" s="20">
        <v>4.9706549999999998</v>
      </c>
      <c r="I18" s="21">
        <v>4.9723360000000003</v>
      </c>
      <c r="J18" s="21">
        <f t="shared" si="0"/>
        <v>1.8261922296335857</v>
      </c>
      <c r="K18" s="21">
        <v>1.3526811896335857</v>
      </c>
      <c r="L18" s="21">
        <v>0.25372368000000001</v>
      </c>
      <c r="M18" s="21">
        <v>0.21978735999999999</v>
      </c>
      <c r="N18" s="22">
        <f t="shared" si="1"/>
        <v>0.2720413885211268</v>
      </c>
      <c r="O18" s="22">
        <f t="shared" si="2"/>
        <v>0.32306844703044718</v>
      </c>
      <c r="P18" s="23">
        <f t="shared" si="3"/>
        <v>0.36727048003867513</v>
      </c>
      <c r="Q18" s="70">
        <v>757</v>
      </c>
      <c r="R18" s="21">
        <v>757</v>
      </c>
      <c r="S18" s="23">
        <f t="shared" si="4"/>
        <v>1</v>
      </c>
    </row>
    <row r="19" spans="1:19" ht="38.25">
      <c r="A19" s="17"/>
      <c r="B19" s="19">
        <v>5004166</v>
      </c>
      <c r="C19" s="19" t="s">
        <v>523</v>
      </c>
      <c r="D19" s="68">
        <v>3000356</v>
      </c>
      <c r="E19" s="19" t="s">
        <v>508</v>
      </c>
      <c r="F19" s="69">
        <v>86</v>
      </c>
      <c r="G19" s="19" t="s">
        <v>500</v>
      </c>
      <c r="H19" s="20">
        <v>18.049923</v>
      </c>
      <c r="I19" s="21">
        <v>18.128422999999998</v>
      </c>
      <c r="J19" s="21">
        <f t="shared" si="0"/>
        <v>12.519846912374842</v>
      </c>
      <c r="K19" s="21">
        <v>9.0504542623748421</v>
      </c>
      <c r="L19" s="21">
        <v>1.8438756299999997</v>
      </c>
      <c r="M19" s="21">
        <v>1.6255170199999998</v>
      </c>
      <c r="N19" s="22">
        <f t="shared" si="1"/>
        <v>0.49924112331088277</v>
      </c>
      <c r="O19" s="22">
        <f t="shared" si="2"/>
        <v>0.60095298374132389</v>
      </c>
      <c r="P19" s="23">
        <f t="shared" si="3"/>
        <v>0.69061974736439258</v>
      </c>
      <c r="Q19" s="70">
        <v>1070</v>
      </c>
      <c r="R19" s="21">
        <v>1070</v>
      </c>
      <c r="S19" s="23">
        <f t="shared" si="4"/>
        <v>1</v>
      </c>
    </row>
    <row r="20" spans="1:19" ht="38.25">
      <c r="A20" s="17"/>
      <c r="B20" s="19">
        <v>5004167</v>
      </c>
      <c r="C20" s="19" t="s">
        <v>524</v>
      </c>
      <c r="D20" s="68">
        <v>3000356</v>
      </c>
      <c r="E20" s="19" t="s">
        <v>508</v>
      </c>
      <c r="F20" s="69">
        <v>1</v>
      </c>
      <c r="G20" s="19" t="s">
        <v>531</v>
      </c>
      <c r="H20" s="20">
        <v>11.155019000000003</v>
      </c>
      <c r="I20" s="21">
        <v>21.82293000000001</v>
      </c>
      <c r="J20" s="21">
        <f t="shared" si="0"/>
        <v>15.958223013970631</v>
      </c>
      <c r="K20" s="21">
        <v>10.782051553970632</v>
      </c>
      <c r="L20" s="21">
        <v>2.6707584599999992</v>
      </c>
      <c r="M20" s="21">
        <v>2.5054130000000003</v>
      </c>
      <c r="N20" s="22">
        <f t="shared" si="1"/>
        <v>0.49406984094118556</v>
      </c>
      <c r="O20" s="22">
        <f t="shared" si="2"/>
        <v>0.61645297006271038</v>
      </c>
      <c r="P20" s="23">
        <f t="shared" si="3"/>
        <v>0.73125941447691134</v>
      </c>
      <c r="Q20" s="70">
        <v>23611.21</v>
      </c>
      <c r="R20" s="21">
        <v>0</v>
      </c>
      <c r="S20" s="23">
        <f t="shared" si="4"/>
        <v>0</v>
      </c>
    </row>
    <row r="21" spans="1:19" ht="38.25">
      <c r="A21" s="17"/>
      <c r="B21" s="19">
        <v>5004168</v>
      </c>
      <c r="C21" s="19" t="s">
        <v>525</v>
      </c>
      <c r="D21" s="68">
        <v>3000356</v>
      </c>
      <c r="E21" s="19" t="s">
        <v>508</v>
      </c>
      <c r="F21" s="69">
        <v>447</v>
      </c>
      <c r="G21" s="19" t="s">
        <v>535</v>
      </c>
      <c r="H21" s="20">
        <v>6.3941439999999998</v>
      </c>
      <c r="I21" s="21">
        <v>6.7119439999999999</v>
      </c>
      <c r="J21" s="21">
        <f t="shared" si="0"/>
        <v>1.3429557177140177</v>
      </c>
      <c r="K21" s="21">
        <v>0.8595601977140177</v>
      </c>
      <c r="L21" s="21">
        <v>0.22401385999999998</v>
      </c>
      <c r="M21" s="21">
        <v>0.25938166000000001</v>
      </c>
      <c r="N21" s="22">
        <f t="shared" si="1"/>
        <v>0.1280642683720272</v>
      </c>
      <c r="O21" s="22">
        <f t="shared" si="2"/>
        <v>0.16143967496063996</v>
      </c>
      <c r="P21" s="23">
        <f t="shared" si="3"/>
        <v>0.20008446401132335</v>
      </c>
      <c r="Q21" s="70">
        <v>351</v>
      </c>
      <c r="R21" s="21">
        <v>177</v>
      </c>
      <c r="S21" s="23">
        <f t="shared" si="4"/>
        <v>0.50427350427350426</v>
      </c>
    </row>
    <row r="22" spans="1:19" ht="38.25">
      <c r="A22" s="17"/>
      <c r="B22" s="19">
        <v>5004186</v>
      </c>
      <c r="C22" s="19" t="s">
        <v>526</v>
      </c>
      <c r="D22" s="68">
        <v>3000520</v>
      </c>
      <c r="E22" s="19" t="s">
        <v>510</v>
      </c>
      <c r="F22" s="69">
        <v>447</v>
      </c>
      <c r="G22" s="19" t="s">
        <v>535</v>
      </c>
      <c r="H22" s="20">
        <v>33.933535999999997</v>
      </c>
      <c r="I22" s="21">
        <v>36.304352000000002</v>
      </c>
      <c r="J22" s="21">
        <f t="shared" si="0"/>
        <v>8.2040117687731513</v>
      </c>
      <c r="K22" s="21">
        <v>3.5106143187731504</v>
      </c>
      <c r="L22" s="21">
        <v>2.4038434900000007</v>
      </c>
      <c r="M22" s="21">
        <v>2.2895539599999997</v>
      </c>
      <c r="N22" s="22">
        <f t="shared" si="1"/>
        <v>9.6699544968414541E-2</v>
      </c>
      <c r="O22" s="22">
        <f t="shared" si="2"/>
        <v>0.16291319037379184</v>
      </c>
      <c r="P22" s="23">
        <f t="shared" si="3"/>
        <v>0.22597874130278239</v>
      </c>
      <c r="Q22" s="70">
        <v>466</v>
      </c>
      <c r="R22" s="21">
        <v>163</v>
      </c>
      <c r="S22" s="23">
        <f t="shared" si="4"/>
        <v>0.34978540772532191</v>
      </c>
    </row>
    <row r="23" spans="1:19" ht="25.5">
      <c r="A23" s="17"/>
      <c r="B23" s="19">
        <v>5004964</v>
      </c>
      <c r="C23" s="19" t="s">
        <v>527</v>
      </c>
      <c r="D23" s="68">
        <v>3000355</v>
      </c>
      <c r="E23" s="19" t="s">
        <v>507</v>
      </c>
      <c r="F23" s="69">
        <v>421</v>
      </c>
      <c r="G23" s="19" t="s">
        <v>538</v>
      </c>
      <c r="H23" s="20">
        <v>24.019642999999999</v>
      </c>
      <c r="I23" s="21">
        <v>24.826279000000003</v>
      </c>
      <c r="J23" s="21">
        <f t="shared" si="0"/>
        <v>2.2119500082981083</v>
      </c>
      <c r="K23" s="21">
        <v>1.2504002682981081</v>
      </c>
      <c r="L23" s="21">
        <v>0.25588687999999998</v>
      </c>
      <c r="M23" s="21">
        <v>0.70566286</v>
      </c>
      <c r="N23" s="22">
        <f t="shared" si="1"/>
        <v>5.0365995979425995E-2</v>
      </c>
      <c r="O23" s="22">
        <f t="shared" si="2"/>
        <v>6.0673093551317454E-2</v>
      </c>
      <c r="P23" s="23">
        <f t="shared" si="3"/>
        <v>8.9097121977002994E-2</v>
      </c>
      <c r="Q23" s="70">
        <v>241</v>
      </c>
      <c r="R23" s="21">
        <v>172</v>
      </c>
      <c r="S23" s="23">
        <f t="shared" si="4"/>
        <v>0.7136929460580913</v>
      </c>
    </row>
    <row r="24" spans="1:19" ht="38.25">
      <c r="A24" s="17"/>
      <c r="B24" s="19">
        <v>5004965</v>
      </c>
      <c r="C24" s="19" t="s">
        <v>528</v>
      </c>
      <c r="D24" s="68">
        <v>3000422</v>
      </c>
      <c r="E24" s="19" t="s">
        <v>509</v>
      </c>
      <c r="F24" s="69">
        <v>82</v>
      </c>
      <c r="G24" s="19" t="s">
        <v>539</v>
      </c>
      <c r="H24" s="20">
        <v>14.486383999999997</v>
      </c>
      <c r="I24" s="21">
        <v>14.539271999999999</v>
      </c>
      <c r="J24" s="21">
        <f t="shared" si="0"/>
        <v>6.9472715280509023</v>
      </c>
      <c r="K24" s="21">
        <v>7.4035195580509026</v>
      </c>
      <c r="L24" s="21">
        <v>-2.3280174599999999</v>
      </c>
      <c r="M24" s="21">
        <v>1.8717694299999998</v>
      </c>
      <c r="N24" s="22">
        <f t="shared" si="1"/>
        <v>0.50920840865009631</v>
      </c>
      <c r="O24" s="22">
        <f t="shared" si="2"/>
        <v>0.34908914958403031</v>
      </c>
      <c r="P24" s="23">
        <f t="shared" si="3"/>
        <v>0.47782801835270039</v>
      </c>
      <c r="Q24" s="70">
        <v>79260</v>
      </c>
      <c r="R24" s="21">
        <v>59369</v>
      </c>
      <c r="S24" s="23">
        <f t="shared" si="4"/>
        <v>0.74904113045672471</v>
      </c>
    </row>
    <row r="25" spans="1:19" ht="38.25">
      <c r="A25" s="17"/>
      <c r="B25" s="19">
        <v>5004966</v>
      </c>
      <c r="C25" s="19" t="s">
        <v>529</v>
      </c>
      <c r="D25" s="68">
        <v>3000422</v>
      </c>
      <c r="E25" s="19" t="s">
        <v>509</v>
      </c>
      <c r="F25" s="69">
        <v>82</v>
      </c>
      <c r="G25" s="19" t="s">
        <v>539</v>
      </c>
      <c r="H25" s="20">
        <v>1176.7833010000002</v>
      </c>
      <c r="I25" s="21">
        <v>1178.5014419999998</v>
      </c>
      <c r="J25" s="21">
        <f t="shared" si="0"/>
        <v>335.93454031010788</v>
      </c>
      <c r="K25" s="21">
        <v>61.382331700107898</v>
      </c>
      <c r="L25" s="21">
        <v>138.83973811999999</v>
      </c>
      <c r="M25" s="21">
        <v>135.71247049000002</v>
      </c>
      <c r="N25" s="22">
        <f t="shared" si="1"/>
        <v>5.2085071356330094E-2</v>
      </c>
      <c r="O25" s="22">
        <f t="shared" si="2"/>
        <v>0.16989548140078384</v>
      </c>
      <c r="P25" s="23">
        <f t="shared" si="3"/>
        <v>0.28505229466669413</v>
      </c>
      <c r="Q25" s="70">
        <v>70333</v>
      </c>
      <c r="R25" s="21">
        <v>67782</v>
      </c>
      <c r="S25" s="23">
        <f t="shared" si="4"/>
        <v>0.96372968592268204</v>
      </c>
    </row>
    <row r="26" spans="1:19" ht="38.25">
      <c r="A26" s="17"/>
      <c r="B26" s="19">
        <v>5004967</v>
      </c>
      <c r="C26" s="19" t="s">
        <v>530</v>
      </c>
      <c r="D26" s="68">
        <v>3000659</v>
      </c>
      <c r="E26" s="19" t="s">
        <v>511</v>
      </c>
      <c r="F26" s="69">
        <v>421</v>
      </c>
      <c r="G26" s="19" t="s">
        <v>538</v>
      </c>
      <c r="H26" s="20">
        <v>8.9499790000000008</v>
      </c>
      <c r="I26" s="21">
        <v>9.8499789999999994</v>
      </c>
      <c r="J26" s="21">
        <f t="shared" si="0"/>
        <v>1.8634668758696884</v>
      </c>
      <c r="K26" s="21">
        <v>0.97851517586968839</v>
      </c>
      <c r="L26" s="21">
        <v>0.6147281</v>
      </c>
      <c r="M26" s="21">
        <v>0.27022360000000001</v>
      </c>
      <c r="N26" s="22">
        <f t="shared" si="1"/>
        <v>9.9341854015088604E-2</v>
      </c>
      <c r="O26" s="22">
        <f t="shared" si="2"/>
        <v>0.16175093123241061</v>
      </c>
      <c r="P26" s="23">
        <f t="shared" si="3"/>
        <v>0.18918485774128946</v>
      </c>
      <c r="Q26" s="70">
        <v>364</v>
      </c>
      <c r="R26" s="21">
        <v>293</v>
      </c>
      <c r="S26" s="23">
        <f t="shared" si="4"/>
        <v>0.80494505494505497</v>
      </c>
    </row>
    <row r="27" spans="1:19" ht="15.75" thickBot="1">
      <c r="A27" s="41" t="s">
        <v>293</v>
      </c>
      <c r="B27" s="43"/>
      <c r="C27" s="43"/>
      <c r="D27" s="65"/>
      <c r="E27" s="43"/>
      <c r="F27" s="66"/>
      <c r="G27" s="43"/>
      <c r="H27" s="44">
        <f ca="1">OFFSET(H27,-MATCH("PROYECTOS",$A$8:$A$50,0)-1,0)-(OFFSET(H27,-MATCH("PROYECTOS",$A$8:$A$50,0),0))</f>
        <v>211.73015000000032</v>
      </c>
      <c r="I27" s="45">
        <f t="shared" ref="I27:M27" ca="1" si="5">OFFSET(I27,-MATCH("PROYECTOS",$A$8:$A$50,0)-1,0)-(OFFSET(I27,-MATCH("PROYECTOS",$A$8:$A$50,0),0))</f>
        <v>564.49247599999853</v>
      </c>
      <c r="J27" s="45">
        <f t="shared" ca="1" si="5"/>
        <v>199.97822918481825</v>
      </c>
      <c r="K27" s="45">
        <f t="shared" ca="1" si="5"/>
        <v>169.42449335481751</v>
      </c>
      <c r="L27" s="45">
        <f t="shared" ca="1" si="5"/>
        <v>11.152507499999956</v>
      </c>
      <c r="M27" s="45">
        <f t="shared" ca="1" si="5"/>
        <v>19.40122832999981</v>
      </c>
      <c r="N27" s="46">
        <f t="shared" ca="1" si="1"/>
        <v>0.30013596382251506</v>
      </c>
      <c r="O27" s="46">
        <f t="shared" ca="1" si="2"/>
        <v>0.31989266204996847</v>
      </c>
      <c r="P27" s="47">
        <f t="shared" ca="1" si="3"/>
        <v>0.35426199229769328</v>
      </c>
      <c r="Q27" s="67"/>
      <c r="R27" s="45"/>
      <c r="S2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127</v>
      </c>
      <c r="B1" s="51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2032</v>
      </c>
      <c r="N2" s="72" t="s">
        <v>2047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310.36976900000002</v>
      </c>
      <c r="E6" s="14">
        <f ca="1">SUM(E7:OFFSET(E7,50,0))</f>
        <v>334.357304</v>
      </c>
      <c r="F6" s="14">
        <f ca="1">SUM(F7:OFFSET(F7,50,0))</f>
        <v>131.48935757821204</v>
      </c>
      <c r="G6" s="14">
        <f ca="1">SUM(G7:OFFSET(G7,50,0))</f>
        <v>100.71661193821203</v>
      </c>
      <c r="H6" s="14">
        <f ca="1">SUM(H7:OFFSET(H7,50,0))</f>
        <v>14.815160239999999</v>
      </c>
      <c r="I6" s="14">
        <f ca="1">SUM(I7:OFFSET(I7,50,0))</f>
        <v>15.957585399999999</v>
      </c>
      <c r="J6" s="15">
        <f ca="1">IFERROR(G6/E6,0)</f>
        <v>0.30122450065637574</v>
      </c>
      <c r="K6" s="15">
        <f ca="1">IFERROR(SUM(G6,H6)/E6,0)</f>
        <v>0.34553386690249188</v>
      </c>
      <c r="L6" s="16">
        <f ca="1">IFERROR(SUM(G6,H6,I6)/E6,0)</f>
        <v>0.39326001258286264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20.884978999999998</v>
      </c>
      <c r="E7" s="21">
        <v>16.739625999999998</v>
      </c>
      <c r="F7" s="21">
        <f t="shared" ref="F7:F32" si="0">SUM(G7,H7,I7)</f>
        <v>1.2205876300459115</v>
      </c>
      <c r="G7" s="21">
        <v>0.89464817004591168</v>
      </c>
      <c r="H7" s="21">
        <v>0.16914009000000002</v>
      </c>
      <c r="I7" s="21">
        <v>0.15679936999999999</v>
      </c>
      <c r="J7" s="22">
        <f t="shared" ref="J7:J32" si="1">IFERROR(G7/E7,0)</f>
        <v>5.344493180707334E-2</v>
      </c>
      <c r="K7" s="22">
        <f t="shared" ref="K7:K32" si="2">IFERROR(SUM(G7,H7)/E7,0)</f>
        <v>6.3549105580131354E-2</v>
      </c>
      <c r="L7" s="23">
        <f t="shared" ref="L7:L32" si="3">IFERROR(SUM(G7,H7,I7)/E7,0)</f>
        <v>7.2916063360430619E-2</v>
      </c>
      <c r="M7" s="4"/>
      <c r="N7" t="s">
        <v>251</v>
      </c>
      <c r="O7" s="5">
        <v>7.337660016843886E-2</v>
      </c>
      <c r="P7" s="71">
        <v>0.96298542158403688</v>
      </c>
    </row>
    <row r="8" spans="1:16">
      <c r="A8" s="17"/>
      <c r="B8" s="55">
        <v>2</v>
      </c>
      <c r="C8" s="19" t="s">
        <v>250</v>
      </c>
      <c r="D8" s="20">
        <v>13.064291000000001</v>
      </c>
      <c r="E8" s="21">
        <v>6.5407990000000007</v>
      </c>
      <c r="F8" s="21">
        <f t="shared" si="0"/>
        <v>1.0244779341793151</v>
      </c>
      <c r="G8" s="21">
        <v>0.39095170417931513</v>
      </c>
      <c r="H8" s="21">
        <v>0.39052699999999996</v>
      </c>
      <c r="I8" s="21">
        <v>0.24299922999999998</v>
      </c>
      <c r="J8" s="22">
        <f t="shared" si="1"/>
        <v>5.9771245711619493E-2</v>
      </c>
      <c r="K8" s="22">
        <f t="shared" si="2"/>
        <v>0.11947755987904765</v>
      </c>
      <c r="L8" s="23">
        <f t="shared" si="3"/>
        <v>0.15662886662307082</v>
      </c>
      <c r="M8" s="4"/>
      <c r="N8" t="s">
        <v>257</v>
      </c>
      <c r="O8" s="5">
        <v>5.4999999938216061E-2</v>
      </c>
      <c r="P8" s="71">
        <v>0.88344898384438553</v>
      </c>
    </row>
    <row r="9" spans="1:16">
      <c r="A9" s="17"/>
      <c r="B9" s="55">
        <v>3</v>
      </c>
      <c r="C9" s="19" t="s">
        <v>251</v>
      </c>
      <c r="D9" s="20">
        <v>7.2538999999999992E-2</v>
      </c>
      <c r="E9" s="21">
        <v>7.6197000000000001E-2</v>
      </c>
      <c r="F9" s="21">
        <f t="shared" si="0"/>
        <v>7.337660016843886E-2</v>
      </c>
      <c r="G9" s="21">
        <v>4.1836100168438861E-2</v>
      </c>
      <c r="H9" s="21">
        <v>1.823E-2</v>
      </c>
      <c r="I9" s="21">
        <v>1.3310499999999999E-2</v>
      </c>
      <c r="J9" s="22">
        <f t="shared" si="1"/>
        <v>0.54905180215020088</v>
      </c>
      <c r="K9" s="22">
        <f t="shared" si="2"/>
        <v>0.78830006651756446</v>
      </c>
      <c r="L9" s="23">
        <f t="shared" si="3"/>
        <v>0.96298542158403688</v>
      </c>
      <c r="M9" s="4"/>
      <c r="N9" t="s">
        <v>258</v>
      </c>
      <c r="O9" s="5">
        <v>2.0588680857192041</v>
      </c>
      <c r="P9" s="71">
        <v>0.75212897764152598</v>
      </c>
    </row>
    <row r="10" spans="1:16">
      <c r="A10" s="17"/>
      <c r="B10" s="55">
        <v>4</v>
      </c>
      <c r="C10" s="19" t="s">
        <v>252</v>
      </c>
      <c r="D10" s="20">
        <v>27.932457999999993</v>
      </c>
      <c r="E10" s="21">
        <v>28.404774000000007</v>
      </c>
      <c r="F10" s="21">
        <f t="shared" si="0"/>
        <v>6.2750987651298828</v>
      </c>
      <c r="G10" s="21">
        <v>3.9111740451298829</v>
      </c>
      <c r="H10" s="21">
        <v>1.1898183500000001</v>
      </c>
      <c r="I10" s="21">
        <v>1.1741063699999996</v>
      </c>
      <c r="J10" s="22">
        <f t="shared" si="1"/>
        <v>0.13769424974583083</v>
      </c>
      <c r="K10" s="22">
        <f t="shared" si="2"/>
        <v>0.17958222076084401</v>
      </c>
      <c r="L10" s="23">
        <f t="shared" si="3"/>
        <v>0.22091704602648418</v>
      </c>
      <c r="M10" s="4"/>
      <c r="N10" t="s">
        <v>254</v>
      </c>
      <c r="O10" s="5">
        <v>1.3339100672512072</v>
      </c>
      <c r="P10" s="71">
        <v>0.74422742269678854</v>
      </c>
    </row>
    <row r="11" spans="1:16">
      <c r="A11" s="17"/>
      <c r="B11" s="55">
        <v>5</v>
      </c>
      <c r="C11" s="19" t="s">
        <v>253</v>
      </c>
      <c r="D11" s="20">
        <v>3.6734939999999998</v>
      </c>
      <c r="E11" s="21">
        <v>3.6205719999999997</v>
      </c>
      <c r="F11" s="21">
        <f t="shared" si="0"/>
        <v>1.8795278454166764</v>
      </c>
      <c r="G11" s="21">
        <v>1.4799437454166764</v>
      </c>
      <c r="H11" s="21">
        <v>0.20115754999999999</v>
      </c>
      <c r="I11" s="21">
        <v>0.19842655000000003</v>
      </c>
      <c r="J11" s="22">
        <f t="shared" si="1"/>
        <v>0.40875965052391627</v>
      </c>
      <c r="K11" s="22">
        <f t="shared" si="2"/>
        <v>0.46431925547031699</v>
      </c>
      <c r="L11" s="23">
        <f t="shared" si="3"/>
        <v>0.51912455971506066</v>
      </c>
      <c r="M11" s="4"/>
      <c r="N11" t="s">
        <v>264</v>
      </c>
      <c r="O11" s="5">
        <v>0.49294050270167644</v>
      </c>
      <c r="P11" s="71">
        <v>0.66924690819712773</v>
      </c>
    </row>
    <row r="12" spans="1:16">
      <c r="A12" s="17"/>
      <c r="B12" s="55">
        <v>6</v>
      </c>
      <c r="C12" s="19" t="s">
        <v>254</v>
      </c>
      <c r="D12" s="20">
        <v>2.4245939999999995</v>
      </c>
      <c r="E12" s="21">
        <v>1.7923419999999999</v>
      </c>
      <c r="F12" s="21">
        <f t="shared" si="0"/>
        <v>1.3339100672512072</v>
      </c>
      <c r="G12" s="21">
        <v>0.64876200725120725</v>
      </c>
      <c r="H12" s="21">
        <v>0.21113942000000002</v>
      </c>
      <c r="I12" s="21">
        <v>0.47400863999999998</v>
      </c>
      <c r="J12" s="22">
        <f t="shared" si="1"/>
        <v>0.3619632900703143</v>
      </c>
      <c r="K12" s="22">
        <f t="shared" si="2"/>
        <v>0.47976414504107329</v>
      </c>
      <c r="L12" s="23">
        <f t="shared" si="3"/>
        <v>0.74422742269678854</v>
      </c>
      <c r="M12" s="4"/>
      <c r="N12" t="s">
        <v>267</v>
      </c>
      <c r="O12" s="5">
        <v>0.75635331156965857</v>
      </c>
      <c r="P12" s="71">
        <v>0.64239609813678222</v>
      </c>
    </row>
    <row r="13" spans="1:16">
      <c r="A13" s="17"/>
      <c r="B13" s="55">
        <v>7</v>
      </c>
      <c r="C13" s="19" t="s">
        <v>255</v>
      </c>
      <c r="D13" s="20">
        <v>0.32816299999999998</v>
      </c>
      <c r="E13" s="21">
        <v>0.41686400000000001</v>
      </c>
      <c r="F13" s="21">
        <f t="shared" si="0"/>
        <v>9.8183670331676604E-2</v>
      </c>
      <c r="G13" s="21">
        <v>7.9783040331676602E-2</v>
      </c>
      <c r="H13" s="21">
        <v>1.4215E-2</v>
      </c>
      <c r="I13" s="21">
        <v>4.1856300000000001E-3</v>
      </c>
      <c r="J13" s="22">
        <f t="shared" si="1"/>
        <v>0.19138865512895475</v>
      </c>
      <c r="K13" s="22">
        <f t="shared" si="2"/>
        <v>0.22548850543984755</v>
      </c>
      <c r="L13" s="23">
        <f t="shared" si="3"/>
        <v>0.23552926213747552</v>
      </c>
      <c r="M13" s="4"/>
      <c r="N13" t="s">
        <v>268</v>
      </c>
      <c r="O13" s="5">
        <v>0.70495077497334968</v>
      </c>
      <c r="P13" s="71">
        <v>0.56043882241860121</v>
      </c>
    </row>
    <row r="14" spans="1:16">
      <c r="A14" s="17"/>
      <c r="B14" s="55">
        <v>8</v>
      </c>
      <c r="C14" s="19" t="s">
        <v>256</v>
      </c>
      <c r="D14" s="20">
        <v>15.409876999999996</v>
      </c>
      <c r="E14" s="21">
        <v>17.289808999999998</v>
      </c>
      <c r="F14" s="21">
        <f t="shared" si="0"/>
        <v>6.0722927621645217</v>
      </c>
      <c r="G14" s="21">
        <v>3.7390702321645222</v>
      </c>
      <c r="H14" s="21">
        <v>1.4262180799999997</v>
      </c>
      <c r="I14" s="21">
        <v>0.90700444999999985</v>
      </c>
      <c r="J14" s="22">
        <f t="shared" si="1"/>
        <v>0.21625861987049844</v>
      </c>
      <c r="K14" s="22">
        <f t="shared" si="2"/>
        <v>0.29874756350197523</v>
      </c>
      <c r="L14" s="23">
        <f t="shared" si="3"/>
        <v>0.35120646862926724</v>
      </c>
      <c r="M14" s="4"/>
      <c r="N14" t="s">
        <v>260</v>
      </c>
      <c r="O14" s="5">
        <v>0.45839289457617266</v>
      </c>
      <c r="P14" s="71">
        <v>0.55164055989998673</v>
      </c>
    </row>
    <row r="15" spans="1:16">
      <c r="A15" s="17"/>
      <c r="B15" s="55">
        <v>9</v>
      </c>
      <c r="C15" s="19" t="s">
        <v>257</v>
      </c>
      <c r="D15" s="20">
        <v>0.2</v>
      </c>
      <c r="E15" s="21">
        <v>6.2255999999999999E-2</v>
      </c>
      <c r="F15" s="21">
        <f t="shared" si="0"/>
        <v>5.4999999938216061E-2</v>
      </c>
      <c r="G15" s="21">
        <v>6.9099999382160604E-3</v>
      </c>
      <c r="H15" s="21">
        <v>3.675672E-2</v>
      </c>
      <c r="I15" s="21">
        <v>1.1333280000000001E-2</v>
      </c>
      <c r="J15" s="22">
        <f t="shared" si="1"/>
        <v>0.11099331692071544</v>
      </c>
      <c r="K15" s="22">
        <f t="shared" si="2"/>
        <v>0.70140580728309021</v>
      </c>
      <c r="L15" s="23">
        <f t="shared" si="3"/>
        <v>0.88344898384438553</v>
      </c>
      <c r="M15" s="4"/>
      <c r="N15" t="s">
        <v>259</v>
      </c>
      <c r="O15" s="5">
        <v>0.25707662729057484</v>
      </c>
      <c r="P15" s="71">
        <v>0.53440284726990084</v>
      </c>
    </row>
    <row r="16" spans="1:16">
      <c r="A16" s="17"/>
      <c r="B16" s="55">
        <v>10</v>
      </c>
      <c r="C16" s="19" t="s">
        <v>258</v>
      </c>
      <c r="D16" s="20">
        <v>2.8040640000000008</v>
      </c>
      <c r="E16" s="21">
        <v>2.7373870000000005</v>
      </c>
      <c r="F16" s="21">
        <f t="shared" si="0"/>
        <v>2.0588680857192041</v>
      </c>
      <c r="G16" s="21">
        <v>1.5522472857192042</v>
      </c>
      <c r="H16" s="21">
        <v>0.40644563</v>
      </c>
      <c r="I16" s="21">
        <v>0.10017517000000001</v>
      </c>
      <c r="J16" s="22">
        <f t="shared" si="1"/>
        <v>0.5670543791284185</v>
      </c>
      <c r="K16" s="22">
        <f t="shared" si="2"/>
        <v>0.71553379763957514</v>
      </c>
      <c r="L16" s="23">
        <f t="shared" si="3"/>
        <v>0.75212897764152598</v>
      </c>
      <c r="M16" s="4"/>
      <c r="N16" t="s">
        <v>253</v>
      </c>
      <c r="O16" s="5">
        <v>1.8795278454166764</v>
      </c>
      <c r="P16" s="71">
        <v>0.51912455971506066</v>
      </c>
    </row>
    <row r="17" spans="1:16">
      <c r="A17" s="17"/>
      <c r="B17" s="55">
        <v>11</v>
      </c>
      <c r="C17" s="19" t="s">
        <v>259</v>
      </c>
      <c r="D17" s="20">
        <v>13.198547000000001</v>
      </c>
      <c r="E17" s="21">
        <v>0.48105399999999998</v>
      </c>
      <c r="F17" s="21">
        <f t="shared" si="0"/>
        <v>0.25707662729057484</v>
      </c>
      <c r="G17" s="21">
        <v>0.24557662729057483</v>
      </c>
      <c r="H17" s="21">
        <v>0</v>
      </c>
      <c r="I17" s="21">
        <v>1.15E-2</v>
      </c>
      <c r="J17" s="22">
        <f t="shared" si="1"/>
        <v>0.51049700717710456</v>
      </c>
      <c r="K17" s="22">
        <f t="shared" si="2"/>
        <v>0.51049700717710456</v>
      </c>
      <c r="L17" s="23">
        <f t="shared" si="3"/>
        <v>0.53440284726990084</v>
      </c>
      <c r="M17" s="4"/>
      <c r="N17" t="s">
        <v>263</v>
      </c>
      <c r="O17" s="5">
        <v>46.931041837609222</v>
      </c>
      <c r="P17" s="71">
        <v>0.46971060241513796</v>
      </c>
    </row>
    <row r="18" spans="1:16">
      <c r="A18" s="17"/>
      <c r="B18" s="55">
        <v>12</v>
      </c>
      <c r="C18" s="19" t="s">
        <v>260</v>
      </c>
      <c r="D18" s="20">
        <v>2.4122460000000001</v>
      </c>
      <c r="E18" s="21">
        <v>0.83096300000000001</v>
      </c>
      <c r="F18" s="21">
        <f t="shared" si="0"/>
        <v>0.45839289457617266</v>
      </c>
      <c r="G18" s="21">
        <v>0.38651746457617264</v>
      </c>
      <c r="H18" s="21">
        <v>3.8593710000000003E-2</v>
      </c>
      <c r="I18" s="21">
        <v>3.3281720000000001E-2</v>
      </c>
      <c r="J18" s="22">
        <f t="shared" si="1"/>
        <v>0.46514401312233233</v>
      </c>
      <c r="K18" s="22">
        <f t="shared" si="2"/>
        <v>0.51158857202567698</v>
      </c>
      <c r="L18" s="23">
        <f t="shared" si="3"/>
        <v>0.55164055989998673</v>
      </c>
      <c r="M18" s="4"/>
      <c r="N18" t="s">
        <v>461</v>
      </c>
      <c r="O18" s="5">
        <v>36.201288289905769</v>
      </c>
      <c r="P18" s="71">
        <v>0.46788783315602189</v>
      </c>
    </row>
    <row r="19" spans="1:16">
      <c r="A19" s="17"/>
      <c r="B19" s="55">
        <v>13</v>
      </c>
      <c r="C19" s="19" t="s">
        <v>261</v>
      </c>
      <c r="D19" s="20">
        <v>2.2871190000000006</v>
      </c>
      <c r="E19" s="21">
        <v>4.3575489999999997</v>
      </c>
      <c r="F19" s="21">
        <f t="shared" si="0"/>
        <v>1.3472366085251906</v>
      </c>
      <c r="G19" s="21">
        <v>1.0478490085251906</v>
      </c>
      <c r="H19" s="21">
        <v>0.13732154000000002</v>
      </c>
      <c r="I19" s="21">
        <v>0.16206605999999998</v>
      </c>
      <c r="J19" s="22">
        <f t="shared" si="1"/>
        <v>0.24046752165613988</v>
      </c>
      <c r="K19" s="22">
        <f t="shared" si="2"/>
        <v>0.27198100320276164</v>
      </c>
      <c r="L19" s="23">
        <f t="shared" si="3"/>
        <v>0.30917302559883791</v>
      </c>
      <c r="M19" s="4"/>
      <c r="N19" t="s">
        <v>271</v>
      </c>
      <c r="O19" s="5">
        <v>0.37193348700220163</v>
      </c>
      <c r="P19" s="71">
        <v>0.4478191245764242</v>
      </c>
    </row>
    <row r="20" spans="1:16">
      <c r="A20" s="17"/>
      <c r="B20" s="55">
        <v>14</v>
      </c>
      <c r="C20" s="19" t="s">
        <v>262</v>
      </c>
      <c r="D20" s="20">
        <v>14.919268999999998</v>
      </c>
      <c r="E20" s="21">
        <v>6.8844300000000009</v>
      </c>
      <c r="F20" s="21">
        <f t="shared" si="0"/>
        <v>0.78747646714434749</v>
      </c>
      <c r="G20" s="21">
        <v>0.70021367714434746</v>
      </c>
      <c r="H20" s="21">
        <v>5.6940520000000001E-2</v>
      </c>
      <c r="I20" s="21">
        <v>3.0322269999999998E-2</v>
      </c>
      <c r="J20" s="22">
        <f t="shared" si="1"/>
        <v>0.10170975333387766</v>
      </c>
      <c r="K20" s="22">
        <f t="shared" si="2"/>
        <v>0.10998066610370756</v>
      </c>
      <c r="L20" s="23">
        <f t="shared" si="3"/>
        <v>0.11438513677157694</v>
      </c>
      <c r="M20" s="4"/>
      <c r="N20" t="s">
        <v>265</v>
      </c>
      <c r="O20" s="5">
        <v>1.0929999873042107E-2</v>
      </c>
      <c r="P20" s="71">
        <v>0.43045053060184735</v>
      </c>
    </row>
    <row r="21" spans="1:16">
      <c r="A21" s="17"/>
      <c r="B21" s="55">
        <v>15</v>
      </c>
      <c r="C21" s="19" t="s">
        <v>263</v>
      </c>
      <c r="D21" s="20">
        <v>99.067025000000015</v>
      </c>
      <c r="E21" s="21">
        <v>99.91480199999998</v>
      </c>
      <c r="F21" s="21">
        <f t="shared" si="0"/>
        <v>46.931041837609222</v>
      </c>
      <c r="G21" s="21">
        <v>34.239903497609227</v>
      </c>
      <c r="H21" s="21">
        <v>5.80596084</v>
      </c>
      <c r="I21" s="21">
        <v>6.8851774999999975</v>
      </c>
      <c r="J21" s="22">
        <f t="shared" si="1"/>
        <v>0.34269100085500076</v>
      </c>
      <c r="K21" s="22">
        <f t="shared" si="2"/>
        <v>0.40080011705982493</v>
      </c>
      <c r="L21" s="23">
        <f t="shared" si="3"/>
        <v>0.46971060241513796</v>
      </c>
      <c r="M21" s="4"/>
      <c r="N21" t="s">
        <v>273</v>
      </c>
      <c r="O21" s="5">
        <v>17.423530200379854</v>
      </c>
      <c r="P21" s="71">
        <v>0.40357911410605757</v>
      </c>
    </row>
    <row r="22" spans="1:16">
      <c r="A22" s="17"/>
      <c r="B22" s="55">
        <v>16</v>
      </c>
      <c r="C22" s="19" t="s">
        <v>264</v>
      </c>
      <c r="D22" s="20">
        <v>1.2391399999999999</v>
      </c>
      <c r="E22" s="21">
        <v>0.7365600000000001</v>
      </c>
      <c r="F22" s="21">
        <f t="shared" si="0"/>
        <v>0.49294050270167644</v>
      </c>
      <c r="G22" s="21">
        <v>0.44044050270167645</v>
      </c>
      <c r="H22" s="21">
        <v>1.9199999999999998E-2</v>
      </c>
      <c r="I22" s="21">
        <v>3.3300000000000003E-2</v>
      </c>
      <c r="J22" s="22">
        <f t="shared" si="1"/>
        <v>0.59796961917790326</v>
      </c>
      <c r="K22" s="22">
        <f t="shared" si="2"/>
        <v>0.62403674201921955</v>
      </c>
      <c r="L22" s="23">
        <f t="shared" si="3"/>
        <v>0.66924690819712773</v>
      </c>
      <c r="M22" s="4"/>
      <c r="N22" t="s">
        <v>270</v>
      </c>
      <c r="O22" s="5">
        <v>2.4699931210580406</v>
      </c>
      <c r="P22" s="71">
        <v>0.38746886452451329</v>
      </c>
    </row>
    <row r="23" spans="1:16">
      <c r="A23" s="17"/>
      <c r="B23" s="55">
        <v>17</v>
      </c>
      <c r="C23" s="19" t="s">
        <v>265</v>
      </c>
      <c r="D23" s="20">
        <v>0.13848099999999999</v>
      </c>
      <c r="E23" s="21">
        <v>2.5391999999999998E-2</v>
      </c>
      <c r="F23" s="21">
        <f t="shared" si="0"/>
        <v>1.0929999873042107E-2</v>
      </c>
      <c r="G23" s="21">
        <v>1.0929999873042107E-2</v>
      </c>
      <c r="H23" s="21">
        <v>0</v>
      </c>
      <c r="I23" s="21">
        <v>0</v>
      </c>
      <c r="J23" s="22">
        <f t="shared" si="1"/>
        <v>0.43045053060184735</v>
      </c>
      <c r="K23" s="22">
        <f t="shared" si="2"/>
        <v>0.43045053060184735</v>
      </c>
      <c r="L23" s="23">
        <f t="shared" si="3"/>
        <v>0.43045053060184735</v>
      </c>
      <c r="M23" s="4"/>
      <c r="N23" t="s">
        <v>256</v>
      </c>
      <c r="O23" s="5">
        <v>6.0722927621645217</v>
      </c>
      <c r="P23" s="71">
        <v>0.35120646862926724</v>
      </c>
    </row>
    <row r="24" spans="1:16">
      <c r="A24" s="17"/>
      <c r="B24" s="55">
        <v>18</v>
      </c>
      <c r="C24" s="19" t="s">
        <v>266</v>
      </c>
      <c r="D24" s="20">
        <v>2.8659189999999999</v>
      </c>
      <c r="E24" s="21">
        <v>2.4355280000000001</v>
      </c>
      <c r="F24" s="21">
        <f t="shared" si="0"/>
        <v>0.48786130245917692</v>
      </c>
      <c r="G24" s="21">
        <v>0.23214208245917689</v>
      </c>
      <c r="H24" s="21">
        <v>9.3961669999999997E-2</v>
      </c>
      <c r="I24" s="21">
        <v>0.16175755</v>
      </c>
      <c r="J24" s="22">
        <f t="shared" si="1"/>
        <v>9.5314889608814554E-2</v>
      </c>
      <c r="K24" s="22">
        <f t="shared" si="2"/>
        <v>0.13389447892168632</v>
      </c>
      <c r="L24" s="23">
        <f t="shared" si="3"/>
        <v>0.20031028280486896</v>
      </c>
      <c r="M24" s="4"/>
      <c r="N24" t="s">
        <v>269</v>
      </c>
      <c r="O24" s="5">
        <v>2.2444385359729897</v>
      </c>
      <c r="P24" s="71">
        <v>0.31657807822929623</v>
      </c>
    </row>
    <row r="25" spans="1:16">
      <c r="A25" s="17"/>
      <c r="B25" s="55">
        <v>19</v>
      </c>
      <c r="C25" s="19" t="s">
        <v>267</v>
      </c>
      <c r="D25" s="20">
        <v>0.88800800000000002</v>
      </c>
      <c r="E25" s="21">
        <v>1.1773940000000001</v>
      </c>
      <c r="F25" s="21">
        <f t="shared" si="0"/>
        <v>0.75635331156965857</v>
      </c>
      <c r="G25" s="21">
        <v>0.36787810156965861</v>
      </c>
      <c r="H25" s="21">
        <v>0.15778987000000003</v>
      </c>
      <c r="I25" s="21">
        <v>0.23068534000000002</v>
      </c>
      <c r="J25" s="22">
        <f t="shared" si="1"/>
        <v>0.31245114343173025</v>
      </c>
      <c r="K25" s="22">
        <f t="shared" si="2"/>
        <v>0.44646734361620544</v>
      </c>
      <c r="L25" s="23">
        <f t="shared" si="3"/>
        <v>0.64239609813678222</v>
      </c>
      <c r="M25" s="4"/>
      <c r="N25" t="s">
        <v>261</v>
      </c>
      <c r="O25" s="5">
        <v>1.3472366085251906</v>
      </c>
      <c r="P25" s="71">
        <v>0.30917302559883791</v>
      </c>
    </row>
    <row r="26" spans="1:16">
      <c r="A26" s="17"/>
      <c r="B26" s="55">
        <v>20</v>
      </c>
      <c r="C26" s="19" t="s">
        <v>268</v>
      </c>
      <c r="D26" s="20">
        <v>1.8847790000000002</v>
      </c>
      <c r="E26" s="21">
        <v>1.2578550000000002</v>
      </c>
      <c r="F26" s="21">
        <f t="shared" si="0"/>
        <v>0.70495077497334968</v>
      </c>
      <c r="G26" s="21">
        <v>0.43235153497334977</v>
      </c>
      <c r="H26" s="21">
        <v>0.15944609000000001</v>
      </c>
      <c r="I26" s="21">
        <v>0.11315314999999998</v>
      </c>
      <c r="J26" s="22">
        <f t="shared" si="1"/>
        <v>0.34372128343358316</v>
      </c>
      <c r="K26" s="22">
        <f t="shared" si="2"/>
        <v>0.47048159364421949</v>
      </c>
      <c r="L26" s="23">
        <f t="shared" si="3"/>
        <v>0.56043882241860121</v>
      </c>
      <c r="M26" s="4"/>
      <c r="N26" t="s">
        <v>255</v>
      </c>
      <c r="O26" s="5">
        <v>9.8183670331676604E-2</v>
      </c>
      <c r="P26" s="71">
        <v>0.23552926213747552</v>
      </c>
    </row>
    <row r="27" spans="1:16">
      <c r="A27" s="17"/>
      <c r="B27" s="55">
        <v>21</v>
      </c>
      <c r="C27" s="19" t="s">
        <v>269</v>
      </c>
      <c r="D27" s="20">
        <v>14.811586</v>
      </c>
      <c r="E27" s="21">
        <v>7.0896839999999992</v>
      </c>
      <c r="F27" s="21">
        <f t="shared" si="0"/>
        <v>2.2444385359729897</v>
      </c>
      <c r="G27" s="21">
        <v>1.3034414059729897</v>
      </c>
      <c r="H27" s="21">
        <v>0.48305659999999995</v>
      </c>
      <c r="I27" s="21">
        <v>0.45794052999999996</v>
      </c>
      <c r="J27" s="22">
        <f t="shared" si="1"/>
        <v>0.18385042351295064</v>
      </c>
      <c r="K27" s="22">
        <f t="shared" si="2"/>
        <v>0.25198556183505355</v>
      </c>
      <c r="L27" s="23">
        <f t="shared" si="3"/>
        <v>0.31657807822929623</v>
      </c>
      <c r="M27" s="4"/>
      <c r="N27" t="s">
        <v>252</v>
      </c>
      <c r="O27" s="5">
        <v>6.2750987651298828</v>
      </c>
      <c r="P27" s="71">
        <v>0.22091704602648418</v>
      </c>
    </row>
    <row r="28" spans="1:16">
      <c r="A28" s="17"/>
      <c r="B28" s="55">
        <v>22</v>
      </c>
      <c r="C28" s="19" t="s">
        <v>270</v>
      </c>
      <c r="D28" s="20">
        <v>2.2700719999999999</v>
      </c>
      <c r="E28" s="21">
        <v>6.3746879999999999</v>
      </c>
      <c r="F28" s="21">
        <f t="shared" si="0"/>
        <v>2.4699931210580406</v>
      </c>
      <c r="G28" s="21">
        <v>2.0097408510580408</v>
      </c>
      <c r="H28" s="21">
        <v>0.26725561999999997</v>
      </c>
      <c r="I28" s="21">
        <v>0.19299665000000002</v>
      </c>
      <c r="J28" s="22">
        <f t="shared" si="1"/>
        <v>0.31526889646333134</v>
      </c>
      <c r="K28" s="22">
        <f t="shared" si="2"/>
        <v>0.35719339849386206</v>
      </c>
      <c r="L28" s="23">
        <f t="shared" si="3"/>
        <v>0.38746886452451329</v>
      </c>
      <c r="M28" s="4"/>
      <c r="N28" t="s">
        <v>266</v>
      </c>
      <c r="O28" s="5">
        <v>0.48786130245917692</v>
      </c>
      <c r="P28" s="71">
        <v>0.20031028280486896</v>
      </c>
    </row>
    <row r="29" spans="1:16">
      <c r="A29" s="17"/>
      <c r="B29" s="55">
        <v>23</v>
      </c>
      <c r="C29" s="19" t="s">
        <v>271</v>
      </c>
      <c r="D29" s="20">
        <v>0.24529999999999999</v>
      </c>
      <c r="E29" s="21">
        <v>0.83054399999999995</v>
      </c>
      <c r="F29" s="21">
        <f t="shared" si="0"/>
        <v>0.37193348700220163</v>
      </c>
      <c r="G29" s="21">
        <v>0.21894376700220164</v>
      </c>
      <c r="H29" s="21">
        <v>5.0219139999999995E-2</v>
      </c>
      <c r="I29" s="21">
        <v>0.10277058</v>
      </c>
      <c r="J29" s="22">
        <f t="shared" si="1"/>
        <v>0.26361489216971246</v>
      </c>
      <c r="K29" s="22">
        <f t="shared" si="2"/>
        <v>0.32408024981482214</v>
      </c>
      <c r="L29" s="23">
        <f t="shared" si="3"/>
        <v>0.4478191245764242</v>
      </c>
      <c r="M29" s="4"/>
      <c r="N29" t="s">
        <v>250</v>
      </c>
      <c r="O29" s="5">
        <v>1.0244779341793151</v>
      </c>
      <c r="P29" s="71">
        <v>0.15662886662307082</v>
      </c>
    </row>
    <row r="30" spans="1:16">
      <c r="A30" s="17"/>
      <c r="B30" s="55">
        <v>24</v>
      </c>
      <c r="C30" s="19" t="s">
        <v>272</v>
      </c>
      <c r="D30" s="20">
        <v>4.0353349999999999</v>
      </c>
      <c r="E30" s="21">
        <v>3.7359840000000002</v>
      </c>
      <c r="F30" s="21">
        <f t="shared" si="0"/>
        <v>0.45259025682571419</v>
      </c>
      <c r="G30" s="21">
        <v>0.33752534682571422</v>
      </c>
      <c r="H30" s="21">
        <v>6.129289000000001E-2</v>
      </c>
      <c r="I30" s="21">
        <v>5.3772020000000004E-2</v>
      </c>
      <c r="J30" s="22">
        <f t="shared" si="1"/>
        <v>9.034443049694918E-2</v>
      </c>
      <c r="K30" s="22">
        <f t="shared" si="2"/>
        <v>0.1067505205658574</v>
      </c>
      <c r="L30" s="23">
        <f t="shared" si="3"/>
        <v>0.12114352117827971</v>
      </c>
      <c r="M30" s="4"/>
      <c r="N30" t="s">
        <v>272</v>
      </c>
      <c r="O30" s="5">
        <v>0.45259025682571419</v>
      </c>
      <c r="P30" s="71">
        <v>0.12114352117827971</v>
      </c>
    </row>
    <row r="31" spans="1:16">
      <c r="A31" s="17"/>
      <c r="B31" s="55">
        <v>25</v>
      </c>
      <c r="C31" s="19" t="s">
        <v>273</v>
      </c>
      <c r="D31" s="20">
        <v>8.3124839999999995</v>
      </c>
      <c r="E31" s="21">
        <v>43.172527000000009</v>
      </c>
      <c r="F31" s="21">
        <f t="shared" si="0"/>
        <v>17.423530200379854</v>
      </c>
      <c r="G31" s="21">
        <v>16.283566810379853</v>
      </c>
      <c r="H31" s="21">
        <v>8.3803009999999997E-2</v>
      </c>
      <c r="I31" s="21">
        <v>1.0561603799999999</v>
      </c>
      <c r="J31" s="22">
        <f t="shared" si="1"/>
        <v>0.37717428054141583</v>
      </c>
      <c r="K31" s="22">
        <f t="shared" si="2"/>
        <v>0.37911539948495138</v>
      </c>
      <c r="L31" s="23">
        <f t="shared" si="3"/>
        <v>0.40357911410605757</v>
      </c>
      <c r="M31" s="4"/>
      <c r="N31" t="s">
        <v>262</v>
      </c>
      <c r="O31" s="5">
        <v>0.78747646714434749</v>
      </c>
      <c r="P31" s="71">
        <v>0.11438513677157694</v>
      </c>
    </row>
    <row r="32" spans="1:16" ht="15.75" thickBot="1">
      <c r="A32" s="24"/>
      <c r="B32" s="56">
        <v>98</v>
      </c>
      <c r="C32" s="26" t="s">
        <v>461</v>
      </c>
      <c r="D32" s="27">
        <v>55</v>
      </c>
      <c r="E32" s="28">
        <v>77.371723999999986</v>
      </c>
      <c r="F32" s="28">
        <f t="shared" si="0"/>
        <v>36.201288289905769</v>
      </c>
      <c r="G32" s="28">
        <v>29.714264929905767</v>
      </c>
      <c r="H32" s="28">
        <v>3.3366708999999992</v>
      </c>
      <c r="I32" s="28">
        <v>3.1503524599999997</v>
      </c>
      <c r="J32" s="29">
        <f t="shared" si="1"/>
        <v>0.38404553231753985</v>
      </c>
      <c r="K32" s="29">
        <f t="shared" si="2"/>
        <v>0.42717073009651141</v>
      </c>
      <c r="L32" s="30">
        <f t="shared" si="3"/>
        <v>0.46788783315602189</v>
      </c>
      <c r="M32" s="4"/>
      <c r="N32" t="s">
        <v>249</v>
      </c>
      <c r="O32" s="5">
        <v>1.2205876300459115</v>
      </c>
      <c r="P32" s="71">
        <v>7.2916063360430619E-2</v>
      </c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>
  <dimension ref="A1:M18"/>
  <sheetViews>
    <sheetView workbookViewId="0">
      <selection activeCell="A18" sqref="A18:D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7.7109375" customWidth="1"/>
    <col min="6" max="6" width="13.5703125" customWidth="1"/>
    <col min="7" max="9" width="0" hidden="1" customWidth="1"/>
  </cols>
  <sheetData>
    <row r="1" spans="1:13" ht="15.75">
      <c r="A1" s="50">
        <v>127</v>
      </c>
      <c r="B1" s="49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2033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310.36976900000002</v>
      </c>
      <c r="E6" s="14">
        <v>334.357304</v>
      </c>
      <c r="F6" s="14">
        <v>131.48935757821204</v>
      </c>
      <c r="G6" s="14">
        <v>100.71661193821203</v>
      </c>
      <c r="H6" s="14">
        <v>14.815160239999999</v>
      </c>
      <c r="I6" s="14">
        <v>15.957585399999999</v>
      </c>
      <c r="J6" s="15">
        <v>0.30122450065637574</v>
      </c>
      <c r="K6" s="15">
        <v>0.34553386690249188</v>
      </c>
      <c r="L6" s="16">
        <v>0.39326001258286264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147.88625699999994</v>
      </c>
      <c r="E7" s="38">
        <f ca="1">SUM(E8:OFFSET(E6,MATCH("PROYECTOS",$A$8:$A$50,0),0))</f>
        <v>186.373425</v>
      </c>
      <c r="F7" s="38">
        <f ca="1">SUM(F8:OFFSET(F6,MATCH("PROYECTOS",$A$8:$A$50,0),0))</f>
        <v>87.172273159349771</v>
      </c>
      <c r="G7" s="38">
        <f ca="1">SUM(G8:OFFSET(G6,MATCH("PROYECTOS",$A$8:$A$50,0),0))</f>
        <v>66.647245969349768</v>
      </c>
      <c r="H7" s="38">
        <f ca="1">SUM(H8:OFFSET(H6,MATCH("PROYECTOS",$A$8:$A$50,0),0))</f>
        <v>9.0960198499999994</v>
      </c>
      <c r="I7" s="38">
        <f ca="1">SUM(I8:OFFSET(I6,MATCH("PROYECTOS",$A$8:$A$50,0),0))</f>
        <v>11.429007339999998</v>
      </c>
      <c r="J7" s="39">
        <f ca="1">IFERROR(G7/E7,0)</f>
        <v>0.35760058586329985</v>
      </c>
      <c r="K7" s="39">
        <f ca="1">IFERROR(SUM(G7,H7)/E7,0)</f>
        <v>0.40640593378240364</v>
      </c>
      <c r="L7" s="40">
        <f ca="1">IFERROR(SUM(G7,H7,I7)/E7,0)</f>
        <v>0.46772909366960325</v>
      </c>
      <c r="M7" s="4"/>
    </row>
    <row r="8" spans="1:13">
      <c r="A8" s="17"/>
      <c r="B8" s="19">
        <v>3000001</v>
      </c>
      <c r="C8" s="19" t="s">
        <v>275</v>
      </c>
      <c r="D8" s="20">
        <v>13.288573999999999</v>
      </c>
      <c r="E8" s="21">
        <v>21.688268999999998</v>
      </c>
      <c r="F8" s="21">
        <f t="shared" ref="F8:F10" si="0">SUM(G8,H8,I8)</f>
        <v>14.997073183879071</v>
      </c>
      <c r="G8" s="21">
        <v>11.12403274387907</v>
      </c>
      <c r="H8" s="21">
        <v>0.89177615999999993</v>
      </c>
      <c r="I8" s="21">
        <v>2.9812642800000004</v>
      </c>
      <c r="J8" s="22">
        <f t="shared" ref="J8:J11" si="1">IFERROR(G8/E8,0)</f>
        <v>0.51290551329288059</v>
      </c>
      <c r="K8" s="22">
        <f t="shared" ref="K8:K11" si="2">IFERROR(SUM(G8,H8)/E8,0)</f>
        <v>0.5540234171698567</v>
      </c>
      <c r="L8" s="23">
        <f t="shared" ref="L8:L11" si="3">IFERROR(SUM(G8,H8,I8)/E8,0)</f>
        <v>0.69148317848137497</v>
      </c>
      <c r="M8" s="4"/>
    </row>
    <row r="9" spans="1:13" ht="51">
      <c r="A9" s="17"/>
      <c r="B9" s="19">
        <v>3000664</v>
      </c>
      <c r="C9" s="19" t="s">
        <v>2035</v>
      </c>
      <c r="D9" s="20">
        <v>41.058327999999996</v>
      </c>
      <c r="E9" s="21">
        <v>41.882685999999993</v>
      </c>
      <c r="F9" s="21">
        <f t="shared" si="0"/>
        <v>14.677599422963301</v>
      </c>
      <c r="G9" s="21">
        <v>11.024218502963301</v>
      </c>
      <c r="H9" s="21">
        <v>1.70751699</v>
      </c>
      <c r="I9" s="21">
        <v>1.9458639300000002</v>
      </c>
      <c r="J9" s="22">
        <f t="shared" si="1"/>
        <v>0.26321660704767841</v>
      </c>
      <c r="K9" s="22">
        <f t="shared" si="2"/>
        <v>0.30398564917644738</v>
      </c>
      <c r="L9" s="23">
        <f t="shared" si="3"/>
        <v>0.35044551399982571</v>
      </c>
      <c r="M9" s="4"/>
    </row>
    <row r="10" spans="1:13" ht="25.5">
      <c r="A10" s="17"/>
      <c r="B10" s="19">
        <v>3000665</v>
      </c>
      <c r="C10" s="19" t="s">
        <v>2036</v>
      </c>
      <c r="D10" s="20">
        <v>93.539354999999958</v>
      </c>
      <c r="E10" s="21">
        <v>122.80247</v>
      </c>
      <c r="F10" s="21">
        <f t="shared" si="0"/>
        <v>57.4976005525074</v>
      </c>
      <c r="G10" s="21">
        <v>44.498994722507405</v>
      </c>
      <c r="H10" s="21">
        <v>6.4967266999999991</v>
      </c>
      <c r="I10" s="21">
        <v>6.5018791299999981</v>
      </c>
      <c r="J10" s="22">
        <f t="shared" si="1"/>
        <v>0.36236237530488924</v>
      </c>
      <c r="K10" s="22">
        <f t="shared" si="2"/>
        <v>0.41526625174971971</v>
      </c>
      <c r="L10" s="23">
        <f t="shared" si="3"/>
        <v>0.46821208524964847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162.48351200000008</v>
      </c>
      <c r="E11" s="45">
        <f t="shared" ref="E11:I11" ca="1" si="4">OFFSET(E11,-MATCH("PROYECTOS",$A$8:$A$50,0)-1,0)-(OFFSET(E11,-MATCH("PROYECTOS",$A$8:$A$50,0),0))</f>
        <v>147.983879</v>
      </c>
      <c r="F11" s="45">
        <f t="shared" ca="1" si="4"/>
        <v>44.317084418862265</v>
      </c>
      <c r="G11" s="45">
        <f t="shared" ca="1" si="4"/>
        <v>34.069365968862257</v>
      </c>
      <c r="H11" s="45">
        <f t="shared" ca="1" si="4"/>
        <v>5.7191403899999997</v>
      </c>
      <c r="I11" s="45">
        <f t="shared" ca="1" si="4"/>
        <v>4.528578060000001</v>
      </c>
      <c r="J11" s="46">
        <f t="shared" ca="1" si="1"/>
        <v>0.23022349595838246</v>
      </c>
      <c r="K11" s="46">
        <f t="shared" ca="1" si="2"/>
        <v>0.26887054608740357</v>
      </c>
      <c r="L11" s="47">
        <f t="shared" ca="1" si="3"/>
        <v>0.29947237981822505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2048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 ht="51">
      <c r="A17" s="17"/>
      <c r="B17" s="19">
        <v>3000664</v>
      </c>
      <c r="C17" s="19" t="s">
        <v>2035</v>
      </c>
      <c r="D17" s="23">
        <v>0.35044551399982571</v>
      </c>
    </row>
    <row r="18" spans="1:4" ht="26.25" thickBot="1">
      <c r="A18" s="24"/>
      <c r="B18" s="26">
        <v>3000665</v>
      </c>
      <c r="C18" s="26" t="s">
        <v>2036</v>
      </c>
      <c r="D18" s="30">
        <v>0.46821208524964847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127</v>
      </c>
      <c r="B1" s="49" t="s">
        <v>87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2034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310.36976900000002</v>
      </c>
      <c r="I6" s="14">
        <v>334.357304</v>
      </c>
      <c r="J6" s="14">
        <v>131.48935757821204</v>
      </c>
      <c r="K6" s="14">
        <v>100.71661193821203</v>
      </c>
      <c r="L6" s="14">
        <v>14.815160239999999</v>
      </c>
      <c r="M6" s="14">
        <v>15.957585399999999</v>
      </c>
      <c r="N6" s="15">
        <v>0.30122450065637574</v>
      </c>
      <c r="O6" s="15">
        <v>0.34553386690249188</v>
      </c>
      <c r="P6" s="16">
        <v>0.39326001258286264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147.886257</v>
      </c>
      <c r="I7" s="37">
        <f>SUM(I8:I17)</f>
        <v>186.37342499999997</v>
      </c>
      <c r="J7" s="37">
        <f>SUM(J8:J17)</f>
        <v>87.172273159349771</v>
      </c>
      <c r="K7" s="37">
        <f t="shared" ref="K7:M7" si="0">SUM(K8:K17)</f>
        <v>66.647245969349768</v>
      </c>
      <c r="L7" s="37">
        <f t="shared" si="0"/>
        <v>9.0960198499999994</v>
      </c>
      <c r="M7" s="37">
        <f t="shared" si="0"/>
        <v>11.429007339999998</v>
      </c>
      <c r="N7" s="39">
        <f>IFERROR(K7/I7,0)</f>
        <v>0.35760058586329985</v>
      </c>
      <c r="O7" s="39">
        <f>IFERROR(SUM(K7,L7)/I7,0)</f>
        <v>0.40640593378240369</v>
      </c>
      <c r="P7" s="40">
        <f>IFERROR(SUM(K7,L7,M7)/I7,0)</f>
        <v>0.4677290936696033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13.288574000000001</v>
      </c>
      <c r="I8" s="21">
        <v>21.688268999999998</v>
      </c>
      <c r="J8" s="21">
        <f t="shared" ref="J8:J17" si="1">SUM(K8,L8,M8)</f>
        <v>14.997073183879071</v>
      </c>
      <c r="K8" s="21">
        <v>11.12403274387907</v>
      </c>
      <c r="L8" s="21">
        <v>0.89177616000000026</v>
      </c>
      <c r="M8" s="21">
        <v>2.9812642799999995</v>
      </c>
      <c r="N8" s="22">
        <f t="shared" ref="N8:N18" si="2">IFERROR(K8/I8,0)</f>
        <v>0.51290551329288059</v>
      </c>
      <c r="O8" s="22">
        <f t="shared" ref="O8:O18" si="3">IFERROR(SUM(K8,L8)/I8,0)</f>
        <v>0.5540234171698567</v>
      </c>
      <c r="P8" s="23">
        <f t="shared" ref="P8:P18" si="4">IFERROR(SUM(K8,L8,M8)/I8,0)</f>
        <v>0.69148317848137497</v>
      </c>
      <c r="Q8" s="70">
        <v>5894.6</v>
      </c>
      <c r="R8" s="21">
        <v>5705.6</v>
      </c>
      <c r="S8" s="23">
        <f>IFERROR(R8/Q8,0)</f>
        <v>0.96793675567468529</v>
      </c>
    </row>
    <row r="9" spans="1:19" ht="51">
      <c r="A9" s="17"/>
      <c r="B9" s="19">
        <v>5005043</v>
      </c>
      <c r="C9" s="19" t="s">
        <v>2037</v>
      </c>
      <c r="D9" s="68">
        <v>3000664</v>
      </c>
      <c r="E9" s="19" t="s">
        <v>2035</v>
      </c>
      <c r="F9" s="69">
        <v>86</v>
      </c>
      <c r="G9" s="19" t="s">
        <v>500</v>
      </c>
      <c r="H9" s="20">
        <v>2.1708059999999998</v>
      </c>
      <c r="I9" s="21">
        <v>5.9478980000000004</v>
      </c>
      <c r="J9" s="21">
        <f t="shared" si="1"/>
        <v>1.3214614602524974</v>
      </c>
      <c r="K9" s="21">
        <v>0.25671473025249725</v>
      </c>
      <c r="L9" s="21">
        <v>0.33023501</v>
      </c>
      <c r="M9" s="21">
        <v>0.7345117200000002</v>
      </c>
      <c r="N9" s="22">
        <f t="shared" si="2"/>
        <v>4.3160580469351902E-2</v>
      </c>
      <c r="O9" s="22">
        <f t="shared" si="3"/>
        <v>9.868187723671408E-2</v>
      </c>
      <c r="P9" s="23">
        <f t="shared" si="4"/>
        <v>0.22217285169525391</v>
      </c>
      <c r="Q9" s="70">
        <v>1631</v>
      </c>
      <c r="R9" s="21">
        <v>2134</v>
      </c>
      <c r="S9" s="23">
        <f t="shared" ref="S9:S17" si="5">IFERROR(R9/Q9,0)</f>
        <v>1.3083997547516861</v>
      </c>
    </row>
    <row r="10" spans="1:19" ht="51">
      <c r="A10" s="17"/>
      <c r="B10" s="19">
        <v>5005044</v>
      </c>
      <c r="C10" s="19" t="s">
        <v>2038</v>
      </c>
      <c r="D10" s="68">
        <v>3000664</v>
      </c>
      <c r="E10" s="19" t="s">
        <v>2035</v>
      </c>
      <c r="F10" s="69">
        <v>86</v>
      </c>
      <c r="G10" s="19" t="s">
        <v>500</v>
      </c>
      <c r="H10" s="20">
        <v>2.9950969999999999</v>
      </c>
      <c r="I10" s="21">
        <v>6.4452029999999993</v>
      </c>
      <c r="J10" s="21">
        <f t="shared" si="1"/>
        <v>0.85376882980570945</v>
      </c>
      <c r="K10" s="21">
        <v>0.23510932980570942</v>
      </c>
      <c r="L10" s="21">
        <v>6.9050609999999998E-2</v>
      </c>
      <c r="M10" s="21">
        <v>0.54960889000000002</v>
      </c>
      <c r="N10" s="22">
        <f t="shared" si="2"/>
        <v>3.6478188476873334E-2</v>
      </c>
      <c r="O10" s="22">
        <f t="shared" si="3"/>
        <v>4.7191677252944472E-2</v>
      </c>
      <c r="P10" s="23">
        <f t="shared" si="4"/>
        <v>0.13246577800663681</v>
      </c>
      <c r="Q10" s="70">
        <v>263</v>
      </c>
      <c r="R10" s="21">
        <v>263</v>
      </c>
      <c r="S10" s="23">
        <f t="shared" si="5"/>
        <v>1</v>
      </c>
    </row>
    <row r="11" spans="1:19" ht="51">
      <c r="A11" s="17"/>
      <c r="B11" s="19">
        <v>5005045</v>
      </c>
      <c r="C11" s="19" t="s">
        <v>2039</v>
      </c>
      <c r="D11" s="68">
        <v>3000664</v>
      </c>
      <c r="E11" s="19" t="s">
        <v>2035</v>
      </c>
      <c r="F11" s="69">
        <v>86</v>
      </c>
      <c r="G11" s="19" t="s">
        <v>500</v>
      </c>
      <c r="H11" s="20">
        <v>12.144770999999999</v>
      </c>
      <c r="I11" s="21">
        <v>12.146056999999999</v>
      </c>
      <c r="J11" s="21">
        <f t="shared" si="1"/>
        <v>4.1965919934262974</v>
      </c>
      <c r="K11" s="21">
        <v>3.0836152834262975</v>
      </c>
      <c r="L11" s="21">
        <v>0.5817210599999999</v>
      </c>
      <c r="M11" s="21">
        <v>0.53125564999999997</v>
      </c>
      <c r="N11" s="22">
        <f t="shared" si="2"/>
        <v>0.25387788674351669</v>
      </c>
      <c r="O11" s="22">
        <f t="shared" si="3"/>
        <v>0.30177170611222209</v>
      </c>
      <c r="P11" s="23">
        <f t="shared" si="4"/>
        <v>0.34551064542396742</v>
      </c>
      <c r="Q11" s="70">
        <v>5048</v>
      </c>
      <c r="R11" s="21">
        <v>5192</v>
      </c>
      <c r="S11" s="23">
        <f t="shared" si="5"/>
        <v>1.0285261489698891</v>
      </c>
    </row>
    <row r="12" spans="1:19" ht="51">
      <c r="A12" s="17"/>
      <c r="B12" s="19">
        <v>5005046</v>
      </c>
      <c r="C12" s="19" t="s">
        <v>2040</v>
      </c>
      <c r="D12" s="68">
        <v>3000664</v>
      </c>
      <c r="E12" s="19" t="s">
        <v>2035</v>
      </c>
      <c r="F12" s="69">
        <v>65</v>
      </c>
      <c r="G12" s="19" t="s">
        <v>1012</v>
      </c>
      <c r="H12" s="20">
        <v>9.726756</v>
      </c>
      <c r="I12" s="21">
        <v>9.7567560000000029</v>
      </c>
      <c r="J12" s="21">
        <f t="shared" si="1"/>
        <v>5.1474766455843275</v>
      </c>
      <c r="K12" s="21">
        <v>4.7118119155843274</v>
      </c>
      <c r="L12" s="21">
        <v>0.39900324999999998</v>
      </c>
      <c r="M12" s="21">
        <v>3.666148000000001E-2</v>
      </c>
      <c r="N12" s="22">
        <f t="shared" si="2"/>
        <v>0.48292812852799905</v>
      </c>
      <c r="O12" s="22">
        <f t="shared" si="3"/>
        <v>0.52382320164451435</v>
      </c>
      <c r="P12" s="23">
        <f t="shared" si="4"/>
        <v>0.52758074974759295</v>
      </c>
      <c r="Q12" s="70">
        <v>6381</v>
      </c>
      <c r="R12" s="21">
        <v>121</v>
      </c>
      <c r="S12" s="23">
        <f t="shared" si="5"/>
        <v>1.8962545055633911E-2</v>
      </c>
    </row>
    <row r="13" spans="1:19" ht="51">
      <c r="A13" s="17"/>
      <c r="B13" s="19">
        <v>5005047</v>
      </c>
      <c r="C13" s="19" t="s">
        <v>2041</v>
      </c>
      <c r="D13" s="68">
        <v>3000664</v>
      </c>
      <c r="E13" s="19" t="s">
        <v>2035</v>
      </c>
      <c r="F13" s="69">
        <v>603</v>
      </c>
      <c r="G13" s="19" t="s">
        <v>2046</v>
      </c>
      <c r="H13" s="20">
        <v>4.92</v>
      </c>
      <c r="I13" s="21">
        <v>1.0469520000000001</v>
      </c>
      <c r="J13" s="21">
        <f t="shared" si="1"/>
        <v>0.14580992055357098</v>
      </c>
      <c r="K13" s="21">
        <v>5.0476320553570986E-2</v>
      </c>
      <c r="L13" s="21">
        <v>3.243E-2</v>
      </c>
      <c r="M13" s="21">
        <v>6.290359999999999E-2</v>
      </c>
      <c r="N13" s="22">
        <f t="shared" si="2"/>
        <v>4.8212640649782396E-2</v>
      </c>
      <c r="O13" s="22">
        <f t="shared" si="3"/>
        <v>7.9188272770452678E-2</v>
      </c>
      <c r="P13" s="23">
        <f t="shared" si="4"/>
        <v>0.13927087445610778</v>
      </c>
      <c r="Q13" s="70">
        <v>1</v>
      </c>
      <c r="R13" s="21">
        <v>1</v>
      </c>
      <c r="S13" s="23">
        <f t="shared" si="5"/>
        <v>1</v>
      </c>
    </row>
    <row r="14" spans="1:19" ht="51">
      <c r="A14" s="17"/>
      <c r="B14" s="19">
        <v>5005048</v>
      </c>
      <c r="C14" s="19" t="s">
        <v>2042</v>
      </c>
      <c r="D14" s="68">
        <v>3000664</v>
      </c>
      <c r="E14" s="19" t="s">
        <v>2035</v>
      </c>
      <c r="F14" s="69">
        <v>46</v>
      </c>
      <c r="G14" s="19" t="s">
        <v>736</v>
      </c>
      <c r="H14" s="20">
        <v>0.49</v>
      </c>
      <c r="I14" s="21">
        <v>0.64675000000000005</v>
      </c>
      <c r="J14" s="21">
        <f t="shared" si="1"/>
        <v>0.29578549877835031</v>
      </c>
      <c r="K14" s="21">
        <v>0.14623984877835028</v>
      </c>
      <c r="L14" s="21">
        <v>0.11935906</v>
      </c>
      <c r="M14" s="21">
        <v>3.0186589999999999E-2</v>
      </c>
      <c r="N14" s="22">
        <f t="shared" si="2"/>
        <v>0.22611495752354119</v>
      </c>
      <c r="O14" s="22">
        <f t="shared" si="3"/>
        <v>0.41066704101793627</v>
      </c>
      <c r="P14" s="23">
        <f t="shared" si="4"/>
        <v>0.45734132010568268</v>
      </c>
      <c r="Q14" s="70">
        <v>2</v>
      </c>
      <c r="R14" s="21">
        <v>0</v>
      </c>
      <c r="S14" s="23">
        <f t="shared" si="5"/>
        <v>0</v>
      </c>
    </row>
    <row r="15" spans="1:19" ht="51">
      <c r="A15" s="17"/>
      <c r="B15" s="19">
        <v>5005049</v>
      </c>
      <c r="C15" s="19" t="s">
        <v>2043</v>
      </c>
      <c r="D15" s="68">
        <v>3000664</v>
      </c>
      <c r="E15" s="19" t="s">
        <v>2035</v>
      </c>
      <c r="F15" s="69">
        <v>14</v>
      </c>
      <c r="G15" s="19" t="s">
        <v>690</v>
      </c>
      <c r="H15" s="20">
        <v>8.6108980000000006</v>
      </c>
      <c r="I15" s="21">
        <v>5.8930699999999989</v>
      </c>
      <c r="J15" s="21">
        <f t="shared" si="1"/>
        <v>2.7167050745625474</v>
      </c>
      <c r="K15" s="21">
        <v>2.5402510745625477</v>
      </c>
      <c r="L15" s="21">
        <v>0.17571799999999999</v>
      </c>
      <c r="M15" s="21">
        <v>7.36E-4</v>
      </c>
      <c r="N15" s="22">
        <f t="shared" si="2"/>
        <v>0.43105733930914586</v>
      </c>
      <c r="O15" s="22">
        <f t="shared" si="3"/>
        <v>0.46087507437762459</v>
      </c>
      <c r="P15" s="23">
        <f t="shared" si="4"/>
        <v>0.46099996683605454</v>
      </c>
      <c r="Q15" s="70">
        <v>8752.5</v>
      </c>
      <c r="R15" s="21">
        <v>1801</v>
      </c>
      <c r="S15" s="23">
        <f t="shared" si="5"/>
        <v>0.20576978006283919</v>
      </c>
    </row>
    <row r="16" spans="1:19" ht="25.5">
      <c r="A16" s="17"/>
      <c r="B16" s="19">
        <v>5005050</v>
      </c>
      <c r="C16" s="19" t="s">
        <v>2044</v>
      </c>
      <c r="D16" s="68">
        <v>3000665</v>
      </c>
      <c r="E16" s="19" t="s">
        <v>2036</v>
      </c>
      <c r="F16" s="69">
        <v>14</v>
      </c>
      <c r="G16" s="19" t="s">
        <v>690</v>
      </c>
      <c r="H16" s="20">
        <v>38.529919000000007</v>
      </c>
      <c r="I16" s="21">
        <v>45.570441999999993</v>
      </c>
      <c r="J16" s="21">
        <f t="shared" si="1"/>
        <v>21.442286629646972</v>
      </c>
      <c r="K16" s="21">
        <v>14.93107915964697</v>
      </c>
      <c r="L16" s="21">
        <v>3.1600558000000007</v>
      </c>
      <c r="M16" s="21">
        <v>3.3511516699999984</v>
      </c>
      <c r="N16" s="22">
        <f t="shared" si="2"/>
        <v>0.3276483287049744</v>
      </c>
      <c r="O16" s="22">
        <f t="shared" si="3"/>
        <v>0.3969927471769305</v>
      </c>
      <c r="P16" s="23">
        <f t="shared" si="4"/>
        <v>0.47053058273270587</v>
      </c>
      <c r="Q16" s="70">
        <v>75572.320000000007</v>
      </c>
      <c r="R16" s="21">
        <v>378.6</v>
      </c>
      <c r="S16" s="23">
        <f t="shared" si="5"/>
        <v>5.0097707732143192E-3</v>
      </c>
    </row>
    <row r="17" spans="1:19" ht="25.5">
      <c r="A17" s="17"/>
      <c r="B17" s="19">
        <v>5005051</v>
      </c>
      <c r="C17" s="19" t="s">
        <v>2045</v>
      </c>
      <c r="D17" s="68">
        <v>3000665</v>
      </c>
      <c r="E17" s="19" t="s">
        <v>2036</v>
      </c>
      <c r="F17" s="69">
        <v>14</v>
      </c>
      <c r="G17" s="19" t="s">
        <v>690</v>
      </c>
      <c r="H17" s="20">
        <v>55.009436000000001</v>
      </c>
      <c r="I17" s="21">
        <v>77.232027999999985</v>
      </c>
      <c r="J17" s="21">
        <f t="shared" si="1"/>
        <v>36.055313922860435</v>
      </c>
      <c r="K17" s="21">
        <v>29.567915562860435</v>
      </c>
      <c r="L17" s="21">
        <v>3.3366708999999992</v>
      </c>
      <c r="M17" s="21">
        <v>3.1507274599999997</v>
      </c>
      <c r="N17" s="22">
        <f t="shared" si="2"/>
        <v>0.38284525641176276</v>
      </c>
      <c r="O17" s="22">
        <f t="shared" si="3"/>
        <v>0.42604845832690608</v>
      </c>
      <c r="P17" s="23">
        <f t="shared" si="4"/>
        <v>0.46684406529970235</v>
      </c>
      <c r="Q17" s="70">
        <v>259</v>
      </c>
      <c r="R17" s="21">
        <v>259</v>
      </c>
      <c r="S17" s="23">
        <f t="shared" si="5"/>
        <v>1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162.48351200000002</v>
      </c>
      <c r="I18" s="44">
        <f t="shared" ref="I18:M18" si="6">I6-I7</f>
        <v>147.98387900000003</v>
      </c>
      <c r="J18" s="44">
        <f t="shared" si="6"/>
        <v>44.317084418862265</v>
      </c>
      <c r="K18" s="44">
        <f t="shared" si="6"/>
        <v>34.069365968862257</v>
      </c>
      <c r="L18" s="44">
        <f t="shared" si="6"/>
        <v>5.7191403899999997</v>
      </c>
      <c r="M18" s="44">
        <f t="shared" si="6"/>
        <v>4.528578060000001</v>
      </c>
      <c r="N18" s="46">
        <f t="shared" si="2"/>
        <v>0.2302234959583824</v>
      </c>
      <c r="O18" s="46">
        <f t="shared" si="3"/>
        <v>0.26887054608740352</v>
      </c>
      <c r="P18" s="47">
        <f t="shared" si="4"/>
        <v>0.299472379818225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>
  <dimension ref="A1:M15"/>
  <sheetViews>
    <sheetView workbookViewId="0">
      <selection activeCell="A12" sqref="A12:L12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128</v>
      </c>
      <c r="B1" s="50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2049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29.988216000000001</v>
      </c>
      <c r="E6" s="14">
        <v>45.821303999999998</v>
      </c>
      <c r="F6" s="14">
        <v>10.769547818679424</v>
      </c>
      <c r="G6" s="14">
        <v>6.034887838679424</v>
      </c>
      <c r="H6" s="14">
        <v>2.4718960499999998</v>
      </c>
      <c r="I6" s="14">
        <v>2.2627639299999993</v>
      </c>
      <c r="J6" s="15">
        <v>0.13170484713135672</v>
      </c>
      <c r="K6" s="15">
        <v>0.18565128326944655</v>
      </c>
      <c r="L6" s="16">
        <v>0.23503363890908527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29.988216000000001</v>
      </c>
      <c r="E7" s="38">
        <f ca="1">SUM(E8:OFFSET(E6,MATCH("GOBIERNOS REGIONALES",$A$8:$A$50,0),0))</f>
        <v>45.821303999999998</v>
      </c>
      <c r="F7" s="38">
        <f ca="1">SUM(F8:OFFSET(F6,MATCH("GOBIERNOS REGIONALES",$A$8:$A$50,0),0))</f>
        <v>10.769547818679424</v>
      </c>
      <c r="G7" s="38">
        <f ca="1">SUM(G8:OFFSET(G6,MATCH("GOBIERNOS REGIONALES",$A$8:$A$50,0),0))</f>
        <v>6.034887838679424</v>
      </c>
      <c r="H7" s="38">
        <f ca="1">SUM(H8:OFFSET(H6,MATCH("GOBIERNOS REGIONALES",$A$8:$A$50,0),0))</f>
        <v>2.4718960500000002</v>
      </c>
      <c r="I7" s="38">
        <f ca="1">SUM(I8:OFFSET(I6,MATCH("GOBIERNOS REGIONALES",$A$8:$A$50,0),0))</f>
        <v>2.2627639299999998</v>
      </c>
      <c r="J7" s="39">
        <f ca="1">IFERROR(G7/E7,0)</f>
        <v>0.13170484713135672</v>
      </c>
      <c r="K7" s="39">
        <f ca="1">IFERROR(SUM(G7,H7)/E7,0)</f>
        <v>0.18565128326944655</v>
      </c>
      <c r="L7" s="40">
        <f ca="1">IFERROR(SUM(G7,H7,I7)/E7,0)</f>
        <v>0.23503363890908527</v>
      </c>
      <c r="M7" s="4"/>
    </row>
    <row r="8" spans="1:13">
      <c r="A8" s="17"/>
      <c r="B8" s="18">
        <v>1</v>
      </c>
      <c r="C8" s="19" t="s">
        <v>100</v>
      </c>
      <c r="D8" s="20">
        <v>1.5750000000000002</v>
      </c>
      <c r="E8" s="21">
        <v>1.5749999999999997</v>
      </c>
      <c r="F8" s="21">
        <f t="shared" ref="F8:F14" si="0">SUM(G8,H8,I8)</f>
        <v>0.30269585189897164</v>
      </c>
      <c r="G8" s="21">
        <v>0.18989324189897161</v>
      </c>
      <c r="H8" s="21">
        <v>4.2158720000000004E-2</v>
      </c>
      <c r="I8" s="21">
        <v>7.0643890000000001E-2</v>
      </c>
      <c r="J8" s="22">
        <f t="shared" ref="J8:J14" si="1">IFERROR(G8/E8,0)</f>
        <v>0.12056713771363278</v>
      </c>
      <c r="K8" s="22">
        <f t="shared" ref="K8:K14" si="2">IFERROR(SUM(G8,H8)/E8,0)</f>
        <v>0.14733457898347407</v>
      </c>
      <c r="L8" s="23">
        <f t="shared" ref="L8:L14" si="3">IFERROR(SUM(G8,H8,I8)/E8,0)</f>
        <v>0.19218784247553758</v>
      </c>
      <c r="M8" s="4"/>
    </row>
    <row r="9" spans="1:13">
      <c r="A9" s="17"/>
      <c r="B9" s="18">
        <v>7</v>
      </c>
      <c r="C9" s="19" t="s">
        <v>107</v>
      </c>
      <c r="D9" s="20">
        <v>26.013866</v>
      </c>
      <c r="E9" s="21">
        <v>30.957732</v>
      </c>
      <c r="F9" s="21">
        <f t="shared" si="0"/>
        <v>7.70504410538509</v>
      </c>
      <c r="G9" s="21">
        <v>4.5034863153850893</v>
      </c>
      <c r="H9" s="21">
        <v>2.1821265400000001</v>
      </c>
      <c r="I9" s="21">
        <v>1.01943125</v>
      </c>
      <c r="J9" s="22">
        <f t="shared" si="1"/>
        <v>0.14547210097254828</v>
      </c>
      <c r="K9" s="22">
        <f t="shared" si="2"/>
        <v>0.21595938796114295</v>
      </c>
      <c r="L9" s="23">
        <f t="shared" si="3"/>
        <v>0.2488891662149246</v>
      </c>
      <c r="M9" s="4"/>
    </row>
    <row r="10" spans="1:13">
      <c r="A10" s="17"/>
      <c r="B10" s="18">
        <v>26</v>
      </c>
      <c r="C10" s="19" t="s">
        <v>119</v>
      </c>
      <c r="D10" s="20">
        <v>0.19800000000000001</v>
      </c>
      <c r="E10" s="21">
        <v>11.087221999999999</v>
      </c>
      <c r="F10" s="21">
        <f t="shared" si="0"/>
        <v>2.0236973542897392</v>
      </c>
      <c r="G10" s="21">
        <v>0.87971882428973913</v>
      </c>
      <c r="H10" s="21">
        <v>0.11738390999999999</v>
      </c>
      <c r="I10" s="21">
        <v>1.02659462</v>
      </c>
      <c r="J10" s="22">
        <f t="shared" si="1"/>
        <v>7.9345288142488646E-2</v>
      </c>
      <c r="K10" s="22">
        <f t="shared" si="2"/>
        <v>8.9932602981138046E-2</v>
      </c>
      <c r="L10" s="23">
        <f t="shared" si="3"/>
        <v>0.18252519470519663</v>
      </c>
      <c r="M10" s="4"/>
    </row>
    <row r="11" spans="1:13" ht="25.5">
      <c r="A11" s="17"/>
      <c r="B11" s="18">
        <v>50</v>
      </c>
      <c r="C11" s="19" t="s">
        <v>128</v>
      </c>
      <c r="D11" s="20">
        <v>0.99999999999999989</v>
      </c>
      <c r="E11" s="21">
        <v>1</v>
      </c>
      <c r="F11" s="21">
        <f t="shared" si="0"/>
        <v>0.42676024039595511</v>
      </c>
      <c r="G11" s="21">
        <v>0.33209529039595509</v>
      </c>
      <c r="H11" s="21">
        <v>4.5489160000000001E-2</v>
      </c>
      <c r="I11" s="21">
        <v>4.917578999999999E-2</v>
      </c>
      <c r="J11" s="22">
        <f t="shared" si="1"/>
        <v>0.33209529039595509</v>
      </c>
      <c r="K11" s="22">
        <f t="shared" si="2"/>
        <v>0.37758445039595512</v>
      </c>
      <c r="L11" s="23">
        <f t="shared" si="3"/>
        <v>0.42676024039595511</v>
      </c>
      <c r="M11" s="4"/>
    </row>
    <row r="12" spans="1:13" ht="38.25">
      <c r="A12" s="17"/>
      <c r="B12" s="18">
        <v>72</v>
      </c>
      <c r="C12" s="19" t="s">
        <v>138</v>
      </c>
      <c r="D12" s="20">
        <v>1.2013499999999999</v>
      </c>
      <c r="E12" s="21">
        <v>1.2013500000000001</v>
      </c>
      <c r="F12" s="21">
        <f t="shared" si="0"/>
        <v>0.31135026670966892</v>
      </c>
      <c r="G12" s="21">
        <v>0.12969416670966893</v>
      </c>
      <c r="H12" s="21">
        <v>8.4737720000000002E-2</v>
      </c>
      <c r="I12" s="21">
        <v>9.6918379999999998E-2</v>
      </c>
      <c r="J12" s="22">
        <f t="shared" si="1"/>
        <v>0.10795702060987132</v>
      </c>
      <c r="K12" s="22">
        <f t="shared" si="2"/>
        <v>0.17849243493542175</v>
      </c>
      <c r="L12" s="23">
        <f t="shared" si="3"/>
        <v>0.25916699272457561</v>
      </c>
      <c r="M12" s="4"/>
    </row>
    <row r="13" spans="1:13" ht="15.75" thickBot="1">
      <c r="A13" s="41" t="s">
        <v>205</v>
      </c>
      <c r="B13" s="58"/>
      <c r="C13" s="43"/>
      <c r="D13" s="44">
        <f ca="1">SUM(D14:OFFSET(D12,(MATCH("GOBIERNOS LOCALES",$A$8:$A$50,0)-MATCH("GOBIERNOS REGIONALES",$A$8:$A$50,0)),0))</f>
        <v>0</v>
      </c>
      <c r="E13" s="45">
        <f ca="1">SUM(E14:OFFSET(E12,(MATCH("GOBIERNOS LOCALES",$A$8:$A$50,0)-MATCH("GOBIERNOS REGIONALES",$A$8:$A$50,0)),0))</f>
        <v>0</v>
      </c>
      <c r="F13" s="45">
        <f ca="1">SUM(F14:OFFSET(F12,(MATCH("GOBIERNOS LOCALES",$A$8:$A$50,0)-MATCH("GOBIERNOS REGIONALES",$A$8:$A$50,0)),0))</f>
        <v>0</v>
      </c>
      <c r="G13" s="45">
        <f ca="1">SUM(G14:OFFSET(G12,(MATCH("GOBIERNOS LOCALES",$A$8:$A$50,0)-MATCH("GOBIERNOS REGIONALES",$A$8:$A$50,0)),0))</f>
        <v>0</v>
      </c>
      <c r="H13" s="45">
        <f ca="1">SUM(H14:OFFSET(H12,(MATCH("GOBIERNOS LOCALES",$A$8:$A$50,0)-MATCH("GOBIERNOS REGIONALES",$A$8:$A$50,0)),0))</f>
        <v>0</v>
      </c>
      <c r="I13" s="45">
        <f ca="1">SUM(I14:OFFSET(I12,(MATCH("GOBIERNOS LOCALES",$A$8:$A$50,0)-MATCH("GOBIERNOS REGIONALES",$A$8:$A$50,0)),0))</f>
        <v>0</v>
      </c>
      <c r="J13" s="46">
        <f ca="1">IFERROR(G13/E13,0)</f>
        <v>0</v>
      </c>
      <c r="K13" s="46">
        <f ca="1">IFERROR(SUM(G13,H13)/E13,0)</f>
        <v>0</v>
      </c>
      <c r="L13" s="47">
        <f ca="1">IFERROR(SUM(G13,H13,I13)/E13,0)</f>
        <v>0</v>
      </c>
      <c r="M13" s="4"/>
    </row>
    <row r="14" spans="1:13">
      <c r="A14" t="s">
        <v>232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128</v>
      </c>
      <c r="B1" s="51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2050</v>
      </c>
      <c r="N2" s="72" t="s">
        <v>2065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29.988216000000001</v>
      </c>
      <c r="E6" s="14">
        <f ca="1">SUM(E7:OFFSET(E7,50,0))</f>
        <v>45.821303999999998</v>
      </c>
      <c r="F6" s="14">
        <f ca="1">SUM(F7:OFFSET(F7,50,0))</f>
        <v>10.769547818679424</v>
      </c>
      <c r="G6" s="14">
        <f ca="1">SUM(G7:OFFSET(G7,50,0))</f>
        <v>6.034887838679424</v>
      </c>
      <c r="H6" s="14">
        <f ca="1">SUM(H7:OFFSET(H7,50,0))</f>
        <v>2.4718960499999998</v>
      </c>
      <c r="I6" s="14">
        <f ca="1">SUM(I7:OFFSET(I7,50,0))</f>
        <v>2.2627639299999993</v>
      </c>
      <c r="J6" s="15">
        <f ca="1">IFERROR(G6/E6,0)</f>
        <v>0.13170484713135672</v>
      </c>
      <c r="K6" s="15">
        <f ca="1">IFERROR(SUM(G6,H6)/E6,0)</f>
        <v>0.18565128326944655</v>
      </c>
      <c r="L6" s="16">
        <f ca="1">IFERROR(SUM(G6,H6,I6)/E6,0)</f>
        <v>0.23503363890908527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1.1975E-2</v>
      </c>
      <c r="E7" s="21">
        <v>3.6764999999999999E-2</v>
      </c>
      <c r="F7" s="21">
        <f t="shared" ref="F7:F20" si="0">SUM(G7,H7,I7)</f>
        <v>9.0309599012071643E-3</v>
      </c>
      <c r="G7" s="21">
        <v>7.6657499012071639E-3</v>
      </c>
      <c r="H7" s="21">
        <v>-5.4948999999999992E-4</v>
      </c>
      <c r="I7" s="21">
        <v>1.9146999999999999E-3</v>
      </c>
      <c r="J7" s="22">
        <f t="shared" ref="J7:J20" si="1">IFERROR(G7/E7,0)</f>
        <v>0.20850672925900079</v>
      </c>
      <c r="K7" s="22">
        <f t="shared" ref="K7:K20" si="2">IFERROR(SUM(G7,H7)/E7,0)</f>
        <v>0.19356072082706827</v>
      </c>
      <c r="L7" s="23">
        <f t="shared" ref="L7:L20" si="3">IFERROR(SUM(G7,H7,I7)/E7,0)</f>
        <v>0.24564014419168134</v>
      </c>
      <c r="M7" s="4"/>
      <c r="N7" t="s">
        <v>261</v>
      </c>
      <c r="O7" s="5">
        <v>0.40084250681877137</v>
      </c>
      <c r="P7" s="71">
        <v>0.58811210331771457</v>
      </c>
    </row>
    <row r="8" spans="1:16">
      <c r="A8" s="17"/>
      <c r="B8" s="55">
        <v>4</v>
      </c>
      <c r="C8" s="19" t="s">
        <v>252</v>
      </c>
      <c r="D8" s="20">
        <v>5.6488740000000002</v>
      </c>
      <c r="E8" s="21">
        <v>3.9804440000000003</v>
      </c>
      <c r="F8" s="21">
        <f t="shared" si="0"/>
        <v>1.1602147852748961</v>
      </c>
      <c r="G8" s="21">
        <v>0.55891498527489603</v>
      </c>
      <c r="H8" s="21">
        <v>0.60081000000000007</v>
      </c>
      <c r="I8" s="21">
        <v>4.8980000000000648E-4</v>
      </c>
      <c r="J8" s="22">
        <f t="shared" si="1"/>
        <v>0.14041523640953019</v>
      </c>
      <c r="K8" s="22">
        <f t="shared" si="2"/>
        <v>0.29135568425906655</v>
      </c>
      <c r="L8" s="23">
        <f t="shared" si="3"/>
        <v>0.29147873585833539</v>
      </c>
      <c r="M8" s="4"/>
      <c r="N8" t="s">
        <v>258</v>
      </c>
      <c r="O8" s="5">
        <v>0.11880365039906017</v>
      </c>
      <c r="P8" s="71">
        <v>0.49316583810319709</v>
      </c>
    </row>
    <row r="9" spans="1:16">
      <c r="A9" s="17"/>
      <c r="B9" s="55">
        <v>5</v>
      </c>
      <c r="C9" s="19" t="s">
        <v>253</v>
      </c>
      <c r="D9" s="20">
        <v>0.82169999999999999</v>
      </c>
      <c r="E9" s="21">
        <v>0.82169999999999999</v>
      </c>
      <c r="F9" s="21">
        <f t="shared" si="0"/>
        <v>0.40225500122547153</v>
      </c>
      <c r="G9" s="21">
        <v>0.2675900012254715</v>
      </c>
      <c r="H9" s="21">
        <v>0.123665</v>
      </c>
      <c r="I9" s="21">
        <v>1.0999999999999999E-2</v>
      </c>
      <c r="J9" s="22">
        <f t="shared" si="1"/>
        <v>0.32565413316961361</v>
      </c>
      <c r="K9" s="22">
        <f t="shared" si="2"/>
        <v>0.47615309872882017</v>
      </c>
      <c r="L9" s="23">
        <f t="shared" si="3"/>
        <v>0.48953997958558054</v>
      </c>
      <c r="M9" s="4"/>
      <c r="N9" t="s">
        <v>253</v>
      </c>
      <c r="O9" s="5">
        <v>0.40225500122547153</v>
      </c>
      <c r="P9" s="71">
        <v>0.48953997958558054</v>
      </c>
    </row>
    <row r="10" spans="1:16">
      <c r="A10" s="17"/>
      <c r="B10" s="55">
        <v>7</v>
      </c>
      <c r="C10" s="19" t="s">
        <v>255</v>
      </c>
      <c r="D10" s="20">
        <v>8.508538999999999</v>
      </c>
      <c r="E10" s="21">
        <v>12.919096</v>
      </c>
      <c r="F10" s="21">
        <f t="shared" si="0"/>
        <v>1.4802651341077073</v>
      </c>
      <c r="G10" s="21">
        <v>0.75857632410770748</v>
      </c>
      <c r="H10" s="21">
        <v>0.11098390999999999</v>
      </c>
      <c r="I10" s="21">
        <v>0.61070489999999999</v>
      </c>
      <c r="J10" s="22">
        <f t="shared" si="1"/>
        <v>5.8717446182589519E-2</v>
      </c>
      <c r="K10" s="22">
        <f t="shared" si="2"/>
        <v>6.730813317802635E-2</v>
      </c>
      <c r="L10" s="23">
        <f t="shared" si="3"/>
        <v>0.11457962183326971</v>
      </c>
      <c r="M10" s="4"/>
      <c r="N10" t="s">
        <v>259</v>
      </c>
      <c r="O10" s="5">
        <v>3.6882300661471856E-3</v>
      </c>
      <c r="P10" s="71">
        <v>0.36230157820699271</v>
      </c>
    </row>
    <row r="11" spans="1:16">
      <c r="A11" s="17"/>
      <c r="B11" s="55">
        <v>8</v>
      </c>
      <c r="C11" s="19" t="s">
        <v>256</v>
      </c>
      <c r="D11" s="20">
        <v>5.9943610000000005</v>
      </c>
      <c r="E11" s="21">
        <v>5.3098990000000006</v>
      </c>
      <c r="F11" s="21">
        <f t="shared" si="0"/>
        <v>1.6464100077491999</v>
      </c>
      <c r="G11" s="21">
        <v>1.0480150077491999</v>
      </c>
      <c r="H11" s="21">
        <v>0.59839500000000001</v>
      </c>
      <c r="I11" s="21">
        <v>0</v>
      </c>
      <c r="J11" s="22">
        <f t="shared" si="1"/>
        <v>0.19737004559770341</v>
      </c>
      <c r="K11" s="22">
        <f t="shared" si="2"/>
        <v>0.31006427951816029</v>
      </c>
      <c r="L11" s="23">
        <f t="shared" si="3"/>
        <v>0.31006427951816029</v>
      </c>
      <c r="M11" s="4"/>
      <c r="N11" t="s">
        <v>263</v>
      </c>
      <c r="O11" s="5">
        <v>5.0610200236233363</v>
      </c>
      <c r="P11" s="71">
        <v>0.31941174596379546</v>
      </c>
    </row>
    <row r="12" spans="1:16">
      <c r="A12" s="17"/>
      <c r="B12" s="55">
        <v>10</v>
      </c>
      <c r="C12" s="19" t="s">
        <v>258</v>
      </c>
      <c r="D12" s="20">
        <v>3.1134999999999999E-2</v>
      </c>
      <c r="E12" s="21">
        <v>0.24089999999999998</v>
      </c>
      <c r="F12" s="21">
        <f t="shared" si="0"/>
        <v>0.11880365039906017</v>
      </c>
      <c r="G12" s="21">
        <v>8.7920100399060175E-2</v>
      </c>
      <c r="H12" s="21">
        <v>1.423255E-2</v>
      </c>
      <c r="I12" s="21">
        <v>1.6650999999999999E-2</v>
      </c>
      <c r="J12" s="22">
        <f t="shared" si="1"/>
        <v>0.36496513241619005</v>
      </c>
      <c r="K12" s="22">
        <f t="shared" si="2"/>
        <v>0.42404587131199745</v>
      </c>
      <c r="L12" s="23">
        <f t="shared" si="3"/>
        <v>0.49316583810319709</v>
      </c>
      <c r="M12" s="4"/>
      <c r="N12" t="s">
        <v>256</v>
      </c>
      <c r="O12" s="5">
        <v>1.6464100077491999</v>
      </c>
      <c r="P12" s="71">
        <v>0.31006427951816029</v>
      </c>
    </row>
    <row r="13" spans="1:16">
      <c r="A13" s="17"/>
      <c r="B13" s="55">
        <v>11</v>
      </c>
      <c r="C13" s="19" t="s">
        <v>259</v>
      </c>
      <c r="D13" s="20">
        <v>2.1992000000000001E-2</v>
      </c>
      <c r="E13" s="21">
        <v>1.018E-2</v>
      </c>
      <c r="F13" s="21">
        <f t="shared" si="0"/>
        <v>3.6882300661471856E-3</v>
      </c>
      <c r="G13" s="21">
        <v>4.1500000661471859E-3</v>
      </c>
      <c r="H13" s="21">
        <v>-4.6177000000000002E-4</v>
      </c>
      <c r="I13" s="21">
        <v>0</v>
      </c>
      <c r="J13" s="22">
        <f t="shared" si="1"/>
        <v>0.40766208901249373</v>
      </c>
      <c r="K13" s="22">
        <f t="shared" si="2"/>
        <v>0.36230157820699271</v>
      </c>
      <c r="L13" s="23">
        <f t="shared" si="3"/>
        <v>0.36230157820699271</v>
      </c>
      <c r="M13" s="4"/>
      <c r="N13" t="s">
        <v>252</v>
      </c>
      <c r="O13" s="5">
        <v>1.1602147852748961</v>
      </c>
      <c r="P13" s="71">
        <v>0.29147873585833539</v>
      </c>
    </row>
    <row r="14" spans="1:16">
      <c r="A14" s="17"/>
      <c r="B14" s="55">
        <v>13</v>
      </c>
      <c r="C14" s="19" t="s">
        <v>261</v>
      </c>
      <c r="D14" s="20">
        <v>0.78520000000000001</v>
      </c>
      <c r="E14" s="21">
        <v>0.68157500000000004</v>
      </c>
      <c r="F14" s="21">
        <f t="shared" si="0"/>
        <v>0.40084250681877137</v>
      </c>
      <c r="G14" s="21">
        <v>0.34316250681877136</v>
      </c>
      <c r="H14" s="21">
        <v>5.7679999999999995E-2</v>
      </c>
      <c r="I14" s="21">
        <v>0</v>
      </c>
      <c r="J14" s="22">
        <f t="shared" si="1"/>
        <v>0.50348458616993186</v>
      </c>
      <c r="K14" s="22">
        <f t="shared" si="2"/>
        <v>0.58811210331771457</v>
      </c>
      <c r="L14" s="23">
        <f t="shared" si="3"/>
        <v>0.58811210331771457</v>
      </c>
      <c r="M14" s="4"/>
      <c r="N14" t="s">
        <v>250</v>
      </c>
      <c r="O14" s="5">
        <v>9.0309599012071643E-3</v>
      </c>
      <c r="P14" s="71">
        <v>0.24564014419168134</v>
      </c>
    </row>
    <row r="15" spans="1:16">
      <c r="A15" s="17"/>
      <c r="B15" s="55">
        <v>15</v>
      </c>
      <c r="C15" s="19" t="s">
        <v>263</v>
      </c>
      <c r="D15" s="20">
        <v>7.5785010000000002</v>
      </c>
      <c r="E15" s="21">
        <v>15.844815000000002</v>
      </c>
      <c r="F15" s="21">
        <f t="shared" si="0"/>
        <v>5.0610200236233363</v>
      </c>
      <c r="G15" s="21">
        <v>2.7691331636233372</v>
      </c>
      <c r="H15" s="21">
        <v>0.96074084999999976</v>
      </c>
      <c r="I15" s="21">
        <v>1.3311460099999997</v>
      </c>
      <c r="J15" s="22">
        <f t="shared" si="1"/>
        <v>0.17476588799700954</v>
      </c>
      <c r="K15" s="22">
        <f t="shared" si="2"/>
        <v>0.23540028795687021</v>
      </c>
      <c r="L15" s="23">
        <f t="shared" si="3"/>
        <v>0.31941174596379546</v>
      </c>
      <c r="M15" s="4"/>
      <c r="N15" t="s">
        <v>255</v>
      </c>
      <c r="O15" s="5">
        <v>1.4802651341077073</v>
      </c>
      <c r="P15" s="71">
        <v>0.11457962183326971</v>
      </c>
    </row>
    <row r="16" spans="1:16">
      <c r="A16" s="17"/>
      <c r="B16" s="55">
        <v>16</v>
      </c>
      <c r="C16" s="19" t="s">
        <v>264</v>
      </c>
      <c r="D16" s="20">
        <v>3.5802E-2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265</v>
      </c>
      <c r="O16" s="5">
        <v>0.46901751951362602</v>
      </c>
      <c r="P16" s="71">
        <v>8.160509299651339E-2</v>
      </c>
    </row>
    <row r="17" spans="1:16">
      <c r="A17" s="17"/>
      <c r="B17" s="55">
        <v>17</v>
      </c>
      <c r="C17" s="19" t="s">
        <v>265</v>
      </c>
      <c r="D17" s="20">
        <v>0.26867000000000002</v>
      </c>
      <c r="E17" s="21">
        <v>5.7474049999999997</v>
      </c>
      <c r="F17" s="21">
        <f t="shared" si="0"/>
        <v>0.46901751951362602</v>
      </c>
      <c r="G17" s="21">
        <v>0.1897599995136261</v>
      </c>
      <c r="H17" s="21">
        <v>6.4000000000000003E-3</v>
      </c>
      <c r="I17" s="21">
        <v>0.27285751999999996</v>
      </c>
      <c r="J17" s="22">
        <f t="shared" si="1"/>
        <v>3.3016639598849588E-2</v>
      </c>
      <c r="K17" s="22">
        <f t="shared" si="2"/>
        <v>3.4130185625273687E-2</v>
      </c>
      <c r="L17" s="23">
        <f t="shared" si="3"/>
        <v>8.160509299651339E-2</v>
      </c>
      <c r="M17" s="4"/>
      <c r="N17" t="s">
        <v>268</v>
      </c>
      <c r="O17" s="5">
        <v>1.7999999999999999E-2</v>
      </c>
      <c r="P17" s="71">
        <v>7.8765999343616666E-2</v>
      </c>
    </row>
    <row r="18" spans="1:16">
      <c r="A18" s="17"/>
      <c r="B18" s="55">
        <v>20</v>
      </c>
      <c r="C18" s="19" t="s">
        <v>268</v>
      </c>
      <c r="D18" s="20">
        <v>0.22852500000000001</v>
      </c>
      <c r="E18" s="21">
        <v>0.22852500000000001</v>
      </c>
      <c r="F18" s="21">
        <f t="shared" si="0"/>
        <v>1.7999999999999999E-2</v>
      </c>
      <c r="G18" s="21">
        <v>0</v>
      </c>
      <c r="H18" s="21">
        <v>0</v>
      </c>
      <c r="I18" s="21">
        <v>1.7999999999999999E-2</v>
      </c>
      <c r="J18" s="22">
        <f t="shared" si="1"/>
        <v>0</v>
      </c>
      <c r="K18" s="22">
        <f t="shared" si="2"/>
        <v>0</v>
      </c>
      <c r="L18" s="23">
        <f t="shared" si="3"/>
        <v>7.8765999343616666E-2</v>
      </c>
      <c r="M18" s="4"/>
      <c r="N18" t="s">
        <v>264</v>
      </c>
      <c r="O18" s="5">
        <v>0</v>
      </c>
      <c r="P18" s="71">
        <v>0</v>
      </c>
    </row>
    <row r="19" spans="1:16">
      <c r="A19" s="17"/>
      <c r="B19" s="55">
        <v>21</v>
      </c>
      <c r="C19" s="19" t="s">
        <v>269</v>
      </c>
      <c r="D19" s="20">
        <v>2.6391999999999999E-2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269</v>
      </c>
      <c r="O19" s="5">
        <v>0</v>
      </c>
      <c r="P19" s="71">
        <v>0</v>
      </c>
    </row>
    <row r="20" spans="1:16" ht="15.75" thickBot="1">
      <c r="A20" s="24"/>
      <c r="B20" s="56">
        <v>22</v>
      </c>
      <c r="C20" s="26" t="s">
        <v>270</v>
      </c>
      <c r="D20" s="27">
        <v>2.6550000000000001E-2</v>
      </c>
      <c r="E20" s="28">
        <v>0</v>
      </c>
      <c r="F20" s="28">
        <f t="shared" si="0"/>
        <v>0</v>
      </c>
      <c r="G20" s="28">
        <v>0</v>
      </c>
      <c r="H20" s="28">
        <v>0</v>
      </c>
      <c r="I20" s="28">
        <v>0</v>
      </c>
      <c r="J20" s="29">
        <f t="shared" si="1"/>
        <v>0</v>
      </c>
      <c r="K20" s="29">
        <f t="shared" si="2"/>
        <v>0</v>
      </c>
      <c r="L20" s="30">
        <f t="shared" si="3"/>
        <v>0</v>
      </c>
      <c r="M20" s="4"/>
      <c r="N20" t="s">
        <v>270</v>
      </c>
      <c r="O20" s="5">
        <v>0</v>
      </c>
      <c r="P20" s="71">
        <v>0</v>
      </c>
    </row>
    <row r="21" spans="1:16">
      <c r="O21" s="5"/>
      <c r="P21" s="71"/>
    </row>
    <row r="22" spans="1:16">
      <c r="O22" s="5"/>
      <c r="P22" s="71"/>
    </row>
    <row r="23" spans="1:16">
      <c r="O23" s="5"/>
      <c r="P23" s="71"/>
    </row>
    <row r="24" spans="1:16">
      <c r="O24" s="5"/>
      <c r="P24" s="71"/>
    </row>
    <row r="25" spans="1:16">
      <c r="O25" s="5"/>
      <c r="P25" s="71"/>
    </row>
    <row r="26" spans="1:16">
      <c r="O26" s="5"/>
      <c r="P26" s="71"/>
    </row>
    <row r="27" spans="1:16">
      <c r="O27" s="5"/>
      <c r="P27" s="71"/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>
  <dimension ref="A1:M21"/>
  <sheetViews>
    <sheetView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>
      <c r="A1" s="50">
        <v>128</v>
      </c>
      <c r="B1" s="49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2051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29.988216000000001</v>
      </c>
      <c r="E6" s="14">
        <v>45.821303999999998</v>
      </c>
      <c r="F6" s="14">
        <v>10.769547818679424</v>
      </c>
      <c r="G6" s="14">
        <v>6.034887838679424</v>
      </c>
      <c r="H6" s="14">
        <v>2.4718960499999998</v>
      </c>
      <c r="I6" s="14">
        <v>2.2627639299999993</v>
      </c>
      <c r="J6" s="15">
        <v>0.13170484713135672</v>
      </c>
      <c r="K6" s="15">
        <v>0.18565128326944655</v>
      </c>
      <c r="L6" s="16">
        <v>0.23503363890908527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29.988216000000001</v>
      </c>
      <c r="E7" s="38">
        <f ca="1">SUM(E8:OFFSET(E6,MATCH("PROYECTOS",$A$8:$A$50,0),0))</f>
        <v>45.821304000000005</v>
      </c>
      <c r="F7" s="38">
        <f ca="1">SUM(F8:OFFSET(F6,MATCH("PROYECTOS",$A$8:$A$50,0),0))</f>
        <v>10.769547818679424</v>
      </c>
      <c r="G7" s="38">
        <f ca="1">SUM(G8:OFFSET(G6,MATCH("PROYECTOS",$A$8:$A$50,0),0))</f>
        <v>6.034887838679424</v>
      </c>
      <c r="H7" s="38">
        <f ca="1">SUM(H8:OFFSET(H6,MATCH("PROYECTOS",$A$8:$A$50,0),0))</f>
        <v>2.4718960500000002</v>
      </c>
      <c r="I7" s="38">
        <f ca="1">SUM(I8:OFFSET(I6,MATCH("PROYECTOS",$A$8:$A$50,0),0))</f>
        <v>2.2627639300000002</v>
      </c>
      <c r="J7" s="39">
        <f ca="1">IFERROR(G7/E7,0)</f>
        <v>0.13170484713135669</v>
      </c>
      <c r="K7" s="39">
        <f ca="1">IFERROR(SUM(G7,H7)/E7,0)</f>
        <v>0.18565128326944652</v>
      </c>
      <c r="L7" s="40">
        <f ca="1">IFERROR(SUM(G7,H7,I7)/E7,0)</f>
        <v>0.23503363890908524</v>
      </c>
      <c r="M7" s="4"/>
    </row>
    <row r="8" spans="1:13">
      <c r="A8" s="17"/>
      <c r="B8" s="19">
        <v>3000001</v>
      </c>
      <c r="C8" s="19" t="s">
        <v>275</v>
      </c>
      <c r="D8" s="20">
        <v>2.0418000000000003</v>
      </c>
      <c r="E8" s="21">
        <v>2.0417999999999998</v>
      </c>
      <c r="F8" s="21">
        <f t="shared" ref="F8:F11" si="0">SUM(G8,H8,I8)</f>
        <v>0.52410067071559796</v>
      </c>
      <c r="G8" s="21">
        <v>0.36838723071559798</v>
      </c>
      <c r="H8" s="21">
        <v>6.9945549999999995E-2</v>
      </c>
      <c r="I8" s="21">
        <v>8.5767890000000013E-2</v>
      </c>
      <c r="J8" s="22">
        <f t="shared" ref="J8:J12" si="1">IFERROR(G8/E8,0)</f>
        <v>0.18042277927103439</v>
      </c>
      <c r="K8" s="22">
        <f t="shared" ref="K8:K12" si="2">IFERROR(SUM(G8,H8)/E8,0)</f>
        <v>0.21467958698971398</v>
      </c>
      <c r="L8" s="23">
        <f t="shared" ref="L8:L12" si="3">IFERROR(SUM(G8,H8,I8)/E8,0)</f>
        <v>0.2566856061884602</v>
      </c>
      <c r="M8" s="4"/>
    </row>
    <row r="9" spans="1:13">
      <c r="A9" s="17"/>
      <c r="B9" s="19">
        <v>3000677</v>
      </c>
      <c r="C9" s="19" t="s">
        <v>2053</v>
      </c>
      <c r="D9" s="20">
        <v>0.23</v>
      </c>
      <c r="E9" s="21">
        <v>0.22999999999999998</v>
      </c>
      <c r="F9" s="21">
        <f t="shared" si="0"/>
        <v>9.3014250481808031E-2</v>
      </c>
      <c r="G9" s="21">
        <v>5.9552940481808037E-2</v>
      </c>
      <c r="H9" s="21">
        <v>9.9215200000000014E-3</v>
      </c>
      <c r="I9" s="21">
        <v>2.3539789999999998E-2</v>
      </c>
      <c r="J9" s="22">
        <f t="shared" si="1"/>
        <v>0.25892582818177406</v>
      </c>
      <c r="K9" s="22">
        <f t="shared" si="2"/>
        <v>0.30206287166003498</v>
      </c>
      <c r="L9" s="23">
        <f t="shared" si="3"/>
        <v>0.40440978470351319</v>
      </c>
      <c r="M9" s="4"/>
    </row>
    <row r="10" spans="1:13">
      <c r="A10" s="17"/>
      <c r="B10" s="19">
        <v>3000678</v>
      </c>
      <c r="C10" s="19" t="s">
        <v>2054</v>
      </c>
      <c r="D10" s="20">
        <v>1.5415210000000001</v>
      </c>
      <c r="E10" s="21">
        <v>1.5415209999999999</v>
      </c>
      <c r="F10" s="21">
        <f t="shared" si="0"/>
        <v>0.44619553838323273</v>
      </c>
      <c r="G10" s="21">
        <v>0.24624662838323275</v>
      </c>
      <c r="H10" s="21">
        <v>9.2518530000000015E-2</v>
      </c>
      <c r="I10" s="21">
        <v>0.10743037999999999</v>
      </c>
      <c r="J10" s="22">
        <f t="shared" si="1"/>
        <v>0.15974263625551177</v>
      </c>
      <c r="K10" s="22">
        <f t="shared" si="2"/>
        <v>0.21976032657565661</v>
      </c>
      <c r="L10" s="23">
        <f t="shared" si="3"/>
        <v>0.2894514822589071</v>
      </c>
      <c r="M10" s="4"/>
    </row>
    <row r="11" spans="1:13" ht="25.5">
      <c r="A11" s="17"/>
      <c r="B11" s="19">
        <v>3000679</v>
      </c>
      <c r="C11" s="19" t="s">
        <v>2055</v>
      </c>
      <c r="D11" s="20">
        <v>26.174895000000003</v>
      </c>
      <c r="E11" s="21">
        <v>42.007983000000003</v>
      </c>
      <c r="F11" s="21">
        <f t="shared" si="0"/>
        <v>9.706237359098786</v>
      </c>
      <c r="G11" s="21">
        <v>5.3607010390987853</v>
      </c>
      <c r="H11" s="21">
        <v>2.2995104500000001</v>
      </c>
      <c r="I11" s="21">
        <v>2.0460258700000002</v>
      </c>
      <c r="J11" s="22">
        <f t="shared" si="1"/>
        <v>0.12761148372914702</v>
      </c>
      <c r="K11" s="22">
        <f t="shared" si="2"/>
        <v>0.1823513280582594</v>
      </c>
      <c r="L11" s="23">
        <f t="shared" si="3"/>
        <v>0.2310569721735696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2066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0.2566856061884602</v>
      </c>
    </row>
    <row r="19" spans="1:4">
      <c r="A19" s="17"/>
      <c r="B19" s="19">
        <v>3000677</v>
      </c>
      <c r="C19" s="19" t="s">
        <v>2053</v>
      </c>
      <c r="D19" s="23">
        <v>0.40440978470351319</v>
      </c>
    </row>
    <row r="20" spans="1:4">
      <c r="A20" s="17"/>
      <c r="B20" s="19">
        <v>3000678</v>
      </c>
      <c r="C20" s="19" t="s">
        <v>2054</v>
      </c>
      <c r="D20" s="23">
        <v>0.2894514822589071</v>
      </c>
    </row>
    <row r="21" spans="1:4" ht="26.25" thickBot="1">
      <c r="A21" s="24"/>
      <c r="B21" s="26">
        <v>3000679</v>
      </c>
      <c r="C21" s="26" t="s">
        <v>2055</v>
      </c>
      <c r="D21" s="30">
        <v>0.2310569721735696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128</v>
      </c>
      <c r="B1" s="49" t="s">
        <v>88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2052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29.988216000000001</v>
      </c>
      <c r="I6" s="14">
        <v>45.821303999999998</v>
      </c>
      <c r="J6" s="14">
        <v>10.769547818679424</v>
      </c>
      <c r="K6" s="14">
        <v>6.034887838679424</v>
      </c>
      <c r="L6" s="14">
        <v>2.4718960499999998</v>
      </c>
      <c r="M6" s="14">
        <v>2.2627639299999993</v>
      </c>
      <c r="N6" s="15">
        <v>0.13170484713135672</v>
      </c>
      <c r="O6" s="15">
        <v>0.18565128326944655</v>
      </c>
      <c r="P6" s="16">
        <v>0.23503363890908527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29.988216000000001</v>
      </c>
      <c r="I7" s="37">
        <f>SUM(I8:I17)</f>
        <v>45.821303999999998</v>
      </c>
      <c r="J7" s="37">
        <f>SUM(J8:J17)</f>
        <v>10.769547818679422</v>
      </c>
      <c r="K7" s="37">
        <f t="shared" ref="K7:M7" si="0">SUM(K8:K17)</f>
        <v>6.034887838679424</v>
      </c>
      <c r="L7" s="37">
        <f t="shared" si="0"/>
        <v>2.4718960500000002</v>
      </c>
      <c r="M7" s="37">
        <f t="shared" si="0"/>
        <v>2.2627639299999998</v>
      </c>
      <c r="N7" s="39">
        <f>IFERROR(K7/I7,0)</f>
        <v>0.13170484713135672</v>
      </c>
      <c r="O7" s="39">
        <f>IFERROR(SUM(K7,L7)/I7,0)</f>
        <v>0.18565128326944655</v>
      </c>
      <c r="P7" s="40">
        <f>IFERROR(SUM(K7,L7,M7)/I7,0)</f>
        <v>0.23503363890908527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0.54100000000000004</v>
      </c>
      <c r="I8" s="21">
        <v>0.54099999999999993</v>
      </c>
      <c r="J8" s="21">
        <f t="shared" ref="J8:J17" si="1">SUM(K8,L8,M8)</f>
        <v>0.13963953952739061</v>
      </c>
      <c r="K8" s="21">
        <v>8.5138519527390599E-2</v>
      </c>
      <c r="L8" s="21">
        <v>3.4263290000000002E-2</v>
      </c>
      <c r="M8" s="21">
        <v>2.0237729999999999E-2</v>
      </c>
      <c r="N8" s="22">
        <f t="shared" ref="N8:N18" si="2">IFERROR(K8/I8,0)</f>
        <v>0.1573724945053431</v>
      </c>
      <c r="O8" s="22">
        <f t="shared" ref="O8:O18" si="3">IFERROR(SUM(K8,L8)/I8,0)</f>
        <v>0.22070574774009355</v>
      </c>
      <c r="P8" s="23">
        <f t="shared" ref="P8:P18" si="4">IFERROR(SUM(K8,L8,M8)/I8,0)</f>
        <v>0.25811375143695126</v>
      </c>
      <c r="Q8" s="70">
        <v>2</v>
      </c>
      <c r="R8" s="21">
        <v>2</v>
      </c>
      <c r="S8" s="23">
        <f>IFERROR(R8/Q8,0)</f>
        <v>1</v>
      </c>
    </row>
    <row r="9" spans="1:19" ht="25.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201</v>
      </c>
      <c r="G9" s="19" t="s">
        <v>625</v>
      </c>
      <c r="H9" s="20">
        <v>1.5007999999999999</v>
      </c>
      <c r="I9" s="21">
        <v>1.5007999999999995</v>
      </c>
      <c r="J9" s="21">
        <f t="shared" si="1"/>
        <v>0.38446113118820741</v>
      </c>
      <c r="K9" s="21">
        <v>0.28324871118820738</v>
      </c>
      <c r="L9" s="21">
        <v>3.568226E-2</v>
      </c>
      <c r="M9" s="21">
        <v>6.5530160000000018E-2</v>
      </c>
      <c r="N9" s="22">
        <f t="shared" si="2"/>
        <v>0.18873181715632162</v>
      </c>
      <c r="O9" s="22">
        <f t="shared" si="3"/>
        <v>0.21250731022668412</v>
      </c>
      <c r="P9" s="23">
        <f t="shared" si="4"/>
        <v>0.25617079636740908</v>
      </c>
      <c r="Q9" s="70">
        <v>32</v>
      </c>
      <c r="R9" s="21">
        <v>31</v>
      </c>
      <c r="S9" s="23">
        <f t="shared" ref="S9:S17" si="5">IFERROR(R9/Q9,0)</f>
        <v>0.96875</v>
      </c>
    </row>
    <row r="10" spans="1:19" ht="51">
      <c r="A10" s="17"/>
      <c r="B10" s="19">
        <v>5005123</v>
      </c>
      <c r="C10" s="19" t="s">
        <v>2056</v>
      </c>
      <c r="D10" s="68">
        <v>3000677</v>
      </c>
      <c r="E10" s="19" t="s">
        <v>2053</v>
      </c>
      <c r="F10" s="69">
        <v>227</v>
      </c>
      <c r="G10" s="19" t="s">
        <v>774</v>
      </c>
      <c r="H10" s="20">
        <v>0.23</v>
      </c>
      <c r="I10" s="21">
        <v>0.23</v>
      </c>
      <c r="J10" s="21">
        <f t="shared" si="1"/>
        <v>9.3014250481808031E-2</v>
      </c>
      <c r="K10" s="21">
        <v>5.9552940481808037E-2</v>
      </c>
      <c r="L10" s="21">
        <v>9.9215199999999996E-3</v>
      </c>
      <c r="M10" s="21">
        <v>2.3539789999999998E-2</v>
      </c>
      <c r="N10" s="22">
        <f t="shared" si="2"/>
        <v>0.25892582818177406</v>
      </c>
      <c r="O10" s="22">
        <f t="shared" si="3"/>
        <v>0.30206287166003493</v>
      </c>
      <c r="P10" s="23">
        <f t="shared" si="4"/>
        <v>0.40440978470351319</v>
      </c>
      <c r="Q10" s="70">
        <v>39</v>
      </c>
      <c r="R10" s="21">
        <v>33</v>
      </c>
      <c r="S10" s="23">
        <f t="shared" si="5"/>
        <v>0.84615384615384615</v>
      </c>
    </row>
    <row r="11" spans="1:19" ht="25.5">
      <c r="A11" s="17"/>
      <c r="B11" s="19">
        <v>5005124</v>
      </c>
      <c r="C11" s="19" t="s">
        <v>2057</v>
      </c>
      <c r="D11" s="68">
        <v>3000678</v>
      </c>
      <c r="E11" s="19" t="s">
        <v>2054</v>
      </c>
      <c r="F11" s="69">
        <v>59</v>
      </c>
      <c r="G11" s="19" t="s">
        <v>577</v>
      </c>
      <c r="H11" s="20">
        <v>0.31000000000000005</v>
      </c>
      <c r="I11" s="21">
        <v>0.31</v>
      </c>
      <c r="J11" s="21">
        <f t="shared" si="1"/>
        <v>0.11234117109752068</v>
      </c>
      <c r="K11" s="21">
        <v>9.4048361097520683E-2</v>
      </c>
      <c r="L11" s="21">
        <v>7.78081E-3</v>
      </c>
      <c r="M11" s="21">
        <v>1.0512000000000001E-2</v>
      </c>
      <c r="N11" s="22">
        <f t="shared" si="2"/>
        <v>0.3033818099920022</v>
      </c>
      <c r="O11" s="22">
        <f t="shared" si="3"/>
        <v>0.32848119708877638</v>
      </c>
      <c r="P11" s="23">
        <f t="shared" si="4"/>
        <v>0.36239087450813123</v>
      </c>
      <c r="Q11" s="70">
        <v>490</v>
      </c>
      <c r="R11" s="21">
        <v>466</v>
      </c>
      <c r="S11" s="23">
        <f t="shared" si="5"/>
        <v>0.95102040816326527</v>
      </c>
    </row>
    <row r="12" spans="1:19" ht="38.25">
      <c r="A12" s="17"/>
      <c r="B12" s="19">
        <v>5005128</v>
      </c>
      <c r="C12" s="19" t="s">
        <v>2058</v>
      </c>
      <c r="D12" s="68">
        <v>3000678</v>
      </c>
      <c r="E12" s="19" t="s">
        <v>2054</v>
      </c>
      <c r="F12" s="69">
        <v>60</v>
      </c>
      <c r="G12" s="19" t="s">
        <v>309</v>
      </c>
      <c r="H12" s="20">
        <v>3.0171E-2</v>
      </c>
      <c r="I12" s="21">
        <v>3.0171E-2</v>
      </c>
      <c r="J12" s="21">
        <f t="shared" si="1"/>
        <v>2.2504100576043129E-2</v>
      </c>
      <c r="K12" s="21">
        <v>2.2504100576043129E-2</v>
      </c>
      <c r="L12" s="21">
        <v>0</v>
      </c>
      <c r="M12" s="21">
        <v>0</v>
      </c>
      <c r="N12" s="22">
        <f t="shared" si="2"/>
        <v>0.74588514056687316</v>
      </c>
      <c r="O12" s="22">
        <f t="shared" si="3"/>
        <v>0.74588514056687316</v>
      </c>
      <c r="P12" s="23">
        <f t="shared" si="4"/>
        <v>0.74588514056687316</v>
      </c>
      <c r="Q12" s="70">
        <v>3</v>
      </c>
      <c r="R12" s="21">
        <v>3</v>
      </c>
      <c r="S12" s="23">
        <f t="shared" si="5"/>
        <v>1</v>
      </c>
    </row>
    <row r="13" spans="1:19" ht="25.5">
      <c r="A13" s="17"/>
      <c r="B13" s="19">
        <v>5005131</v>
      </c>
      <c r="C13" s="19" t="s">
        <v>2059</v>
      </c>
      <c r="D13" s="68">
        <v>3000678</v>
      </c>
      <c r="E13" s="19" t="s">
        <v>2054</v>
      </c>
      <c r="F13" s="69">
        <v>1</v>
      </c>
      <c r="G13" s="19" t="s">
        <v>531</v>
      </c>
      <c r="H13" s="20">
        <v>1.2013499999999999</v>
      </c>
      <c r="I13" s="21">
        <v>1.2013500000000001</v>
      </c>
      <c r="J13" s="21">
        <f t="shared" si="1"/>
        <v>0.31135026670966892</v>
      </c>
      <c r="K13" s="21">
        <v>0.12969416670966893</v>
      </c>
      <c r="L13" s="21">
        <v>8.4737720000000002E-2</v>
      </c>
      <c r="M13" s="21">
        <v>9.6918379999999998E-2</v>
      </c>
      <c r="N13" s="22">
        <f t="shared" si="2"/>
        <v>0.10795702060987132</v>
      </c>
      <c r="O13" s="22">
        <f t="shared" si="3"/>
        <v>0.17849243493542175</v>
      </c>
      <c r="P13" s="23">
        <f t="shared" si="4"/>
        <v>0.25916699272457561</v>
      </c>
      <c r="Q13" s="70">
        <v>464</v>
      </c>
      <c r="R13" s="21">
        <v>78</v>
      </c>
      <c r="S13" s="23">
        <f t="shared" si="5"/>
        <v>0.16810344827586207</v>
      </c>
    </row>
    <row r="14" spans="1:19" ht="38.25">
      <c r="A14" s="17"/>
      <c r="B14" s="19">
        <v>5005132</v>
      </c>
      <c r="C14" s="19" t="s">
        <v>2060</v>
      </c>
      <c r="D14" s="68">
        <v>3000679</v>
      </c>
      <c r="E14" s="19" t="s">
        <v>2055</v>
      </c>
      <c r="F14" s="69">
        <v>444</v>
      </c>
      <c r="G14" s="19" t="s">
        <v>2064</v>
      </c>
      <c r="H14" s="20">
        <v>0.15076400000000001</v>
      </c>
      <c r="I14" s="21">
        <v>0.87106600000000001</v>
      </c>
      <c r="J14" s="21">
        <f t="shared" si="1"/>
        <v>3.0000000000000001E-3</v>
      </c>
      <c r="K14" s="21">
        <v>0</v>
      </c>
      <c r="L14" s="21">
        <v>0</v>
      </c>
      <c r="M14" s="21">
        <v>3.0000000000000001E-3</v>
      </c>
      <c r="N14" s="22">
        <f t="shared" si="2"/>
        <v>0</v>
      </c>
      <c r="O14" s="22">
        <f t="shared" si="3"/>
        <v>0</v>
      </c>
      <c r="P14" s="23">
        <f t="shared" si="4"/>
        <v>3.4440559039154322E-3</v>
      </c>
      <c r="Q14" s="70">
        <v>0</v>
      </c>
      <c r="R14" s="21">
        <v>0</v>
      </c>
      <c r="S14" s="23">
        <f t="shared" si="5"/>
        <v>0</v>
      </c>
    </row>
    <row r="15" spans="1:19" ht="38.25">
      <c r="A15" s="17"/>
      <c r="B15" s="19">
        <v>5005133</v>
      </c>
      <c r="C15" s="19" t="s">
        <v>2061</v>
      </c>
      <c r="D15" s="68">
        <v>3000679</v>
      </c>
      <c r="E15" s="19" t="s">
        <v>2055</v>
      </c>
      <c r="F15" s="69">
        <v>444</v>
      </c>
      <c r="G15" s="19" t="s">
        <v>2064</v>
      </c>
      <c r="H15" s="20">
        <v>17.317592000000001</v>
      </c>
      <c r="I15" s="21">
        <v>25.704115000000002</v>
      </c>
      <c r="J15" s="21">
        <f t="shared" si="1"/>
        <v>8.5611263602535637</v>
      </c>
      <c r="K15" s="21">
        <v>5.1023235402535647</v>
      </c>
      <c r="L15" s="21">
        <v>2.1488987699999997</v>
      </c>
      <c r="M15" s="21">
        <v>1.3099040499999999</v>
      </c>
      <c r="N15" s="22">
        <f t="shared" si="2"/>
        <v>0.19850220636865204</v>
      </c>
      <c r="O15" s="22">
        <f t="shared" si="3"/>
        <v>0.28210355852568991</v>
      </c>
      <c r="P15" s="23">
        <f t="shared" si="4"/>
        <v>0.3330644280207104</v>
      </c>
      <c r="Q15" s="70">
        <v>34</v>
      </c>
      <c r="R15" s="21">
        <v>22</v>
      </c>
      <c r="S15" s="23">
        <f t="shared" si="5"/>
        <v>0.6470588235294118</v>
      </c>
    </row>
    <row r="16" spans="1:19" ht="25.5">
      <c r="A16" s="17"/>
      <c r="B16" s="19">
        <v>5005134</v>
      </c>
      <c r="C16" s="19" t="s">
        <v>2062</v>
      </c>
      <c r="D16" s="68">
        <v>3000679</v>
      </c>
      <c r="E16" s="19" t="s">
        <v>2055</v>
      </c>
      <c r="F16" s="69">
        <v>448</v>
      </c>
      <c r="G16" s="19" t="s">
        <v>575</v>
      </c>
      <c r="H16" s="20">
        <v>8.7065389999999994</v>
      </c>
      <c r="I16" s="21">
        <v>14.404801999999998</v>
      </c>
      <c r="J16" s="21">
        <f t="shared" si="1"/>
        <v>0.99097221884522058</v>
      </c>
      <c r="K16" s="21">
        <v>0.25837749884522054</v>
      </c>
      <c r="L16" s="21">
        <v>6.4000000000000003E-3</v>
      </c>
      <c r="M16" s="21">
        <v>0.72619472000000007</v>
      </c>
      <c r="N16" s="22">
        <f t="shared" si="2"/>
        <v>1.793690040621319E-2</v>
      </c>
      <c r="O16" s="22">
        <f t="shared" si="3"/>
        <v>1.8381196690188492E-2</v>
      </c>
      <c r="P16" s="23">
        <f t="shared" si="4"/>
        <v>6.8794574118076782E-2</v>
      </c>
      <c r="Q16" s="70">
        <v>271</v>
      </c>
      <c r="R16" s="21">
        <v>4.54</v>
      </c>
      <c r="S16" s="23">
        <f t="shared" si="5"/>
        <v>1.6752767527675277E-2</v>
      </c>
    </row>
    <row r="17" spans="1:19" ht="63.75">
      <c r="A17" s="17"/>
      <c r="B17" s="19">
        <v>5005135</v>
      </c>
      <c r="C17" s="19" t="s">
        <v>2063</v>
      </c>
      <c r="D17" s="68">
        <v>3000679</v>
      </c>
      <c r="E17" s="19" t="s">
        <v>2055</v>
      </c>
      <c r="F17" s="69">
        <v>533</v>
      </c>
      <c r="G17" s="19" t="s">
        <v>906</v>
      </c>
      <c r="H17" s="20">
        <v>0</v>
      </c>
      <c r="I17" s="21">
        <v>1.0279999999999998</v>
      </c>
      <c r="J17" s="21">
        <f t="shared" si="1"/>
        <v>0.15113877999999997</v>
      </c>
      <c r="K17" s="21">
        <v>0</v>
      </c>
      <c r="L17" s="21">
        <v>0.14421167999999998</v>
      </c>
      <c r="M17" s="21">
        <v>6.9270999999999994E-3</v>
      </c>
      <c r="N17" s="22">
        <f t="shared" si="2"/>
        <v>0</v>
      </c>
      <c r="O17" s="22">
        <f t="shared" si="3"/>
        <v>0.14028373540856032</v>
      </c>
      <c r="P17" s="23">
        <f t="shared" si="4"/>
        <v>0.14702215953307393</v>
      </c>
      <c r="Q17" s="70">
        <v>0</v>
      </c>
      <c r="R17" s="21">
        <v>0</v>
      </c>
      <c r="S17" s="23">
        <f t="shared" si="5"/>
        <v>0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0</v>
      </c>
      <c r="J18" s="44">
        <f t="shared" si="6"/>
        <v>0</v>
      </c>
      <c r="K18" s="44">
        <f t="shared" si="6"/>
        <v>0</v>
      </c>
      <c r="L18" s="44">
        <f t="shared" si="6"/>
        <v>0</v>
      </c>
      <c r="M18" s="44">
        <f t="shared" si="6"/>
        <v>0</v>
      </c>
      <c r="N18" s="46">
        <f t="shared" si="2"/>
        <v>0</v>
      </c>
      <c r="O18" s="46">
        <f t="shared" si="3"/>
        <v>0</v>
      </c>
      <c r="P18" s="47">
        <f t="shared" si="4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>
  <dimension ref="A1:M37"/>
  <sheetViews>
    <sheetView topLeftCell="A12" workbookViewId="0">
      <selection activeCell="A35" sqref="A35:L35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129</v>
      </c>
      <c r="B1" s="50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2067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48.876338999999973</v>
      </c>
      <c r="E6" s="14">
        <v>52.542901999999984</v>
      </c>
      <c r="F6" s="14">
        <v>26.892348108850623</v>
      </c>
      <c r="G6" s="14">
        <v>19.488764408850628</v>
      </c>
      <c r="H6" s="14">
        <v>3.7992501800000009</v>
      </c>
      <c r="I6" s="14">
        <v>3.6043335200000004</v>
      </c>
      <c r="J6" s="15">
        <v>0.37091145838976752</v>
      </c>
      <c r="K6" s="15">
        <v>0.44321904010651403</v>
      </c>
      <c r="L6" s="16">
        <v>0.51181695500660851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41.771622999999998</v>
      </c>
      <c r="E7" s="38">
        <f ca="1">SUM(E8:OFFSET(E6,MATCH("GOBIERNOS REGIONALES",$A$8:$A$50,0),0))</f>
        <v>36.228644999999979</v>
      </c>
      <c r="F7" s="38">
        <f ca="1">SUM(F8:OFFSET(F6,MATCH("GOBIERNOS REGIONALES",$A$8:$A$50,0),0))</f>
        <v>21.448619692123163</v>
      </c>
      <c r="G7" s="38">
        <f ca="1">SUM(G8:OFFSET(G6,MATCH("GOBIERNOS REGIONALES",$A$8:$A$50,0),0))</f>
        <v>15.96620375212316</v>
      </c>
      <c r="H7" s="38">
        <f ca="1">SUM(H8:OFFSET(H6,MATCH("GOBIERNOS REGIONALES",$A$8:$A$50,0),0))</f>
        <v>2.8975745200000009</v>
      </c>
      <c r="I7" s="38">
        <f ca="1">SUM(I8:OFFSET(I6,MATCH("GOBIERNOS REGIONALES",$A$8:$A$50,0),0))</f>
        <v>2.5848414200000005</v>
      </c>
      <c r="J7" s="39">
        <f ca="1">IFERROR(G7/E7,0)</f>
        <v>0.44070662184917958</v>
      </c>
      <c r="K7" s="39">
        <f ca="1">IFERROR(SUM(G7,H7)/E7,0)</f>
        <v>0.52068682867170923</v>
      </c>
      <c r="L7" s="40">
        <f ca="1">IFERROR(SUM(G7,H7,I7)/E7,0)</f>
        <v>0.5920348302323527</v>
      </c>
      <c r="M7" s="4"/>
    </row>
    <row r="8" spans="1:13">
      <c r="A8" s="17"/>
      <c r="B8" s="18">
        <v>11</v>
      </c>
      <c r="C8" s="19" t="s">
        <v>111</v>
      </c>
      <c r="D8" s="20">
        <v>11.033753000000001</v>
      </c>
      <c r="E8" s="21">
        <v>1.047957</v>
      </c>
      <c r="F8" s="21">
        <f t="shared" ref="F8:F36" si="0">SUM(G8,H8,I8)</f>
        <v>0.25997101005522871</v>
      </c>
      <c r="G8" s="21">
        <v>0.1925884000552287</v>
      </c>
      <c r="H8" s="21">
        <v>4.4314140000000002E-2</v>
      </c>
      <c r="I8" s="21">
        <v>2.3068470000000001E-2</v>
      </c>
      <c r="J8" s="22">
        <f t="shared" ref="J8:J36" si="1">IFERROR(G8/E8,0)</f>
        <v>0.18377509769506639</v>
      </c>
      <c r="K8" s="22">
        <f t="shared" ref="K8:K36" si="2">IFERROR(SUM(G8,H8)/E8,0)</f>
        <v>0.22606131745408323</v>
      </c>
      <c r="L8" s="23">
        <f t="shared" ref="L8:L36" si="3">IFERROR(SUM(G8,H8,I8)/E8,0)</f>
        <v>0.24807411950607583</v>
      </c>
      <c r="M8" s="4"/>
    </row>
    <row r="9" spans="1:13" ht="25.5">
      <c r="A9" s="17"/>
      <c r="B9" s="18">
        <v>137</v>
      </c>
      <c r="C9" s="19" t="s">
        <v>146</v>
      </c>
      <c r="D9" s="20">
        <v>30.737869999999997</v>
      </c>
      <c r="E9" s="21">
        <v>35.180687999999982</v>
      </c>
      <c r="F9" s="21">
        <f t="shared" si="0"/>
        <v>21.188648682067935</v>
      </c>
      <c r="G9" s="21">
        <v>15.773615352067932</v>
      </c>
      <c r="H9" s="21">
        <v>2.8532603800000009</v>
      </c>
      <c r="I9" s="21">
        <v>2.5617729500000004</v>
      </c>
      <c r="J9" s="22">
        <f t="shared" si="1"/>
        <v>0.44836005913437338</v>
      </c>
      <c r="K9" s="22">
        <f t="shared" si="2"/>
        <v>0.52946308872833703</v>
      </c>
      <c r="L9" s="23">
        <f t="shared" si="3"/>
        <v>0.60228067973167398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7.0172660000000002</v>
      </c>
      <c r="E10" s="38">
        <f ca="1">SUM(E11:OFFSET(E9,(MATCH("GOBIERNOS LOCALES",$A$8:$A$50,0)-MATCH("GOBIERNOS REGIONALES",$A$8:$A$50,0)),0))</f>
        <v>16.222407</v>
      </c>
      <c r="F10" s="38">
        <f ca="1">SUM(F11:OFFSET(F9,(MATCH("GOBIERNOS LOCALES",$A$8:$A$50,0)-MATCH("GOBIERNOS REGIONALES",$A$8:$A$50,0)),0))</f>
        <v>5.4341267168746183</v>
      </c>
      <c r="G10" s="38">
        <f ca="1">SUM(G11:OFFSET(G9,(MATCH("GOBIERNOS LOCALES",$A$8:$A$50,0)-MATCH("GOBIERNOS REGIONALES",$A$8:$A$50,0)),0))</f>
        <v>3.5163799568746184</v>
      </c>
      <c r="H10" s="38">
        <f ca="1">SUM(H11:OFFSET(H9,(MATCH("GOBIERNOS LOCALES",$A$8:$A$50,0)-MATCH("GOBIERNOS REGIONALES",$A$8:$A$50,0)),0))</f>
        <v>0.89977566000000009</v>
      </c>
      <c r="I10" s="38">
        <f ca="1">SUM(I11:OFFSET(I9,(MATCH("GOBIERNOS LOCALES",$A$8:$A$50,0)-MATCH("GOBIERNOS REGIONALES",$A$8:$A$50,0)),0))</f>
        <v>1.0179711</v>
      </c>
      <c r="J10" s="39">
        <f t="shared" ca="1" si="1"/>
        <v>0.21676067903330365</v>
      </c>
      <c r="K10" s="39">
        <f t="shared" ca="1" si="2"/>
        <v>0.27222567014097343</v>
      </c>
      <c r="L10" s="40">
        <f t="shared" ca="1" si="3"/>
        <v>0.33497659853279599</v>
      </c>
      <c r="M10" s="4"/>
    </row>
    <row r="11" spans="1:13">
      <c r="A11" s="17"/>
      <c r="B11" s="18">
        <v>440</v>
      </c>
      <c r="C11" s="19" t="s">
        <v>206</v>
      </c>
      <c r="D11" s="20">
        <v>1.2999999999999999E-3</v>
      </c>
      <c r="E11" s="21">
        <v>1.1432660000000001</v>
      </c>
      <c r="F11" s="21">
        <f t="shared" si="0"/>
        <v>4.5728889857427013E-2</v>
      </c>
      <c r="G11" s="21">
        <v>1.3723669857427012E-2</v>
      </c>
      <c r="H11" s="21">
        <v>1.4942939999999998E-2</v>
      </c>
      <c r="I11" s="21">
        <v>1.7062279999999999E-2</v>
      </c>
      <c r="J11" s="22">
        <f t="shared" si="1"/>
        <v>1.2003916724040609E-2</v>
      </c>
      <c r="K11" s="22">
        <f t="shared" si="2"/>
        <v>2.5074313289669251E-2</v>
      </c>
      <c r="L11" s="23">
        <f t="shared" si="3"/>
        <v>3.9998469172902028E-2</v>
      </c>
      <c r="M11" s="4"/>
    </row>
    <row r="12" spans="1:13">
      <c r="A12" s="17"/>
      <c r="B12" s="18">
        <v>441</v>
      </c>
      <c r="C12" s="19" t="s">
        <v>207</v>
      </c>
      <c r="D12" s="20">
        <v>0.26268300000000006</v>
      </c>
      <c r="E12" s="21">
        <v>0.70131599999999994</v>
      </c>
      <c r="F12" s="21">
        <f t="shared" si="0"/>
        <v>0.19868075917006342</v>
      </c>
      <c r="G12" s="21">
        <v>8.5125609170063399E-2</v>
      </c>
      <c r="H12" s="21">
        <v>5.2410840000000007E-2</v>
      </c>
      <c r="I12" s="21">
        <v>6.1144310000000007E-2</v>
      </c>
      <c r="J12" s="22">
        <f t="shared" si="1"/>
        <v>0.12137981904029482</v>
      </c>
      <c r="K12" s="22">
        <f t="shared" si="2"/>
        <v>0.19611195120325706</v>
      </c>
      <c r="L12" s="23">
        <f t="shared" si="3"/>
        <v>0.28329705748915385</v>
      </c>
      <c r="M12" s="4"/>
    </row>
    <row r="13" spans="1:13">
      <c r="A13" s="17"/>
      <c r="B13" s="18">
        <v>442</v>
      </c>
      <c r="C13" s="19" t="s">
        <v>208</v>
      </c>
      <c r="D13" s="20">
        <v>0.34768800000000011</v>
      </c>
      <c r="E13" s="21">
        <v>0.60872399999999993</v>
      </c>
      <c r="F13" s="21">
        <f t="shared" si="0"/>
        <v>0.37453898132565722</v>
      </c>
      <c r="G13" s="21">
        <v>0.37388985132565722</v>
      </c>
      <c r="H13" s="21">
        <v>-5.2588050000000004E-2</v>
      </c>
      <c r="I13" s="21">
        <v>5.3237180000000002E-2</v>
      </c>
      <c r="J13" s="22">
        <f t="shared" si="1"/>
        <v>0.61421900783550054</v>
      </c>
      <c r="K13" s="22">
        <f t="shared" si="2"/>
        <v>0.52782837759913726</v>
      </c>
      <c r="L13" s="23">
        <f t="shared" si="3"/>
        <v>0.61528538602988758</v>
      </c>
      <c r="M13" s="4"/>
    </row>
    <row r="14" spans="1:13">
      <c r="A14" s="17"/>
      <c r="B14" s="18">
        <v>443</v>
      </c>
      <c r="C14" s="19" t="s">
        <v>209</v>
      </c>
      <c r="D14" s="20">
        <v>0.35402600000000001</v>
      </c>
      <c r="E14" s="21">
        <v>1.116247</v>
      </c>
      <c r="F14" s="21">
        <f t="shared" si="0"/>
        <v>0.55366097009665904</v>
      </c>
      <c r="G14" s="21">
        <v>0.41902413009665906</v>
      </c>
      <c r="H14" s="21">
        <v>8.5967979999999999E-2</v>
      </c>
      <c r="I14" s="21">
        <v>4.8668860000000001E-2</v>
      </c>
      <c r="J14" s="22">
        <f t="shared" si="1"/>
        <v>0.37538656775485985</v>
      </c>
      <c r="K14" s="22">
        <f t="shared" si="2"/>
        <v>0.45240176242055657</v>
      </c>
      <c r="L14" s="23">
        <f t="shared" si="3"/>
        <v>0.49600220210818846</v>
      </c>
      <c r="M14" s="4"/>
    </row>
    <row r="15" spans="1:13">
      <c r="A15" s="17"/>
      <c r="B15" s="18">
        <v>444</v>
      </c>
      <c r="C15" s="19" t="s">
        <v>210</v>
      </c>
      <c r="D15" s="20">
        <v>2E-3</v>
      </c>
      <c r="E15" s="21">
        <v>0.31320399999999998</v>
      </c>
      <c r="F15" s="21">
        <f t="shared" si="0"/>
        <v>2.680705987705052E-2</v>
      </c>
      <c r="G15" s="21">
        <v>1.1908999877050519E-2</v>
      </c>
      <c r="H15" s="21">
        <v>2.3778900000000001E-3</v>
      </c>
      <c r="I15" s="21">
        <v>1.2520170000000001E-2</v>
      </c>
      <c r="J15" s="22">
        <f t="shared" si="1"/>
        <v>3.802314107434937E-2</v>
      </c>
      <c r="K15" s="22">
        <f t="shared" si="2"/>
        <v>4.5615285491406622E-2</v>
      </c>
      <c r="L15" s="23">
        <f t="shared" si="3"/>
        <v>8.5589774961528337E-2</v>
      </c>
      <c r="M15" s="4"/>
    </row>
    <row r="16" spans="1:13">
      <c r="A16" s="17"/>
      <c r="B16" s="18">
        <v>445</v>
      </c>
      <c r="C16" s="19" t="s">
        <v>211</v>
      </c>
      <c r="D16" s="20">
        <v>0.12796300000000002</v>
      </c>
      <c r="E16" s="21">
        <v>0.31995499999999999</v>
      </c>
      <c r="F16" s="21">
        <f t="shared" si="0"/>
        <v>0.14365002765534554</v>
      </c>
      <c r="G16" s="21">
        <v>0.11311818765534554</v>
      </c>
      <c r="H16" s="21">
        <v>9.5423699999999997E-3</v>
      </c>
      <c r="I16" s="21">
        <v>2.098947E-2</v>
      </c>
      <c r="J16" s="22">
        <f t="shared" si="1"/>
        <v>0.35354405355548607</v>
      </c>
      <c r="K16" s="22">
        <f t="shared" si="2"/>
        <v>0.38336815381958567</v>
      </c>
      <c r="L16" s="23">
        <f t="shared" si="3"/>
        <v>0.44896947275506099</v>
      </c>
      <c r="M16" s="4"/>
    </row>
    <row r="17" spans="1:13">
      <c r="A17" s="17"/>
      <c r="B17" s="18">
        <v>446</v>
      </c>
      <c r="C17" s="19" t="s">
        <v>212</v>
      </c>
      <c r="D17" s="20">
        <v>0.33987300000000004</v>
      </c>
      <c r="E17" s="21">
        <v>0.52438099999999976</v>
      </c>
      <c r="F17" s="21">
        <f t="shared" si="0"/>
        <v>0.25286365013286116</v>
      </c>
      <c r="G17" s="21">
        <v>0.18422284013286117</v>
      </c>
      <c r="H17" s="21">
        <v>3.8067909999999996E-2</v>
      </c>
      <c r="I17" s="21">
        <v>3.05729E-2</v>
      </c>
      <c r="J17" s="22">
        <f t="shared" si="1"/>
        <v>0.35131486482702701</v>
      </c>
      <c r="K17" s="22">
        <f t="shared" si="2"/>
        <v>0.42391076361054508</v>
      </c>
      <c r="L17" s="23">
        <f t="shared" si="3"/>
        <v>0.48221360066985891</v>
      </c>
      <c r="M17" s="4"/>
    </row>
    <row r="18" spans="1:13">
      <c r="A18" s="17"/>
      <c r="B18" s="18">
        <v>447</v>
      </c>
      <c r="C18" s="19" t="s">
        <v>213</v>
      </c>
      <c r="D18" s="20">
        <v>3.27E-2</v>
      </c>
      <c r="E18" s="21">
        <v>0.292516</v>
      </c>
      <c r="F18" s="21">
        <f t="shared" si="0"/>
        <v>0.12342939873540605</v>
      </c>
      <c r="G18" s="21">
        <v>6.8761078735406045E-2</v>
      </c>
      <c r="H18" s="21">
        <v>3.4739320000000004E-2</v>
      </c>
      <c r="I18" s="21">
        <v>1.9928999999999999E-2</v>
      </c>
      <c r="J18" s="22">
        <f t="shared" si="1"/>
        <v>0.23506775265423446</v>
      </c>
      <c r="K18" s="22">
        <f t="shared" si="2"/>
        <v>0.35382816234122594</v>
      </c>
      <c r="L18" s="23">
        <f t="shared" si="3"/>
        <v>0.42195776892684861</v>
      </c>
      <c r="M18" s="4"/>
    </row>
    <row r="19" spans="1:13">
      <c r="A19" s="17"/>
      <c r="B19" s="18">
        <v>448</v>
      </c>
      <c r="C19" s="19" t="s">
        <v>214</v>
      </c>
      <c r="D19" s="20">
        <v>0</v>
      </c>
      <c r="E19" s="21">
        <v>0.298647</v>
      </c>
      <c r="F19" s="21">
        <f t="shared" si="0"/>
        <v>4.468182002944171E-2</v>
      </c>
      <c r="G19" s="21">
        <v>7.0978000294417143E-3</v>
      </c>
      <c r="H19" s="21">
        <v>1.7861429999999998E-2</v>
      </c>
      <c r="I19" s="21">
        <v>1.9722589999999998E-2</v>
      </c>
      <c r="J19" s="22">
        <f t="shared" si="1"/>
        <v>2.3766520438650695E-2</v>
      </c>
      <c r="K19" s="22">
        <f t="shared" si="2"/>
        <v>8.3574353766961373E-2</v>
      </c>
      <c r="L19" s="23">
        <f t="shared" si="3"/>
        <v>0.14961415995955663</v>
      </c>
      <c r="M19" s="4"/>
    </row>
    <row r="20" spans="1:13">
      <c r="A20" s="17"/>
      <c r="B20" s="18">
        <v>449</v>
      </c>
      <c r="C20" s="19" t="s">
        <v>215</v>
      </c>
      <c r="D20" s="20">
        <v>0.43633000000000005</v>
      </c>
      <c r="E20" s="21">
        <v>0.62708600000000003</v>
      </c>
      <c r="F20" s="21">
        <f t="shared" si="0"/>
        <v>0.25763401030394539</v>
      </c>
      <c r="G20" s="21">
        <v>0.17901917030394543</v>
      </c>
      <c r="H20" s="21">
        <v>4.6855869999999994E-2</v>
      </c>
      <c r="I20" s="21">
        <v>3.1758969999999997E-2</v>
      </c>
      <c r="J20" s="22">
        <f t="shared" si="1"/>
        <v>0.28547786157551824</v>
      </c>
      <c r="K20" s="22">
        <f t="shared" si="2"/>
        <v>0.36019786808180282</v>
      </c>
      <c r="L20" s="23">
        <f t="shared" si="3"/>
        <v>0.41084318626782512</v>
      </c>
      <c r="M20" s="4"/>
    </row>
    <row r="21" spans="1:13">
      <c r="A21" s="17"/>
      <c r="B21" s="18">
        <v>450</v>
      </c>
      <c r="C21" s="19" t="s">
        <v>216</v>
      </c>
      <c r="D21" s="20">
        <v>0.24338900000000002</v>
      </c>
      <c r="E21" s="21">
        <v>0.40140200000000004</v>
      </c>
      <c r="F21" s="21">
        <f t="shared" si="0"/>
        <v>6.7292579614358222E-2</v>
      </c>
      <c r="G21" s="21">
        <v>4.2124049614358228E-2</v>
      </c>
      <c r="H21" s="21">
        <v>1.606341E-2</v>
      </c>
      <c r="I21" s="21">
        <v>9.1051200000000013E-3</v>
      </c>
      <c r="J21" s="22">
        <f t="shared" si="1"/>
        <v>0.1049423012699444</v>
      </c>
      <c r="K21" s="22">
        <f t="shared" si="2"/>
        <v>0.14496056226515619</v>
      </c>
      <c r="L21" s="23">
        <f t="shared" si="3"/>
        <v>0.16764385731600295</v>
      </c>
      <c r="M21" s="4"/>
    </row>
    <row r="22" spans="1:13">
      <c r="A22" s="17"/>
      <c r="B22" s="18">
        <v>451</v>
      </c>
      <c r="C22" s="19" t="s">
        <v>217</v>
      </c>
      <c r="D22" s="20">
        <v>0.44681300000000002</v>
      </c>
      <c r="E22" s="21">
        <v>0.59882599999999997</v>
      </c>
      <c r="F22" s="21">
        <f t="shared" si="0"/>
        <v>0.3238592955854</v>
      </c>
      <c r="G22" s="21">
        <v>0.24469570558539999</v>
      </c>
      <c r="H22" s="21">
        <v>4.6407780000000003E-2</v>
      </c>
      <c r="I22" s="21">
        <v>3.2755809999999996E-2</v>
      </c>
      <c r="J22" s="22">
        <f t="shared" si="1"/>
        <v>0.40862572030172373</v>
      </c>
      <c r="K22" s="22">
        <f t="shared" si="2"/>
        <v>0.48612365793302231</v>
      </c>
      <c r="L22" s="23">
        <f t="shared" si="3"/>
        <v>0.54082370435719229</v>
      </c>
      <c r="M22" s="4"/>
    </row>
    <row r="23" spans="1:13">
      <c r="A23" s="17"/>
      <c r="B23" s="18">
        <v>452</v>
      </c>
      <c r="C23" s="19" t="s">
        <v>218</v>
      </c>
      <c r="D23" s="20">
        <v>0.53848799999999997</v>
      </c>
      <c r="E23" s="21">
        <v>0.69050099999999981</v>
      </c>
      <c r="F23" s="21">
        <f t="shared" si="0"/>
        <v>0.34749325890680405</v>
      </c>
      <c r="G23" s="21">
        <v>0.25608804890680403</v>
      </c>
      <c r="H23" s="21">
        <v>4.0990389999999995E-2</v>
      </c>
      <c r="I23" s="21">
        <v>5.0414820000000006E-2</v>
      </c>
      <c r="J23" s="22">
        <f t="shared" si="1"/>
        <v>0.37087281395219429</v>
      </c>
      <c r="K23" s="22">
        <f t="shared" si="2"/>
        <v>0.43023607338266578</v>
      </c>
      <c r="L23" s="23">
        <f t="shared" si="3"/>
        <v>0.50324801688455789</v>
      </c>
      <c r="M23" s="4"/>
    </row>
    <row r="24" spans="1:13">
      <c r="A24" s="17"/>
      <c r="B24" s="18">
        <v>453</v>
      </c>
      <c r="C24" s="19" t="s">
        <v>219</v>
      </c>
      <c r="D24" s="20">
        <v>0</v>
      </c>
      <c r="E24" s="21">
        <v>0.24438800000000005</v>
      </c>
      <c r="F24" s="21">
        <f t="shared" si="0"/>
        <v>9.6699899999999998E-3</v>
      </c>
      <c r="G24" s="21">
        <v>0</v>
      </c>
      <c r="H24" s="21">
        <v>0</v>
      </c>
      <c r="I24" s="21">
        <v>9.6699899999999998E-3</v>
      </c>
      <c r="J24" s="22">
        <f t="shared" si="1"/>
        <v>0</v>
      </c>
      <c r="K24" s="22">
        <f t="shared" si="2"/>
        <v>0</v>
      </c>
      <c r="L24" s="23">
        <f t="shared" si="3"/>
        <v>3.9568186654009192E-2</v>
      </c>
      <c r="M24" s="4"/>
    </row>
    <row r="25" spans="1:13">
      <c r="A25" s="17"/>
      <c r="B25" s="18">
        <v>454</v>
      </c>
      <c r="C25" s="19" t="s">
        <v>220</v>
      </c>
      <c r="D25" s="20">
        <v>1.2689080000000001</v>
      </c>
      <c r="E25" s="21">
        <v>1.4779900000000001</v>
      </c>
      <c r="F25" s="21">
        <f t="shared" si="0"/>
        <v>0.50862696020939813</v>
      </c>
      <c r="G25" s="21">
        <v>0.28369977020939813</v>
      </c>
      <c r="H25" s="21">
        <v>0.12265687</v>
      </c>
      <c r="I25" s="21">
        <v>0.10227032</v>
      </c>
      <c r="J25" s="22">
        <f t="shared" si="1"/>
        <v>0.191949722399609</v>
      </c>
      <c r="K25" s="22">
        <f t="shared" si="2"/>
        <v>0.27493869390821185</v>
      </c>
      <c r="L25" s="23">
        <f t="shared" si="3"/>
        <v>0.34413423650322267</v>
      </c>
      <c r="M25" s="4"/>
    </row>
    <row r="26" spans="1:13">
      <c r="A26" s="17"/>
      <c r="B26" s="18">
        <v>455</v>
      </c>
      <c r="C26" s="19" t="s">
        <v>221</v>
      </c>
      <c r="D26" s="20">
        <v>0</v>
      </c>
      <c r="E26" s="21">
        <v>0.228105</v>
      </c>
      <c r="F26" s="21">
        <f t="shared" si="0"/>
        <v>2.6443319981259331E-2</v>
      </c>
      <c r="G26" s="21">
        <v>1.2421859981259331E-2</v>
      </c>
      <c r="H26" s="21">
        <v>8.2863699999999995E-3</v>
      </c>
      <c r="I26" s="21">
        <v>5.73509E-3</v>
      </c>
      <c r="J26" s="22">
        <f t="shared" si="1"/>
        <v>5.445676325051766E-2</v>
      </c>
      <c r="K26" s="22">
        <f t="shared" si="2"/>
        <v>9.0783761781895761E-2</v>
      </c>
      <c r="L26" s="23">
        <f t="shared" si="3"/>
        <v>0.11592608658845413</v>
      </c>
      <c r="M26" s="4"/>
    </row>
    <row r="27" spans="1:13">
      <c r="A27" s="17"/>
      <c r="B27" s="18">
        <v>456</v>
      </c>
      <c r="C27" s="19" t="s">
        <v>222</v>
      </c>
      <c r="D27" s="20">
        <v>2.5000000000000001E-3</v>
      </c>
      <c r="E27" s="21">
        <v>0.22105999999999998</v>
      </c>
      <c r="F27" s="21">
        <f t="shared" si="0"/>
        <v>2.5842060321290047E-2</v>
      </c>
      <c r="G27" s="21">
        <v>1.1767060321290046E-2</v>
      </c>
      <c r="H27" s="21">
        <v>7.0000000000000001E-3</v>
      </c>
      <c r="I27" s="21">
        <v>7.0750000000000006E-3</v>
      </c>
      <c r="J27" s="22">
        <f t="shared" si="1"/>
        <v>5.3230165209852742E-2</v>
      </c>
      <c r="K27" s="22">
        <f t="shared" si="2"/>
        <v>8.4895776356147867E-2</v>
      </c>
      <c r="L27" s="23">
        <f t="shared" si="3"/>
        <v>0.11690066190758187</v>
      </c>
      <c r="M27" s="4"/>
    </row>
    <row r="28" spans="1:13">
      <c r="A28" s="17"/>
      <c r="B28" s="18">
        <v>457</v>
      </c>
      <c r="C28" s="19" t="s">
        <v>223</v>
      </c>
      <c r="D28" s="20">
        <v>0</v>
      </c>
      <c r="E28" s="21">
        <v>0.63247199999999992</v>
      </c>
      <c r="F28" s="21">
        <f t="shared" si="0"/>
        <v>0.12517087993304121</v>
      </c>
      <c r="G28" s="21">
        <v>4.2658769933041185E-2</v>
      </c>
      <c r="H28" s="21">
        <v>6.2559360000000008E-2</v>
      </c>
      <c r="I28" s="21">
        <v>1.9952750000000005E-2</v>
      </c>
      <c r="J28" s="22">
        <f t="shared" si="1"/>
        <v>6.7447681372521134E-2</v>
      </c>
      <c r="K28" s="22">
        <f t="shared" si="2"/>
        <v>0.16636013915721362</v>
      </c>
      <c r="L28" s="23">
        <f t="shared" si="3"/>
        <v>0.19790738551752682</v>
      </c>
      <c r="M28" s="4"/>
    </row>
    <row r="29" spans="1:13">
      <c r="A29" s="17"/>
      <c r="B29" s="18">
        <v>458</v>
      </c>
      <c r="C29" s="19" t="s">
        <v>224</v>
      </c>
      <c r="D29" s="20">
        <v>4.0000000000000001E-3</v>
      </c>
      <c r="E29" s="21">
        <v>0.53254800000000002</v>
      </c>
      <c r="F29" s="21">
        <f t="shared" si="0"/>
        <v>4.7540609999999997E-2</v>
      </c>
      <c r="G29" s="21">
        <v>0</v>
      </c>
      <c r="H29" s="21">
        <v>1.9256969999999998E-2</v>
      </c>
      <c r="I29" s="21">
        <v>2.8283639999999999E-2</v>
      </c>
      <c r="J29" s="22">
        <f t="shared" si="1"/>
        <v>0</v>
      </c>
      <c r="K29" s="22">
        <f t="shared" si="2"/>
        <v>3.6160064444895106E-2</v>
      </c>
      <c r="L29" s="23">
        <f t="shared" si="3"/>
        <v>8.9270093963361039E-2</v>
      </c>
      <c r="M29" s="4"/>
    </row>
    <row r="30" spans="1:13">
      <c r="A30" s="17"/>
      <c r="B30" s="18">
        <v>459</v>
      </c>
      <c r="C30" s="19" t="s">
        <v>225</v>
      </c>
      <c r="D30" s="20">
        <v>0</v>
      </c>
      <c r="E30" s="21">
        <v>0.299348</v>
      </c>
      <c r="F30" s="21">
        <f t="shared" si="0"/>
        <v>4.2387269717351517E-2</v>
      </c>
      <c r="G30" s="21">
        <v>1.0770999717351515E-2</v>
      </c>
      <c r="H30" s="21">
        <v>1.9461270000000003E-2</v>
      </c>
      <c r="I30" s="21">
        <v>1.2155000000000001E-2</v>
      </c>
      <c r="J30" s="22">
        <f t="shared" si="1"/>
        <v>3.5981532254605056E-2</v>
      </c>
      <c r="K30" s="22">
        <f t="shared" si="2"/>
        <v>0.10099372542108688</v>
      </c>
      <c r="L30" s="23">
        <f t="shared" si="3"/>
        <v>0.14159864010232745</v>
      </c>
      <c r="M30" s="4"/>
    </row>
    <row r="31" spans="1:13">
      <c r="A31" s="17"/>
      <c r="B31" s="18">
        <v>460</v>
      </c>
      <c r="C31" s="19" t="s">
        <v>226</v>
      </c>
      <c r="D31" s="20">
        <v>0.21735699999999999</v>
      </c>
      <c r="E31" s="21">
        <v>0.463833</v>
      </c>
      <c r="F31" s="21">
        <f t="shared" si="0"/>
        <v>0.12133921691133409</v>
      </c>
      <c r="G31" s="21">
        <v>0.1077707369113341</v>
      </c>
      <c r="H31" s="21">
        <v>0</v>
      </c>
      <c r="I31" s="21">
        <v>1.3568479999999999E-2</v>
      </c>
      <c r="J31" s="22">
        <f t="shared" si="1"/>
        <v>0.23234814450747165</v>
      </c>
      <c r="K31" s="22">
        <f t="shared" si="2"/>
        <v>0.23234814450747165</v>
      </c>
      <c r="L31" s="23">
        <f t="shared" si="3"/>
        <v>0.2616010868380087</v>
      </c>
      <c r="M31" s="4"/>
    </row>
    <row r="32" spans="1:13">
      <c r="A32" s="17"/>
      <c r="B32" s="18">
        <v>461</v>
      </c>
      <c r="C32" s="19" t="s">
        <v>227</v>
      </c>
      <c r="D32" s="20">
        <v>0.67137199999999997</v>
      </c>
      <c r="E32" s="21">
        <v>0.87469599999999992</v>
      </c>
      <c r="F32" s="21">
        <f t="shared" si="0"/>
        <v>0.27338909033857312</v>
      </c>
      <c r="G32" s="21">
        <v>1.8359120338573121E-2</v>
      </c>
      <c r="H32" s="21">
        <v>9.6906839999999994E-2</v>
      </c>
      <c r="I32" s="21">
        <v>0.15812313</v>
      </c>
      <c r="J32" s="22">
        <f t="shared" si="1"/>
        <v>2.0989144043842802E-2</v>
      </c>
      <c r="K32" s="22">
        <f t="shared" si="2"/>
        <v>0.13177830965109377</v>
      </c>
      <c r="L32" s="23">
        <f t="shared" si="3"/>
        <v>0.31255326460687272</v>
      </c>
      <c r="M32" s="4"/>
    </row>
    <row r="33" spans="1:13">
      <c r="A33" s="17"/>
      <c r="B33" s="18">
        <v>462</v>
      </c>
      <c r="C33" s="19" t="s">
        <v>228</v>
      </c>
      <c r="D33" s="20">
        <v>4.713500000000001E-2</v>
      </c>
      <c r="E33" s="21">
        <v>4.713500000000001E-2</v>
      </c>
      <c r="F33" s="21">
        <f t="shared" si="0"/>
        <v>1.7314740136277502E-2</v>
      </c>
      <c r="G33" s="21">
        <v>6.5809801362775033E-3</v>
      </c>
      <c r="H33" s="21">
        <v>6.3022099999999999E-3</v>
      </c>
      <c r="I33" s="21">
        <v>4.4315500000000002E-3</v>
      </c>
      <c r="J33" s="22">
        <f t="shared" si="1"/>
        <v>0.13961981831499951</v>
      </c>
      <c r="K33" s="22">
        <f t="shared" si="2"/>
        <v>0.27332534499368832</v>
      </c>
      <c r="L33" s="23">
        <f t="shared" si="3"/>
        <v>0.36734359045884157</v>
      </c>
      <c r="M33" s="4"/>
    </row>
    <row r="34" spans="1:13">
      <c r="A34" s="17"/>
      <c r="B34" s="18">
        <v>463</v>
      </c>
      <c r="C34" s="19" t="s">
        <v>229</v>
      </c>
      <c r="D34" s="20">
        <v>0.66489599999999982</v>
      </c>
      <c r="E34" s="21">
        <v>1.7577609999999997</v>
      </c>
      <c r="F34" s="21">
        <f t="shared" si="0"/>
        <v>0.59752541273867699</v>
      </c>
      <c r="G34" s="21">
        <v>0.36113396273867693</v>
      </c>
      <c r="H34" s="21">
        <v>0.12573125999999998</v>
      </c>
      <c r="I34" s="21">
        <v>0.11066019000000002</v>
      </c>
      <c r="J34" s="22">
        <f t="shared" si="1"/>
        <v>0.20545111806364857</v>
      </c>
      <c r="K34" s="22">
        <f t="shared" si="2"/>
        <v>0.27698033051061949</v>
      </c>
      <c r="L34" s="23">
        <f t="shared" si="3"/>
        <v>0.33993552749132394</v>
      </c>
      <c r="M34" s="4"/>
    </row>
    <row r="35" spans="1:13">
      <c r="A35" s="17"/>
      <c r="B35" s="18">
        <v>464</v>
      </c>
      <c r="C35" s="19" t="s">
        <v>230</v>
      </c>
      <c r="D35" s="20">
        <v>1.0078449999999999</v>
      </c>
      <c r="E35" s="21">
        <v>1.8070000000000002</v>
      </c>
      <c r="F35" s="21">
        <f t="shared" si="0"/>
        <v>0.87855646529699727</v>
      </c>
      <c r="G35" s="21">
        <v>0.66241755529699731</v>
      </c>
      <c r="H35" s="21">
        <v>7.7974429999999997E-2</v>
      </c>
      <c r="I35" s="21">
        <v>0.13816447999999998</v>
      </c>
      <c r="J35" s="22">
        <f t="shared" si="1"/>
        <v>0.36658414792307542</v>
      </c>
      <c r="K35" s="22">
        <f t="shared" si="2"/>
        <v>0.40973546502324143</v>
      </c>
      <c r="L35" s="23">
        <f t="shared" si="3"/>
        <v>0.48619616231156459</v>
      </c>
      <c r="M35" s="4"/>
    </row>
    <row r="36" spans="1:13" ht="15.75" thickBot="1">
      <c r="A36" s="41" t="s">
        <v>232</v>
      </c>
      <c r="B36" s="58"/>
      <c r="C36" s="43"/>
      <c r="D36" s="44">
        <v>8.745E-2</v>
      </c>
      <c r="E36" s="45">
        <v>9.1850000000000001E-2</v>
      </c>
      <c r="F36" s="45">
        <f t="shared" si="0"/>
        <v>9.6016998528481931E-3</v>
      </c>
      <c r="G36" s="45">
        <v>6.1806998528481927E-3</v>
      </c>
      <c r="H36" s="45">
        <v>1.9E-3</v>
      </c>
      <c r="I36" s="45">
        <v>1.521E-3</v>
      </c>
      <c r="J36" s="46">
        <f t="shared" si="1"/>
        <v>6.7291234108309117E-2</v>
      </c>
      <c r="K36" s="46">
        <f t="shared" si="2"/>
        <v>8.7977135033731016E-2</v>
      </c>
      <c r="L36" s="47">
        <f t="shared" si="3"/>
        <v>0.10453674309034505</v>
      </c>
      <c r="M36" s="4"/>
    </row>
    <row r="37" spans="1:13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129</v>
      </c>
      <c r="B1" s="51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2068</v>
      </c>
      <c r="N2" s="72" t="s">
        <v>2089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48.876338999999973</v>
      </c>
      <c r="E6" s="14">
        <f ca="1">SUM(E7:OFFSET(E7,50,0))</f>
        <v>52.542901999999984</v>
      </c>
      <c r="F6" s="14">
        <f ca="1">SUM(F7:OFFSET(F7,50,0))</f>
        <v>26.892348108850623</v>
      </c>
      <c r="G6" s="14">
        <f ca="1">SUM(G7:OFFSET(G7,50,0))</f>
        <v>19.488764408850628</v>
      </c>
      <c r="H6" s="14">
        <f ca="1">SUM(H7:OFFSET(H7,50,0))</f>
        <v>3.7992501800000009</v>
      </c>
      <c r="I6" s="14">
        <f ca="1">SUM(I7:OFFSET(I7,50,0))</f>
        <v>3.6043335200000004</v>
      </c>
      <c r="J6" s="15">
        <f ca="1">IFERROR(G6/E6,0)</f>
        <v>0.37091145838976752</v>
      </c>
      <c r="K6" s="15">
        <f ca="1">IFERROR(SUM(G6,H6)/E6,0)</f>
        <v>0.44321904010651403</v>
      </c>
      <c r="L6" s="16">
        <f ca="1">IFERROR(SUM(G6,H6,I6)/E6,0)</f>
        <v>0.51181695500660851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1.2999999999999999E-3</v>
      </c>
      <c r="E7" s="21">
        <v>1.1456659999999999</v>
      </c>
      <c r="F7" s="21">
        <f t="shared" ref="F7:F31" si="0">SUM(G7,H7,I7)</f>
        <v>4.5928889863288525E-2</v>
      </c>
      <c r="G7" s="21">
        <v>1.3923669863288524E-2</v>
      </c>
      <c r="H7" s="21">
        <v>1.4942939999999998E-2</v>
      </c>
      <c r="I7" s="21">
        <v>1.7062279999999999E-2</v>
      </c>
      <c r="J7" s="22">
        <f t="shared" ref="J7:J31" si="1">IFERROR(G7/E7,0)</f>
        <v>1.2153341255905758E-2</v>
      </c>
      <c r="K7" s="22">
        <f t="shared" ref="K7:K31" si="2">IFERROR(SUM(G7,H7)/E7,0)</f>
        <v>2.5196357283264515E-2</v>
      </c>
      <c r="L7" s="23">
        <f t="shared" ref="L7:L31" si="3">IFERROR(SUM(G7,H7,I7)/E7,0)</f>
        <v>4.0089249277964548E-2</v>
      </c>
      <c r="M7" s="4"/>
      <c r="N7" t="s">
        <v>251</v>
      </c>
      <c r="O7" s="5">
        <v>0.37453898132565722</v>
      </c>
      <c r="P7" s="71">
        <v>0.61528538602988747</v>
      </c>
    </row>
    <row r="8" spans="1:16">
      <c r="A8" s="17"/>
      <c r="B8" s="55">
        <v>2</v>
      </c>
      <c r="C8" s="19" t="s">
        <v>250</v>
      </c>
      <c r="D8" s="20">
        <v>0.26268300000000006</v>
      </c>
      <c r="E8" s="21">
        <v>0.70131600000000005</v>
      </c>
      <c r="F8" s="21">
        <f t="shared" si="0"/>
        <v>0.19868075917006342</v>
      </c>
      <c r="G8" s="21">
        <v>8.5125609170063399E-2</v>
      </c>
      <c r="H8" s="21">
        <v>5.2410840000000007E-2</v>
      </c>
      <c r="I8" s="21">
        <v>6.114431E-2</v>
      </c>
      <c r="J8" s="22">
        <f t="shared" si="1"/>
        <v>0.12137981904029481</v>
      </c>
      <c r="K8" s="22">
        <f t="shared" si="2"/>
        <v>0.19611195120325703</v>
      </c>
      <c r="L8" s="23">
        <f t="shared" si="3"/>
        <v>0.28329705748915385</v>
      </c>
      <c r="M8" s="4"/>
      <c r="N8" t="s">
        <v>263</v>
      </c>
      <c r="O8" s="5">
        <v>22.046145104861839</v>
      </c>
      <c r="P8" s="71">
        <v>0.58036933277820091</v>
      </c>
    </row>
    <row r="9" spans="1:16">
      <c r="A9" s="17"/>
      <c r="B9" s="55">
        <v>3</v>
      </c>
      <c r="C9" s="19" t="s">
        <v>251</v>
      </c>
      <c r="D9" s="20">
        <v>0.34768800000000005</v>
      </c>
      <c r="E9" s="21">
        <v>0.60872400000000004</v>
      </c>
      <c r="F9" s="21">
        <f t="shared" si="0"/>
        <v>0.37453898132565722</v>
      </c>
      <c r="G9" s="21">
        <v>0.37388985132565722</v>
      </c>
      <c r="H9" s="21">
        <v>-5.2588049999999997E-2</v>
      </c>
      <c r="I9" s="21">
        <v>5.3237179999999995E-2</v>
      </c>
      <c r="J9" s="22">
        <f t="shared" si="1"/>
        <v>0.61421900783550043</v>
      </c>
      <c r="K9" s="22">
        <f t="shared" si="2"/>
        <v>0.52782837759913726</v>
      </c>
      <c r="L9" s="23">
        <f t="shared" si="3"/>
        <v>0.61528538602988747</v>
      </c>
      <c r="M9" s="4"/>
      <c r="N9" t="s">
        <v>261</v>
      </c>
      <c r="O9" s="5">
        <v>0.3238592955854</v>
      </c>
      <c r="P9" s="71">
        <v>0.54082370435719218</v>
      </c>
    </row>
    <row r="10" spans="1:16">
      <c r="A10" s="17"/>
      <c r="B10" s="55">
        <v>4</v>
      </c>
      <c r="C10" s="19" t="s">
        <v>252</v>
      </c>
      <c r="D10" s="20">
        <v>0.35402600000000001</v>
      </c>
      <c r="E10" s="21">
        <v>1.116247</v>
      </c>
      <c r="F10" s="21">
        <f t="shared" si="0"/>
        <v>0.55366097009665904</v>
      </c>
      <c r="G10" s="21">
        <v>0.41902413009665906</v>
      </c>
      <c r="H10" s="21">
        <v>8.5967979999999999E-2</v>
      </c>
      <c r="I10" s="21">
        <v>4.8668860000000001E-2</v>
      </c>
      <c r="J10" s="22">
        <f t="shared" si="1"/>
        <v>0.37538656775485985</v>
      </c>
      <c r="K10" s="22">
        <f t="shared" si="2"/>
        <v>0.45240176242055657</v>
      </c>
      <c r="L10" s="23">
        <f t="shared" si="3"/>
        <v>0.49600220210818846</v>
      </c>
      <c r="M10" s="4"/>
      <c r="N10" t="s">
        <v>252</v>
      </c>
      <c r="O10" s="5">
        <v>0.55366097009665904</v>
      </c>
      <c r="P10" s="71">
        <v>0.49600220210818846</v>
      </c>
    </row>
    <row r="11" spans="1:16">
      <c r="A11" s="17"/>
      <c r="B11" s="55">
        <v>5</v>
      </c>
      <c r="C11" s="19" t="s">
        <v>253</v>
      </c>
      <c r="D11" s="20">
        <v>1.4450000000000001E-2</v>
      </c>
      <c r="E11" s="21">
        <v>0.326654</v>
      </c>
      <c r="F11" s="21">
        <f t="shared" si="0"/>
        <v>3.5327759720954519E-2</v>
      </c>
      <c r="G11" s="21">
        <v>1.7579699720954522E-2</v>
      </c>
      <c r="H11" s="21">
        <v>4.2778900000000003E-3</v>
      </c>
      <c r="I11" s="21">
        <v>1.347017E-2</v>
      </c>
      <c r="J11" s="22">
        <f t="shared" si="1"/>
        <v>5.3817494109836474E-2</v>
      </c>
      <c r="K11" s="22">
        <f t="shared" si="2"/>
        <v>6.6913583550039249E-2</v>
      </c>
      <c r="L11" s="23">
        <f t="shared" si="3"/>
        <v>0.10815039681422704</v>
      </c>
      <c r="M11" s="4"/>
      <c r="N11" t="s">
        <v>255</v>
      </c>
      <c r="O11" s="5">
        <v>0.87855646529699727</v>
      </c>
      <c r="P11" s="71">
        <v>0.48619616231156454</v>
      </c>
    </row>
    <row r="12" spans="1:16">
      <c r="A12" s="17"/>
      <c r="B12" s="55">
        <v>6</v>
      </c>
      <c r="C12" s="19" t="s">
        <v>254</v>
      </c>
      <c r="D12" s="20">
        <v>0.12796300000000002</v>
      </c>
      <c r="E12" s="21">
        <v>0.31995499999999999</v>
      </c>
      <c r="F12" s="21">
        <f t="shared" si="0"/>
        <v>0.14365002765534551</v>
      </c>
      <c r="G12" s="21">
        <v>0.11311818765534554</v>
      </c>
      <c r="H12" s="21">
        <v>9.5423699999999979E-3</v>
      </c>
      <c r="I12" s="21">
        <v>2.0989469999999996E-2</v>
      </c>
      <c r="J12" s="22">
        <f t="shared" si="1"/>
        <v>0.35354405355548607</v>
      </c>
      <c r="K12" s="22">
        <f t="shared" si="2"/>
        <v>0.38336815381958567</v>
      </c>
      <c r="L12" s="23">
        <f t="shared" si="3"/>
        <v>0.44896947275506094</v>
      </c>
      <c r="M12" s="4"/>
      <c r="N12" t="s">
        <v>256</v>
      </c>
      <c r="O12" s="5">
        <v>0.25374465013594383</v>
      </c>
      <c r="P12" s="71">
        <v>0.48297264296947146</v>
      </c>
    </row>
    <row r="13" spans="1:16">
      <c r="A13" s="17"/>
      <c r="B13" s="55">
        <v>7</v>
      </c>
      <c r="C13" s="19" t="s">
        <v>255</v>
      </c>
      <c r="D13" s="20">
        <v>1.0078449999999999</v>
      </c>
      <c r="E13" s="21">
        <v>1.8070000000000004</v>
      </c>
      <c r="F13" s="21">
        <f t="shared" si="0"/>
        <v>0.87855646529699727</v>
      </c>
      <c r="G13" s="21">
        <v>0.66241755529699731</v>
      </c>
      <c r="H13" s="21">
        <v>7.7974430000000011E-2</v>
      </c>
      <c r="I13" s="21">
        <v>0.13816447999999998</v>
      </c>
      <c r="J13" s="22">
        <f t="shared" si="1"/>
        <v>0.36658414792307537</v>
      </c>
      <c r="K13" s="22">
        <f t="shared" si="2"/>
        <v>0.40973546502324137</v>
      </c>
      <c r="L13" s="23">
        <f t="shared" si="3"/>
        <v>0.48619616231156454</v>
      </c>
      <c r="M13" s="4"/>
      <c r="N13" t="s">
        <v>262</v>
      </c>
      <c r="O13" s="5">
        <v>0.34749325890680405</v>
      </c>
      <c r="P13" s="71">
        <v>0.45394226644616303</v>
      </c>
    </row>
    <row r="14" spans="1:16">
      <c r="A14" s="17"/>
      <c r="B14" s="55">
        <v>8</v>
      </c>
      <c r="C14" s="19" t="s">
        <v>256</v>
      </c>
      <c r="D14" s="20">
        <v>0.33987299999999998</v>
      </c>
      <c r="E14" s="21">
        <v>0.52538099999999988</v>
      </c>
      <c r="F14" s="21">
        <f t="shared" si="0"/>
        <v>0.25374465013594383</v>
      </c>
      <c r="G14" s="21">
        <v>0.18453284013594384</v>
      </c>
      <c r="H14" s="21">
        <v>3.8067910000000003E-2</v>
      </c>
      <c r="I14" s="21">
        <v>3.1143899999999999E-2</v>
      </c>
      <c r="J14" s="22">
        <f t="shared" si="1"/>
        <v>0.35123622692092765</v>
      </c>
      <c r="K14" s="22">
        <f t="shared" si="2"/>
        <v>0.42369394807947736</v>
      </c>
      <c r="L14" s="23">
        <f t="shared" si="3"/>
        <v>0.48297264296947146</v>
      </c>
      <c r="M14" s="4"/>
      <c r="N14" t="s">
        <v>254</v>
      </c>
      <c r="O14" s="5">
        <v>0.14365002765534551</v>
      </c>
      <c r="P14" s="71">
        <v>0.44896947275506094</v>
      </c>
    </row>
    <row r="15" spans="1:16">
      <c r="A15" s="17"/>
      <c r="B15" s="55">
        <v>9</v>
      </c>
      <c r="C15" s="19" t="s">
        <v>257</v>
      </c>
      <c r="D15" s="20">
        <v>3.2700000000000007E-2</v>
      </c>
      <c r="E15" s="21">
        <v>0.292516</v>
      </c>
      <c r="F15" s="21">
        <f t="shared" si="0"/>
        <v>0.12342939873540605</v>
      </c>
      <c r="G15" s="21">
        <v>6.8761078735406045E-2</v>
      </c>
      <c r="H15" s="21">
        <v>3.4739320000000004E-2</v>
      </c>
      <c r="I15" s="21">
        <v>1.9929000000000002E-2</v>
      </c>
      <c r="J15" s="22">
        <f t="shared" si="1"/>
        <v>0.23506775265423446</v>
      </c>
      <c r="K15" s="22">
        <f t="shared" si="2"/>
        <v>0.35382816234122594</v>
      </c>
      <c r="L15" s="23">
        <f t="shared" si="3"/>
        <v>0.42195776892684861</v>
      </c>
      <c r="M15" s="4"/>
      <c r="N15" t="s">
        <v>257</v>
      </c>
      <c r="O15" s="5">
        <v>0.12342939873540605</v>
      </c>
      <c r="P15" s="71">
        <v>0.42195776892684861</v>
      </c>
    </row>
    <row r="16" spans="1:16">
      <c r="A16" s="17"/>
      <c r="B16" s="55">
        <v>10</v>
      </c>
      <c r="C16" s="19" t="s">
        <v>258</v>
      </c>
      <c r="D16" s="20">
        <v>0</v>
      </c>
      <c r="E16" s="21">
        <v>0.298647</v>
      </c>
      <c r="F16" s="21">
        <f t="shared" si="0"/>
        <v>4.468182002944171E-2</v>
      </c>
      <c r="G16" s="21">
        <v>7.0978000294417143E-3</v>
      </c>
      <c r="H16" s="21">
        <v>1.7861429999999998E-2</v>
      </c>
      <c r="I16" s="21">
        <v>1.9722589999999998E-2</v>
      </c>
      <c r="J16" s="22">
        <f t="shared" si="1"/>
        <v>2.3766520438650695E-2</v>
      </c>
      <c r="K16" s="22">
        <f t="shared" si="2"/>
        <v>8.3574353766961373E-2</v>
      </c>
      <c r="L16" s="23">
        <f t="shared" si="3"/>
        <v>0.14961415995955663</v>
      </c>
      <c r="M16" s="4"/>
      <c r="N16" t="s">
        <v>259</v>
      </c>
      <c r="O16" s="5">
        <v>0.25763401030394539</v>
      </c>
      <c r="P16" s="71">
        <v>0.41084318626782507</v>
      </c>
    </row>
    <row r="17" spans="1:16">
      <c r="A17" s="17"/>
      <c r="B17" s="55">
        <v>11</v>
      </c>
      <c r="C17" s="19" t="s">
        <v>259</v>
      </c>
      <c r="D17" s="20">
        <v>0.43633000000000005</v>
      </c>
      <c r="E17" s="21">
        <v>0.62708600000000014</v>
      </c>
      <c r="F17" s="21">
        <f t="shared" si="0"/>
        <v>0.25763401030394539</v>
      </c>
      <c r="G17" s="21">
        <v>0.17901917030394543</v>
      </c>
      <c r="H17" s="21">
        <v>4.6855869999999994E-2</v>
      </c>
      <c r="I17" s="21">
        <v>3.1758969999999991E-2</v>
      </c>
      <c r="J17" s="22">
        <f t="shared" si="1"/>
        <v>0.28547786157551819</v>
      </c>
      <c r="K17" s="22">
        <f t="shared" si="2"/>
        <v>0.36019786808180276</v>
      </c>
      <c r="L17" s="23">
        <f t="shared" si="3"/>
        <v>0.41084318626782507</v>
      </c>
      <c r="M17" s="4"/>
      <c r="N17" t="s">
        <v>273</v>
      </c>
      <c r="O17" s="5">
        <v>1.7314740136277502E-2</v>
      </c>
      <c r="P17" s="71">
        <v>0.36734359045884157</v>
      </c>
    </row>
    <row r="18" spans="1:16">
      <c r="A18" s="17"/>
      <c r="B18" s="55">
        <v>12</v>
      </c>
      <c r="C18" s="19" t="s">
        <v>260</v>
      </c>
      <c r="D18" s="20">
        <v>0.24338900000000002</v>
      </c>
      <c r="E18" s="21">
        <v>0.40140199999999993</v>
      </c>
      <c r="F18" s="21">
        <f t="shared" si="0"/>
        <v>6.7292579614358222E-2</v>
      </c>
      <c r="G18" s="21">
        <v>4.2124049614358228E-2</v>
      </c>
      <c r="H18" s="21">
        <v>1.606341E-2</v>
      </c>
      <c r="I18" s="21">
        <v>9.1051199999999995E-3</v>
      </c>
      <c r="J18" s="22">
        <f t="shared" si="1"/>
        <v>0.10494230126994443</v>
      </c>
      <c r="K18" s="22">
        <f t="shared" si="2"/>
        <v>0.14496056226515622</v>
      </c>
      <c r="L18" s="23">
        <f t="shared" si="3"/>
        <v>0.16764385731600301</v>
      </c>
      <c r="M18" s="4"/>
      <c r="N18" t="s">
        <v>265</v>
      </c>
      <c r="O18" s="5">
        <v>0.50862696020939813</v>
      </c>
      <c r="P18" s="71">
        <v>0.34413423650322272</v>
      </c>
    </row>
    <row r="19" spans="1:16">
      <c r="A19" s="17"/>
      <c r="B19" s="55">
        <v>13</v>
      </c>
      <c r="C19" s="19" t="s">
        <v>261</v>
      </c>
      <c r="D19" s="20">
        <v>0.44681300000000002</v>
      </c>
      <c r="E19" s="21">
        <v>0.59882600000000008</v>
      </c>
      <c r="F19" s="21">
        <f t="shared" si="0"/>
        <v>0.3238592955854</v>
      </c>
      <c r="G19" s="21">
        <v>0.24469570558539999</v>
      </c>
      <c r="H19" s="21">
        <v>4.6407779999999996E-2</v>
      </c>
      <c r="I19" s="21">
        <v>3.2755809999999996E-2</v>
      </c>
      <c r="J19" s="22">
        <f t="shared" si="1"/>
        <v>0.40862572030172362</v>
      </c>
      <c r="K19" s="22">
        <f t="shared" si="2"/>
        <v>0.4861236579330222</v>
      </c>
      <c r="L19" s="23">
        <f t="shared" si="3"/>
        <v>0.54082370435719218</v>
      </c>
      <c r="M19" s="4"/>
      <c r="N19" t="s">
        <v>272</v>
      </c>
      <c r="O19" s="5">
        <v>0.27338909033857312</v>
      </c>
      <c r="P19" s="71">
        <v>0.31255326460687272</v>
      </c>
    </row>
    <row r="20" spans="1:16">
      <c r="A20" s="17"/>
      <c r="B20" s="55">
        <v>14</v>
      </c>
      <c r="C20" s="19" t="s">
        <v>262</v>
      </c>
      <c r="D20" s="20">
        <v>0.6134879999999997</v>
      </c>
      <c r="E20" s="21">
        <v>0.76550099999999954</v>
      </c>
      <c r="F20" s="21">
        <f t="shared" si="0"/>
        <v>0.34749325890680405</v>
      </c>
      <c r="G20" s="21">
        <v>0.25608804890680403</v>
      </c>
      <c r="H20" s="21">
        <v>4.0990389999999995E-2</v>
      </c>
      <c r="I20" s="21">
        <v>5.0414820000000006E-2</v>
      </c>
      <c r="J20" s="22">
        <f t="shared" si="1"/>
        <v>0.33453653085600699</v>
      </c>
      <c r="K20" s="22">
        <f t="shared" si="2"/>
        <v>0.38808367187868364</v>
      </c>
      <c r="L20" s="23">
        <f t="shared" si="3"/>
        <v>0.45394226644616303</v>
      </c>
      <c r="M20" s="4"/>
      <c r="N20" t="s">
        <v>250</v>
      </c>
      <c r="O20" s="5">
        <v>0.19868075917006342</v>
      </c>
      <c r="P20" s="71">
        <v>0.28329705748915385</v>
      </c>
    </row>
    <row r="21" spans="1:16">
      <c r="A21" s="17"/>
      <c r="B21" s="55">
        <v>15</v>
      </c>
      <c r="C21" s="19" t="s">
        <v>263</v>
      </c>
      <c r="D21" s="20">
        <v>42.436518999999983</v>
      </c>
      <c r="E21" s="21">
        <v>37.986405999999988</v>
      </c>
      <c r="F21" s="21">
        <f t="shared" si="0"/>
        <v>22.046145104861839</v>
      </c>
      <c r="G21" s="21">
        <v>16.327337714861837</v>
      </c>
      <c r="H21" s="21">
        <v>3.0233057800000012</v>
      </c>
      <c r="I21" s="21">
        <v>2.6955016100000004</v>
      </c>
      <c r="J21" s="22">
        <f t="shared" si="1"/>
        <v>0.42982054461435076</v>
      </c>
      <c r="K21" s="22">
        <f t="shared" si="2"/>
        <v>0.50940969500673072</v>
      </c>
      <c r="L21" s="23">
        <f t="shared" si="3"/>
        <v>0.58036933277820091</v>
      </c>
      <c r="M21" s="4"/>
      <c r="N21" t="s">
        <v>271</v>
      </c>
      <c r="O21" s="5">
        <v>0.12133921691133409</v>
      </c>
      <c r="P21" s="71">
        <v>0.2616010868380087</v>
      </c>
    </row>
    <row r="22" spans="1:16">
      <c r="A22" s="17"/>
      <c r="B22" s="55">
        <v>16</v>
      </c>
      <c r="C22" s="19" t="s">
        <v>264</v>
      </c>
      <c r="D22" s="20">
        <v>0</v>
      </c>
      <c r="E22" s="21">
        <v>0.24438800000000005</v>
      </c>
      <c r="F22" s="21">
        <f t="shared" si="0"/>
        <v>9.6699899999999998E-3</v>
      </c>
      <c r="G22" s="21">
        <v>0</v>
      </c>
      <c r="H22" s="21">
        <v>0</v>
      </c>
      <c r="I22" s="21">
        <v>9.6699899999999998E-3</v>
      </c>
      <c r="J22" s="22">
        <f t="shared" si="1"/>
        <v>0</v>
      </c>
      <c r="K22" s="22">
        <f t="shared" si="2"/>
        <v>0</v>
      </c>
      <c r="L22" s="23">
        <f t="shared" si="3"/>
        <v>3.9568186654009192E-2</v>
      </c>
      <c r="M22" s="4"/>
      <c r="N22" t="s">
        <v>268</v>
      </c>
      <c r="O22" s="5">
        <v>0.12517087993304121</v>
      </c>
      <c r="P22" s="71">
        <v>0.19790738551752682</v>
      </c>
    </row>
    <row r="23" spans="1:16">
      <c r="A23" s="17"/>
      <c r="B23" s="55">
        <v>17</v>
      </c>
      <c r="C23" s="19" t="s">
        <v>265</v>
      </c>
      <c r="D23" s="20">
        <v>1.2689079999999999</v>
      </c>
      <c r="E23" s="21">
        <v>1.4779899999999999</v>
      </c>
      <c r="F23" s="21">
        <f t="shared" si="0"/>
        <v>0.50862696020939813</v>
      </c>
      <c r="G23" s="21">
        <v>0.28369977020939813</v>
      </c>
      <c r="H23" s="21">
        <v>0.12265687</v>
      </c>
      <c r="I23" s="21">
        <v>0.10227032</v>
      </c>
      <c r="J23" s="22">
        <f t="shared" si="1"/>
        <v>0.19194972239960903</v>
      </c>
      <c r="K23" s="22">
        <f t="shared" si="2"/>
        <v>0.27493869390821191</v>
      </c>
      <c r="L23" s="23">
        <f t="shared" si="3"/>
        <v>0.34413423650322272</v>
      </c>
      <c r="M23" s="4"/>
      <c r="N23" t="s">
        <v>260</v>
      </c>
      <c r="O23" s="5">
        <v>6.7292579614358222E-2</v>
      </c>
      <c r="P23" s="71">
        <v>0.16764385731600301</v>
      </c>
    </row>
    <row r="24" spans="1:16">
      <c r="A24" s="17"/>
      <c r="B24" s="55">
        <v>18</v>
      </c>
      <c r="C24" s="19" t="s">
        <v>266</v>
      </c>
      <c r="D24" s="20">
        <v>0</v>
      </c>
      <c r="E24" s="21">
        <v>0.228105</v>
      </c>
      <c r="F24" s="21">
        <f t="shared" si="0"/>
        <v>2.6443319981259331E-2</v>
      </c>
      <c r="G24" s="21">
        <v>1.2421859981259331E-2</v>
      </c>
      <c r="H24" s="21">
        <v>8.2863699999999995E-3</v>
      </c>
      <c r="I24" s="21">
        <v>5.73509E-3</v>
      </c>
      <c r="J24" s="22">
        <f t="shared" si="1"/>
        <v>5.445676325051766E-2</v>
      </c>
      <c r="K24" s="22">
        <f t="shared" si="2"/>
        <v>9.0783761781895761E-2</v>
      </c>
      <c r="L24" s="23">
        <f t="shared" si="3"/>
        <v>0.11592608658845413</v>
      </c>
      <c r="M24" s="4"/>
      <c r="N24" t="s">
        <v>258</v>
      </c>
      <c r="O24" s="5">
        <v>4.468182002944171E-2</v>
      </c>
      <c r="P24" s="71">
        <v>0.14961415995955663</v>
      </c>
    </row>
    <row r="25" spans="1:16">
      <c r="A25" s="17"/>
      <c r="B25" s="55">
        <v>19</v>
      </c>
      <c r="C25" s="19" t="s">
        <v>267</v>
      </c>
      <c r="D25" s="20">
        <v>2.5000000000000001E-3</v>
      </c>
      <c r="E25" s="21">
        <v>0.22105999999999998</v>
      </c>
      <c r="F25" s="21">
        <f t="shared" si="0"/>
        <v>2.5842060321290047E-2</v>
      </c>
      <c r="G25" s="21">
        <v>1.1767060321290046E-2</v>
      </c>
      <c r="H25" s="21">
        <v>7.0000000000000001E-3</v>
      </c>
      <c r="I25" s="21">
        <v>7.0750000000000006E-3</v>
      </c>
      <c r="J25" s="22">
        <f t="shared" si="1"/>
        <v>5.3230165209852742E-2</v>
      </c>
      <c r="K25" s="22">
        <f t="shared" si="2"/>
        <v>8.4895776356147867E-2</v>
      </c>
      <c r="L25" s="23">
        <f t="shared" si="3"/>
        <v>0.11690066190758187</v>
      </c>
      <c r="M25" s="4"/>
      <c r="N25" t="s">
        <v>270</v>
      </c>
      <c r="O25" s="5">
        <v>4.2387269717351517E-2</v>
      </c>
      <c r="P25" s="71">
        <v>0.14159864010232745</v>
      </c>
    </row>
    <row r="26" spans="1:16">
      <c r="A26" s="17"/>
      <c r="B26" s="55">
        <v>20</v>
      </c>
      <c r="C26" s="19" t="s">
        <v>268</v>
      </c>
      <c r="D26" s="20">
        <v>0</v>
      </c>
      <c r="E26" s="21">
        <v>0.63247199999999992</v>
      </c>
      <c r="F26" s="21">
        <f t="shared" si="0"/>
        <v>0.12517087993304121</v>
      </c>
      <c r="G26" s="21">
        <v>4.2658769933041185E-2</v>
      </c>
      <c r="H26" s="21">
        <v>6.2559360000000008E-2</v>
      </c>
      <c r="I26" s="21">
        <v>1.9952750000000005E-2</v>
      </c>
      <c r="J26" s="22">
        <f t="shared" si="1"/>
        <v>6.7447681372521134E-2</v>
      </c>
      <c r="K26" s="22">
        <f t="shared" si="2"/>
        <v>0.16636013915721362</v>
      </c>
      <c r="L26" s="23">
        <f t="shared" si="3"/>
        <v>0.19790738551752682</v>
      </c>
      <c r="M26" s="4"/>
      <c r="N26" t="s">
        <v>267</v>
      </c>
      <c r="O26" s="5">
        <v>2.5842060321290047E-2</v>
      </c>
      <c r="P26" s="71">
        <v>0.11690066190758187</v>
      </c>
    </row>
    <row r="27" spans="1:16">
      <c r="A27" s="17"/>
      <c r="B27" s="55">
        <v>21</v>
      </c>
      <c r="C27" s="19" t="s">
        <v>269</v>
      </c>
      <c r="D27" s="20">
        <v>4.0000000000000001E-3</v>
      </c>
      <c r="E27" s="21">
        <v>0.53254800000000002</v>
      </c>
      <c r="F27" s="21">
        <f t="shared" si="0"/>
        <v>4.7540609999999997E-2</v>
      </c>
      <c r="G27" s="21">
        <v>0</v>
      </c>
      <c r="H27" s="21">
        <v>1.9256969999999998E-2</v>
      </c>
      <c r="I27" s="21">
        <v>2.8283639999999999E-2</v>
      </c>
      <c r="J27" s="22">
        <f t="shared" si="1"/>
        <v>0</v>
      </c>
      <c r="K27" s="22">
        <f t="shared" si="2"/>
        <v>3.6160064444895106E-2</v>
      </c>
      <c r="L27" s="23">
        <f t="shared" si="3"/>
        <v>8.9270093963361039E-2</v>
      </c>
      <c r="M27" s="4"/>
      <c r="N27" t="s">
        <v>266</v>
      </c>
      <c r="O27" s="5">
        <v>2.6443319981259331E-2</v>
      </c>
      <c r="P27" s="71">
        <v>0.11592608658845413</v>
      </c>
    </row>
    <row r="28" spans="1:16">
      <c r="A28" s="17"/>
      <c r="B28" s="55">
        <v>22</v>
      </c>
      <c r="C28" s="19" t="s">
        <v>270</v>
      </c>
      <c r="D28" s="20">
        <v>0</v>
      </c>
      <c r="E28" s="21">
        <v>0.299348</v>
      </c>
      <c r="F28" s="21">
        <f t="shared" si="0"/>
        <v>4.2387269717351517E-2</v>
      </c>
      <c r="G28" s="21">
        <v>1.0770999717351515E-2</v>
      </c>
      <c r="H28" s="21">
        <v>1.9461270000000003E-2</v>
      </c>
      <c r="I28" s="21">
        <v>1.2155000000000001E-2</v>
      </c>
      <c r="J28" s="22">
        <f t="shared" si="1"/>
        <v>3.5981532254605056E-2</v>
      </c>
      <c r="K28" s="22">
        <f t="shared" si="2"/>
        <v>0.10099372542108688</v>
      </c>
      <c r="L28" s="23">
        <f t="shared" si="3"/>
        <v>0.14159864010232745</v>
      </c>
      <c r="M28" s="4"/>
      <c r="N28" t="s">
        <v>253</v>
      </c>
      <c r="O28" s="5">
        <v>3.5327759720954519E-2</v>
      </c>
      <c r="P28" s="71">
        <v>0.10815039681422704</v>
      </c>
    </row>
    <row r="29" spans="1:16">
      <c r="A29" s="17"/>
      <c r="B29" s="55">
        <v>23</v>
      </c>
      <c r="C29" s="19" t="s">
        <v>271</v>
      </c>
      <c r="D29" s="20">
        <v>0.21735699999999999</v>
      </c>
      <c r="E29" s="21">
        <v>0.463833</v>
      </c>
      <c r="F29" s="21">
        <f t="shared" si="0"/>
        <v>0.12133921691133409</v>
      </c>
      <c r="G29" s="21">
        <v>0.1077707369113341</v>
      </c>
      <c r="H29" s="21">
        <v>0</v>
      </c>
      <c r="I29" s="21">
        <v>1.3568479999999999E-2</v>
      </c>
      <c r="J29" s="22">
        <f t="shared" si="1"/>
        <v>0.23234814450747165</v>
      </c>
      <c r="K29" s="22">
        <f t="shared" si="2"/>
        <v>0.23234814450747165</v>
      </c>
      <c r="L29" s="23">
        <f t="shared" si="3"/>
        <v>0.2616010868380087</v>
      </c>
      <c r="M29" s="4"/>
      <c r="N29" t="s">
        <v>269</v>
      </c>
      <c r="O29" s="5">
        <v>4.7540609999999997E-2</v>
      </c>
      <c r="P29" s="71">
        <v>8.9270093963361039E-2</v>
      </c>
    </row>
    <row r="30" spans="1:16">
      <c r="A30" s="17"/>
      <c r="B30" s="55">
        <v>24</v>
      </c>
      <c r="C30" s="19" t="s">
        <v>272</v>
      </c>
      <c r="D30" s="20">
        <v>0.67137200000000008</v>
      </c>
      <c r="E30" s="21">
        <v>0.87469599999999992</v>
      </c>
      <c r="F30" s="21">
        <f t="shared" si="0"/>
        <v>0.27338909033857312</v>
      </c>
      <c r="G30" s="21">
        <v>1.8359120338573121E-2</v>
      </c>
      <c r="H30" s="21">
        <v>9.6906840000000008E-2</v>
      </c>
      <c r="I30" s="21">
        <v>0.15812313</v>
      </c>
      <c r="J30" s="22">
        <f t="shared" si="1"/>
        <v>2.0989144043842802E-2</v>
      </c>
      <c r="K30" s="22">
        <f t="shared" si="2"/>
        <v>0.1317783096510938</v>
      </c>
      <c r="L30" s="23">
        <f t="shared" si="3"/>
        <v>0.31255326460687272</v>
      </c>
      <c r="M30" s="4"/>
      <c r="N30" t="s">
        <v>249</v>
      </c>
      <c r="O30" s="5">
        <v>4.5928889863288525E-2</v>
      </c>
      <c r="P30" s="71">
        <v>4.0089249277964548E-2</v>
      </c>
    </row>
    <row r="31" spans="1:16" ht="15.75" thickBot="1">
      <c r="A31" s="24"/>
      <c r="B31" s="56">
        <v>25</v>
      </c>
      <c r="C31" s="26" t="s">
        <v>273</v>
      </c>
      <c r="D31" s="27">
        <v>4.7135000000000003E-2</v>
      </c>
      <c r="E31" s="28">
        <v>4.713500000000001E-2</v>
      </c>
      <c r="F31" s="28">
        <f t="shared" si="0"/>
        <v>1.7314740136277502E-2</v>
      </c>
      <c r="G31" s="28">
        <v>6.5809801362775033E-3</v>
      </c>
      <c r="H31" s="28">
        <v>6.3022099999999999E-3</v>
      </c>
      <c r="I31" s="28">
        <v>4.4315499999999994E-3</v>
      </c>
      <c r="J31" s="29">
        <f t="shared" si="1"/>
        <v>0.13961981831499951</v>
      </c>
      <c r="K31" s="29">
        <f t="shared" si="2"/>
        <v>0.27332534499368832</v>
      </c>
      <c r="L31" s="30">
        <f t="shared" si="3"/>
        <v>0.36734359045884157</v>
      </c>
      <c r="M31" s="4"/>
      <c r="N31" t="s">
        <v>264</v>
      </c>
      <c r="O31" s="5">
        <v>9.6699899999999998E-3</v>
      </c>
      <c r="P31" s="71">
        <v>3.9568186654009192E-2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>
  <dimension ref="A1:M21"/>
  <sheetViews>
    <sheetView topLeftCell="A12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9" width="0" hidden="1" customWidth="1"/>
  </cols>
  <sheetData>
    <row r="1" spans="1:13" ht="15.75">
      <c r="A1" s="50">
        <v>129</v>
      </c>
      <c r="B1" s="49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2069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48.876338999999973</v>
      </c>
      <c r="E6" s="14">
        <v>52.542901999999984</v>
      </c>
      <c r="F6" s="14">
        <v>26.892348108850623</v>
      </c>
      <c r="G6" s="14">
        <v>19.488764408850628</v>
      </c>
      <c r="H6" s="14">
        <v>3.7992501800000009</v>
      </c>
      <c r="I6" s="14">
        <v>3.6043335200000004</v>
      </c>
      <c r="J6" s="15">
        <v>0.37091145838976752</v>
      </c>
      <c r="K6" s="15">
        <v>0.44321904010651403</v>
      </c>
      <c r="L6" s="16">
        <v>0.51181695500660851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44.051854000000013</v>
      </c>
      <c r="E7" s="38">
        <f ca="1">SUM(E8:OFFSET(E6,MATCH("PROYECTOS",$A$8:$A$50,0),0))</f>
        <v>50.414918000000007</v>
      </c>
      <c r="F7" s="38">
        <f ca="1">SUM(F8:OFFSET(F6,MATCH("PROYECTOS",$A$8:$A$50,0),0))</f>
        <v>26.5644382773601</v>
      </c>
      <c r="G7" s="38">
        <f ca="1">SUM(G8:OFFSET(G6,MATCH("PROYECTOS",$A$8:$A$50,0),0))</f>
        <v>19.305421337360102</v>
      </c>
      <c r="H7" s="38">
        <f ca="1">SUM(H8:OFFSET(H6,MATCH("PROYECTOS",$A$8:$A$50,0),0))</f>
        <v>3.72563829</v>
      </c>
      <c r="I7" s="38">
        <f ca="1">SUM(I8:OFFSET(I6,MATCH("PROYECTOS",$A$8:$A$50,0),0))</f>
        <v>3.5333786499999991</v>
      </c>
      <c r="J7" s="39">
        <f ca="1">IFERROR(G7/E7,0)</f>
        <v>0.38293072969711267</v>
      </c>
      <c r="K7" s="39">
        <f ca="1">IFERROR(SUM(G7,H7)/E7,0)</f>
        <v>0.45683025066826644</v>
      </c>
      <c r="L7" s="40">
        <f ca="1">IFERROR(SUM(G7,H7,I7)/E7,0)</f>
        <v>0.52691622502212732</v>
      </c>
      <c r="M7" s="4"/>
    </row>
    <row r="8" spans="1:13">
      <c r="A8" s="17"/>
      <c r="B8" s="19">
        <v>3000001</v>
      </c>
      <c r="C8" s="19" t="s">
        <v>275</v>
      </c>
      <c r="D8" s="20">
        <v>1.6717859999999989</v>
      </c>
      <c r="E8" s="21">
        <v>1.8111339999999989</v>
      </c>
      <c r="F8" s="21">
        <f t="shared" ref="F8:F12" si="0">SUM(G8,H8,I8)</f>
        <v>0.638097369769412</v>
      </c>
      <c r="G8" s="21">
        <v>0.39444722976941193</v>
      </c>
      <c r="H8" s="21">
        <v>0.13761046000000005</v>
      </c>
      <c r="I8" s="21">
        <v>0.10603968000000001</v>
      </c>
      <c r="J8" s="22">
        <f t="shared" ref="J8:J13" si="1">IFERROR(G8/E8,0)</f>
        <v>0.21779019651191583</v>
      </c>
      <c r="K8" s="22">
        <f t="shared" ref="K8:K13" si="2">IFERROR(SUM(G8,H8)/E8,0)</f>
        <v>0.29377047185322142</v>
      </c>
      <c r="L8" s="23">
        <f t="shared" ref="L8:L13" si="3">IFERROR(SUM(G8,H8,I8)/E8,0)</f>
        <v>0.35231924847604451</v>
      </c>
      <c r="M8" s="4"/>
    </row>
    <row r="9" spans="1:13" ht="25.5">
      <c r="A9" s="17"/>
      <c r="B9" s="19">
        <v>3000687</v>
      </c>
      <c r="C9" s="19" t="s">
        <v>2071</v>
      </c>
      <c r="D9" s="20">
        <v>1.5375889999999997</v>
      </c>
      <c r="E9" s="21">
        <v>1.5541209999999985</v>
      </c>
      <c r="F9" s="21">
        <f t="shared" si="0"/>
        <v>0.87164580255179813</v>
      </c>
      <c r="G9" s="21">
        <v>0.65304868255179827</v>
      </c>
      <c r="H9" s="21">
        <v>0.10490535999999999</v>
      </c>
      <c r="I9" s="21">
        <v>0.11369175999999998</v>
      </c>
      <c r="J9" s="22">
        <f t="shared" si="1"/>
        <v>0.42020452883128073</v>
      </c>
      <c r="K9" s="22">
        <f t="shared" si="2"/>
        <v>0.48770593959659442</v>
      </c>
      <c r="L9" s="23">
        <f t="shared" si="3"/>
        <v>0.56086096420536047</v>
      </c>
      <c r="M9" s="4"/>
    </row>
    <row r="10" spans="1:13" ht="38.25">
      <c r="A10" s="17"/>
      <c r="B10" s="19">
        <v>3000688</v>
      </c>
      <c r="C10" s="19" t="s">
        <v>2072</v>
      </c>
      <c r="D10" s="20">
        <v>35.510712000000012</v>
      </c>
      <c r="E10" s="21">
        <v>40.866244000000009</v>
      </c>
      <c r="F10" s="21">
        <f t="shared" si="0"/>
        <v>22.576251164567488</v>
      </c>
      <c r="G10" s="21">
        <v>16.676293654567488</v>
      </c>
      <c r="H10" s="21">
        <v>3.03108113</v>
      </c>
      <c r="I10" s="21">
        <v>2.8688763799999992</v>
      </c>
      <c r="J10" s="22">
        <f t="shared" si="1"/>
        <v>0.40807013374088119</v>
      </c>
      <c r="K10" s="22">
        <f t="shared" si="2"/>
        <v>0.48224091219558823</v>
      </c>
      <c r="L10" s="23">
        <f t="shared" si="3"/>
        <v>0.5524425284733161</v>
      </c>
      <c r="M10" s="4"/>
    </row>
    <row r="11" spans="1:13" ht="25.5">
      <c r="A11" s="17"/>
      <c r="B11" s="19">
        <v>3000689</v>
      </c>
      <c r="C11" s="19" t="s">
        <v>2073</v>
      </c>
      <c r="D11" s="20">
        <v>4.4822670000000002</v>
      </c>
      <c r="E11" s="21">
        <v>5.3533729999999977</v>
      </c>
      <c r="F11" s="21">
        <f t="shared" si="0"/>
        <v>2.0764065386811326</v>
      </c>
      <c r="G11" s="21">
        <v>1.2534671586811328</v>
      </c>
      <c r="H11" s="21">
        <v>0.42320176000000004</v>
      </c>
      <c r="I11" s="21">
        <v>0.39973761999999996</v>
      </c>
      <c r="J11" s="22">
        <f t="shared" si="1"/>
        <v>0.23414530589987534</v>
      </c>
      <c r="K11" s="22">
        <f t="shared" si="2"/>
        <v>0.31319859809528189</v>
      </c>
      <c r="L11" s="23">
        <f t="shared" si="3"/>
        <v>0.38786883310412584</v>
      </c>
      <c r="M11" s="4"/>
    </row>
    <row r="12" spans="1:13" ht="38.25">
      <c r="A12" s="17"/>
      <c r="B12" s="19">
        <v>3000690</v>
      </c>
      <c r="C12" s="19" t="s">
        <v>2074</v>
      </c>
      <c r="D12" s="20">
        <v>0.8494999999999997</v>
      </c>
      <c r="E12" s="21">
        <v>0.83004599999999984</v>
      </c>
      <c r="F12" s="21">
        <f t="shared" si="0"/>
        <v>0.40203740179027098</v>
      </c>
      <c r="G12" s="21">
        <v>0.32816461179027101</v>
      </c>
      <c r="H12" s="21">
        <v>2.8839580000000004E-2</v>
      </c>
      <c r="I12" s="21">
        <v>4.5033209999999997E-2</v>
      </c>
      <c r="J12" s="22">
        <f t="shared" si="1"/>
        <v>0.39535713899021391</v>
      </c>
      <c r="K12" s="22">
        <f t="shared" si="2"/>
        <v>0.43010169531600784</v>
      </c>
      <c r="L12" s="23">
        <f t="shared" si="3"/>
        <v>0.48435556799294383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4.8244849999999602</v>
      </c>
      <c r="E13" s="45">
        <f t="shared" ref="E13:I13" ca="1" si="4">OFFSET(E13,-MATCH("PROYECTOS",$A$8:$A$50,0)-1,0)-(OFFSET(E13,-MATCH("PROYECTOS",$A$8:$A$50,0),0))</f>
        <v>2.1279839999999766</v>
      </c>
      <c r="F13" s="45">
        <f t="shared" ca="1" si="4"/>
        <v>0.32790983149052266</v>
      </c>
      <c r="G13" s="45">
        <f t="shared" ca="1" si="4"/>
        <v>0.1833430714905262</v>
      </c>
      <c r="H13" s="45">
        <f t="shared" ca="1" si="4"/>
        <v>7.3611890000000901E-2</v>
      </c>
      <c r="I13" s="45">
        <f t="shared" ca="1" si="4"/>
        <v>7.0954870000001335E-2</v>
      </c>
      <c r="J13" s="46">
        <f t="shared" ca="1" si="1"/>
        <v>8.6158106212512978E-2</v>
      </c>
      <c r="K13" s="46">
        <f t="shared" ca="1" si="2"/>
        <v>0.12075041987652629</v>
      </c>
      <c r="L13" s="47">
        <f t="shared" ca="1" si="3"/>
        <v>0.15409412452844196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2090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>
      <c r="A19" s="17"/>
      <c r="B19" s="19">
        <v>3000001</v>
      </c>
      <c r="C19" s="19" t="s">
        <v>275</v>
      </c>
      <c r="D19" s="23">
        <v>0.35231924847604451</v>
      </c>
    </row>
    <row r="20" spans="1:4" ht="25.5">
      <c r="A20" s="17"/>
      <c r="B20" s="19">
        <v>3000689</v>
      </c>
      <c r="C20" s="19" t="s">
        <v>2073</v>
      </c>
      <c r="D20" s="23">
        <v>0.38786883310412584</v>
      </c>
    </row>
    <row r="21" spans="1:4" ht="39" thickBot="1">
      <c r="A21" s="24"/>
      <c r="B21" s="26">
        <v>3000690</v>
      </c>
      <c r="C21" s="26" t="s">
        <v>2074</v>
      </c>
      <c r="D21" s="30">
        <v>0.48435556799294383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31</v>
      </c>
      <c r="B1" s="50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542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299.35990500000003</v>
      </c>
      <c r="E6" s="14">
        <v>297.95282699999996</v>
      </c>
      <c r="F6" s="14">
        <v>166.22673335352482</v>
      </c>
      <c r="G6" s="14">
        <v>129.13282750352482</v>
      </c>
      <c r="H6" s="14">
        <v>18.796081459999996</v>
      </c>
      <c r="I6" s="14">
        <v>18.297824390000002</v>
      </c>
      <c r="J6" s="15">
        <v>0.43340024259452603</v>
      </c>
      <c r="K6" s="15">
        <v>0.4964843275795629</v>
      </c>
      <c r="L6" s="16">
        <v>0.55789614425616729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299.35990500000008</v>
      </c>
      <c r="E7" s="38">
        <f ca="1">SUM(E8:OFFSET(E6,MATCH("GOBIERNOS REGIONALES",$A$8:$A$50,0),0))</f>
        <v>297.95282700000001</v>
      </c>
      <c r="F7" s="38">
        <f ca="1">SUM(F8:OFFSET(F6,MATCH("GOBIERNOS REGIONALES",$A$8:$A$50,0),0))</f>
        <v>166.22673335352479</v>
      </c>
      <c r="G7" s="38">
        <f ca="1">SUM(G8:OFFSET(G6,MATCH("GOBIERNOS REGIONALES",$A$8:$A$50,0),0))</f>
        <v>129.13282750352482</v>
      </c>
      <c r="H7" s="38">
        <f ca="1">SUM(H8:OFFSET(H6,MATCH("GOBIERNOS REGIONALES",$A$8:$A$50,0),0))</f>
        <v>18.796081459999996</v>
      </c>
      <c r="I7" s="38">
        <f ca="1">SUM(I8:OFFSET(I6,MATCH("GOBIERNOS REGIONALES",$A$8:$A$50,0),0))</f>
        <v>18.297824389999999</v>
      </c>
      <c r="J7" s="39">
        <f ca="1">IFERROR(G7/E7,0)</f>
        <v>0.43340024259452592</v>
      </c>
      <c r="K7" s="39">
        <f ca="1">IFERROR(SUM(G7,H7)/E7,0)</f>
        <v>0.49648432757956279</v>
      </c>
      <c r="L7" s="40">
        <f ca="1">IFERROR(SUM(G7,H7,I7)/E7,0)</f>
        <v>0.55789614425616707</v>
      </c>
      <c r="M7" s="4"/>
    </row>
    <row r="8" spans="1:13">
      <c r="A8" s="17"/>
      <c r="B8" s="18">
        <v>7</v>
      </c>
      <c r="C8" s="19" t="s">
        <v>107</v>
      </c>
      <c r="D8" s="20">
        <v>299.35990500000008</v>
      </c>
      <c r="E8" s="21">
        <v>297.95282700000001</v>
      </c>
      <c r="F8" s="21">
        <f t="shared" ref="F8:F10" si="0">SUM(G8,H8,I8)</f>
        <v>166.22673335352479</v>
      </c>
      <c r="G8" s="21">
        <v>129.13282750352482</v>
      </c>
      <c r="H8" s="21">
        <v>18.796081459999996</v>
      </c>
      <c r="I8" s="21">
        <v>18.297824389999999</v>
      </c>
      <c r="J8" s="22">
        <f t="shared" ref="J8:J10" si="1">IFERROR(G8/E8,0)</f>
        <v>0.43340024259452592</v>
      </c>
      <c r="K8" s="22">
        <f t="shared" ref="K8:K10" si="2">IFERROR(SUM(G8,H8)/E8,0)</f>
        <v>0.49648432757956279</v>
      </c>
      <c r="L8" s="23">
        <f t="shared" ref="L8:L10" si="3">IFERROR(SUM(G8,H8,I8)/E8,0)</f>
        <v>0.55789614425616707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129</v>
      </c>
      <c r="B1" s="49" t="s">
        <v>89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2070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48.876338999999973</v>
      </c>
      <c r="I6" s="14">
        <v>52.542901999999984</v>
      </c>
      <c r="J6" s="14">
        <v>26.892348108850623</v>
      </c>
      <c r="K6" s="14">
        <v>19.488764408850628</v>
      </c>
      <c r="L6" s="14">
        <v>3.7992501800000009</v>
      </c>
      <c r="M6" s="14">
        <v>3.6043335200000004</v>
      </c>
      <c r="N6" s="15">
        <v>0.37091145838976752</v>
      </c>
      <c r="O6" s="15">
        <v>0.44321904010651403</v>
      </c>
      <c r="P6" s="16">
        <v>0.51181695500660851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SUM(H8:H21)</f>
        <v>44.051853999999999</v>
      </c>
      <c r="I7" s="37">
        <f t="shared" si="0"/>
        <v>50.414917999999986</v>
      </c>
      <c r="J7" s="37">
        <f t="shared" si="0"/>
        <v>26.5644382773601</v>
      </c>
      <c r="K7" s="37">
        <f t="shared" si="0"/>
        <v>19.305421337360102</v>
      </c>
      <c r="L7" s="37">
        <f t="shared" si="0"/>
        <v>3.7256382900000005</v>
      </c>
      <c r="M7" s="37">
        <f t="shared" si="0"/>
        <v>3.5333786499999995</v>
      </c>
      <c r="N7" s="39">
        <f>IFERROR(K7/I7,0)</f>
        <v>0.38293072969711278</v>
      </c>
      <c r="O7" s="39">
        <f>IFERROR(SUM(K7,L7)/I7,0)</f>
        <v>0.4568302506682666</v>
      </c>
      <c r="P7" s="40">
        <f>IFERROR(SUM(K7,L7,M7)/I7,0)</f>
        <v>0.52691622502212754</v>
      </c>
      <c r="Q7" s="64"/>
      <c r="R7" s="38"/>
      <c r="S7" s="40"/>
    </row>
    <row r="8" spans="1:19" ht="38.25">
      <c r="A8" s="17"/>
      <c r="B8" s="19">
        <v>5004449</v>
      </c>
      <c r="C8" s="19" t="s">
        <v>2075</v>
      </c>
      <c r="D8" s="68">
        <v>3000688</v>
      </c>
      <c r="E8" s="19" t="s">
        <v>2072</v>
      </c>
      <c r="F8" s="69">
        <v>88</v>
      </c>
      <c r="G8" s="19" t="s">
        <v>755</v>
      </c>
      <c r="H8" s="20">
        <v>8.5142100000000021</v>
      </c>
      <c r="I8" s="21">
        <v>0.9833449999999998</v>
      </c>
      <c r="J8" s="21">
        <f t="shared" ref="J8:J21" si="1">SUM(K8,L8,M8)</f>
        <v>0.73943688601209956</v>
      </c>
      <c r="K8" s="21">
        <v>0.62625283601209958</v>
      </c>
      <c r="L8" s="21">
        <v>6.5569800000000011E-2</v>
      </c>
      <c r="M8" s="21">
        <v>4.7614250000000011E-2</v>
      </c>
      <c r="N8" s="22">
        <f t="shared" ref="N8:N22" si="2">IFERROR(K8/I8,0)</f>
        <v>0.63685973489680603</v>
      </c>
      <c r="O8" s="22">
        <f t="shared" ref="O8:O22" si="3">IFERROR(SUM(K8,L8)/I8,0)</f>
        <v>0.70354009631624681</v>
      </c>
      <c r="P8" s="23">
        <f t="shared" ref="P8:P22" si="4">IFERROR(SUM(K8,L8,M8)/I8,0)</f>
        <v>0.7519607930198452</v>
      </c>
      <c r="Q8" s="70">
        <v>1174</v>
      </c>
      <c r="R8" s="21">
        <v>1199</v>
      </c>
      <c r="S8" s="23">
        <f>IFERROR(R8/Q8,0)</f>
        <v>1.0212947189097104</v>
      </c>
    </row>
    <row r="9" spans="1:19" ht="25.5">
      <c r="A9" s="17"/>
      <c r="B9" s="19">
        <v>5005144</v>
      </c>
      <c r="C9" s="19" t="s">
        <v>2076</v>
      </c>
      <c r="D9" s="68">
        <v>3000001</v>
      </c>
      <c r="E9" s="19" t="s">
        <v>275</v>
      </c>
      <c r="F9" s="69">
        <v>80</v>
      </c>
      <c r="G9" s="19" t="s">
        <v>310</v>
      </c>
      <c r="H9" s="20">
        <v>0.72945300000000002</v>
      </c>
      <c r="I9" s="21">
        <v>0.60574099999999986</v>
      </c>
      <c r="J9" s="21">
        <f t="shared" si="1"/>
        <v>0.20458239268799522</v>
      </c>
      <c r="K9" s="21">
        <v>0.13311888268799521</v>
      </c>
      <c r="L9" s="21">
        <v>4.0017139999999993E-2</v>
      </c>
      <c r="M9" s="21">
        <v>3.1446370000000001E-2</v>
      </c>
      <c r="N9" s="22">
        <f t="shared" si="2"/>
        <v>0.21976204795117921</v>
      </c>
      <c r="O9" s="22">
        <f t="shared" si="3"/>
        <v>0.28582516733718744</v>
      </c>
      <c r="P9" s="23">
        <f t="shared" si="4"/>
        <v>0.33773905462564902</v>
      </c>
      <c r="Q9" s="70">
        <v>19</v>
      </c>
      <c r="R9" s="21">
        <v>10</v>
      </c>
      <c r="S9" s="23">
        <f t="shared" ref="S9:S21" si="5">IFERROR(R9/Q9,0)</f>
        <v>0.52631578947368418</v>
      </c>
    </row>
    <row r="10" spans="1:19" ht="25.5">
      <c r="A10" s="17"/>
      <c r="B10" s="19">
        <v>5005145</v>
      </c>
      <c r="C10" s="19" t="s">
        <v>2077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0.94233299999999964</v>
      </c>
      <c r="I10" s="21">
        <v>1.2053929999999999</v>
      </c>
      <c r="J10" s="21">
        <f t="shared" si="1"/>
        <v>0.43351497708141673</v>
      </c>
      <c r="K10" s="21">
        <v>0.26132834708141672</v>
      </c>
      <c r="L10" s="21">
        <v>9.7593320000000025E-2</v>
      </c>
      <c r="M10" s="21">
        <v>7.4593309999999982E-2</v>
      </c>
      <c r="N10" s="22">
        <f t="shared" si="2"/>
        <v>0.21679929042346913</v>
      </c>
      <c r="O10" s="22">
        <f t="shared" si="3"/>
        <v>0.29776319182326161</v>
      </c>
      <c r="P10" s="23">
        <f t="shared" si="4"/>
        <v>0.35964617106737534</v>
      </c>
      <c r="Q10" s="70">
        <v>135</v>
      </c>
      <c r="R10" s="21">
        <v>91</v>
      </c>
      <c r="S10" s="23">
        <f t="shared" si="5"/>
        <v>0.67407407407407405</v>
      </c>
    </row>
    <row r="11" spans="1:19" ht="38.25">
      <c r="A11" s="17"/>
      <c r="B11" s="19">
        <v>5005146</v>
      </c>
      <c r="C11" s="19" t="s">
        <v>2078</v>
      </c>
      <c r="D11" s="68">
        <v>3000687</v>
      </c>
      <c r="E11" s="19" t="s">
        <v>2071</v>
      </c>
      <c r="F11" s="69">
        <v>88</v>
      </c>
      <c r="G11" s="19" t="s">
        <v>755</v>
      </c>
      <c r="H11" s="20">
        <v>1.0314270000000005</v>
      </c>
      <c r="I11" s="21">
        <v>1.046241</v>
      </c>
      <c r="J11" s="21">
        <f t="shared" si="1"/>
        <v>0.61447177099680461</v>
      </c>
      <c r="K11" s="21">
        <v>0.46021449099680467</v>
      </c>
      <c r="L11" s="21">
        <v>7.8124819999999984E-2</v>
      </c>
      <c r="M11" s="21">
        <v>7.6132459999999999E-2</v>
      </c>
      <c r="N11" s="22">
        <f t="shared" si="2"/>
        <v>0.43987426510412486</v>
      </c>
      <c r="O11" s="22">
        <f t="shared" si="3"/>
        <v>0.51454618103936345</v>
      </c>
      <c r="P11" s="23">
        <f t="shared" si="4"/>
        <v>0.5873137938551487</v>
      </c>
      <c r="Q11" s="70">
        <v>1652</v>
      </c>
      <c r="R11" s="21">
        <v>538.31200000000001</v>
      </c>
      <c r="S11" s="23">
        <f t="shared" si="5"/>
        <v>0.32585472154963679</v>
      </c>
    </row>
    <row r="12" spans="1:19" ht="38.25">
      <c r="A12" s="17"/>
      <c r="B12" s="19">
        <v>5005147</v>
      </c>
      <c r="C12" s="19" t="s">
        <v>2079</v>
      </c>
      <c r="D12" s="68">
        <v>3000687</v>
      </c>
      <c r="E12" s="19" t="s">
        <v>2071</v>
      </c>
      <c r="F12" s="69">
        <v>44</v>
      </c>
      <c r="G12" s="19" t="s">
        <v>1157</v>
      </c>
      <c r="H12" s="20">
        <v>0.26900200000000002</v>
      </c>
      <c r="I12" s="21">
        <v>0.26879900000000001</v>
      </c>
      <c r="J12" s="21">
        <f t="shared" si="1"/>
        <v>0.1339215221868168</v>
      </c>
      <c r="K12" s="21">
        <v>9.4550892186816782E-2</v>
      </c>
      <c r="L12" s="21">
        <v>2.095033E-2</v>
      </c>
      <c r="M12" s="21">
        <v>1.8420300000000001E-2</v>
      </c>
      <c r="N12" s="22">
        <f t="shared" si="2"/>
        <v>0.35175313965757604</v>
      </c>
      <c r="O12" s="22">
        <f t="shared" si="3"/>
        <v>0.42969364538862415</v>
      </c>
      <c r="P12" s="23">
        <f t="shared" si="4"/>
        <v>0.49822180211539774</v>
      </c>
      <c r="Q12" s="70">
        <v>305</v>
      </c>
      <c r="R12" s="21">
        <v>128</v>
      </c>
      <c r="S12" s="23">
        <f t="shared" si="5"/>
        <v>0.41967213114754098</v>
      </c>
    </row>
    <row r="13" spans="1:19" ht="38.25">
      <c r="A13" s="17"/>
      <c r="B13" s="19">
        <v>5005148</v>
      </c>
      <c r="C13" s="19" t="s">
        <v>2080</v>
      </c>
      <c r="D13" s="68">
        <v>3000687</v>
      </c>
      <c r="E13" s="19" t="s">
        <v>2071</v>
      </c>
      <c r="F13" s="69">
        <v>215</v>
      </c>
      <c r="G13" s="19" t="s">
        <v>688</v>
      </c>
      <c r="H13" s="20">
        <v>1.2450000000000001E-2</v>
      </c>
      <c r="I13" s="21">
        <v>1.685E-2</v>
      </c>
      <c r="J13" s="21">
        <f t="shared" si="1"/>
        <v>9.6016998528481931E-3</v>
      </c>
      <c r="K13" s="21">
        <v>6.1806998528481927E-3</v>
      </c>
      <c r="L13" s="21">
        <v>1.9E-3</v>
      </c>
      <c r="M13" s="21">
        <v>1.521E-3</v>
      </c>
      <c r="N13" s="22">
        <f t="shared" si="2"/>
        <v>0.36680711292867613</v>
      </c>
      <c r="O13" s="22">
        <f t="shared" si="3"/>
        <v>0.47956675684559008</v>
      </c>
      <c r="P13" s="23">
        <f t="shared" si="4"/>
        <v>0.5698338191601301</v>
      </c>
      <c r="Q13" s="70">
        <v>0.42</v>
      </c>
      <c r="R13" s="21">
        <v>0</v>
      </c>
      <c r="S13" s="23">
        <f t="shared" si="5"/>
        <v>0</v>
      </c>
    </row>
    <row r="14" spans="1:19" ht="51">
      <c r="A14" s="17"/>
      <c r="B14" s="19">
        <v>5005149</v>
      </c>
      <c r="C14" s="19" t="s">
        <v>2081</v>
      </c>
      <c r="D14" s="68">
        <v>3000687</v>
      </c>
      <c r="E14" s="19" t="s">
        <v>2071</v>
      </c>
      <c r="F14" s="69">
        <v>236</v>
      </c>
      <c r="G14" s="19" t="s">
        <v>1421</v>
      </c>
      <c r="H14" s="20">
        <v>0.22471000000000005</v>
      </c>
      <c r="I14" s="21">
        <v>0.22223100000000004</v>
      </c>
      <c r="J14" s="21">
        <f t="shared" si="1"/>
        <v>0.11365080951532863</v>
      </c>
      <c r="K14" s="21">
        <v>9.210259951532862E-2</v>
      </c>
      <c r="L14" s="21">
        <v>3.93021E-3</v>
      </c>
      <c r="M14" s="21">
        <v>1.7618000000000002E-2</v>
      </c>
      <c r="N14" s="22">
        <f t="shared" si="2"/>
        <v>0.41444532722855321</v>
      </c>
      <c r="O14" s="22">
        <f t="shared" si="3"/>
        <v>0.43213057366131913</v>
      </c>
      <c r="P14" s="23">
        <f t="shared" si="4"/>
        <v>0.5114084421855124</v>
      </c>
      <c r="Q14" s="70">
        <v>370</v>
      </c>
      <c r="R14" s="21">
        <v>41</v>
      </c>
      <c r="S14" s="23">
        <f t="shared" si="5"/>
        <v>0.11081081081081082</v>
      </c>
    </row>
    <row r="15" spans="1:19" ht="38.25">
      <c r="A15" s="17"/>
      <c r="B15" s="19">
        <v>5005150</v>
      </c>
      <c r="C15" s="19" t="s">
        <v>2082</v>
      </c>
      <c r="D15" s="68">
        <v>3000688</v>
      </c>
      <c r="E15" s="19" t="s">
        <v>2072</v>
      </c>
      <c r="F15" s="69">
        <v>6</v>
      </c>
      <c r="G15" s="19" t="s">
        <v>634</v>
      </c>
      <c r="H15" s="20">
        <v>16.608387</v>
      </c>
      <c r="I15" s="21">
        <v>29.466398999999992</v>
      </c>
      <c r="J15" s="21">
        <f t="shared" si="1"/>
        <v>15.702923293652008</v>
      </c>
      <c r="K15" s="21">
        <v>11.536797843652007</v>
      </c>
      <c r="L15" s="21">
        <v>2.0793492300000005</v>
      </c>
      <c r="M15" s="21">
        <v>2.0867762200000004</v>
      </c>
      <c r="N15" s="22">
        <f t="shared" si="2"/>
        <v>0.39152384530094803</v>
      </c>
      <c r="O15" s="22">
        <f t="shared" si="3"/>
        <v>0.46209063664861155</v>
      </c>
      <c r="P15" s="23">
        <f t="shared" si="4"/>
        <v>0.53290947745776507</v>
      </c>
      <c r="Q15" s="70">
        <v>207197</v>
      </c>
      <c r="R15" s="21">
        <v>268587</v>
      </c>
      <c r="S15" s="23">
        <f t="shared" si="5"/>
        <v>1.2962880736690203</v>
      </c>
    </row>
    <row r="16" spans="1:19" ht="38.25">
      <c r="A16" s="17"/>
      <c r="B16" s="19">
        <v>5005151</v>
      </c>
      <c r="C16" s="19" t="s">
        <v>2083</v>
      </c>
      <c r="D16" s="68">
        <v>3000688</v>
      </c>
      <c r="E16" s="19" t="s">
        <v>2072</v>
      </c>
      <c r="F16" s="69">
        <v>6</v>
      </c>
      <c r="G16" s="19" t="s">
        <v>634</v>
      </c>
      <c r="H16" s="20">
        <v>3.8440819999999998</v>
      </c>
      <c r="I16" s="21">
        <v>3.9892169999999996</v>
      </c>
      <c r="J16" s="21">
        <f t="shared" si="1"/>
        <v>2.1546830251419742</v>
      </c>
      <c r="K16" s="21">
        <v>1.5807995451419743</v>
      </c>
      <c r="L16" s="21">
        <v>0.30722099000000003</v>
      </c>
      <c r="M16" s="21">
        <v>0.26666249000000003</v>
      </c>
      <c r="N16" s="22">
        <f t="shared" si="2"/>
        <v>0.396268126086391</v>
      </c>
      <c r="O16" s="22">
        <f t="shared" si="3"/>
        <v>0.47328098098999744</v>
      </c>
      <c r="P16" s="23">
        <f t="shared" si="4"/>
        <v>0.54012680311499084</v>
      </c>
      <c r="Q16" s="70">
        <v>42643</v>
      </c>
      <c r="R16" s="21">
        <v>36997</v>
      </c>
      <c r="S16" s="23">
        <f t="shared" si="5"/>
        <v>0.86759843350608545</v>
      </c>
    </row>
    <row r="17" spans="1:19" ht="38.25">
      <c r="A17" s="17"/>
      <c r="B17" s="19">
        <v>5005152</v>
      </c>
      <c r="C17" s="19" t="s">
        <v>2084</v>
      </c>
      <c r="D17" s="68">
        <v>3000688</v>
      </c>
      <c r="E17" s="19" t="s">
        <v>2072</v>
      </c>
      <c r="F17" s="69">
        <v>6</v>
      </c>
      <c r="G17" s="19" t="s">
        <v>634</v>
      </c>
      <c r="H17" s="20">
        <v>6.5440329999999962</v>
      </c>
      <c r="I17" s="21">
        <v>6.427283000000001</v>
      </c>
      <c r="J17" s="21">
        <f t="shared" si="1"/>
        <v>3.9792079597614061</v>
      </c>
      <c r="K17" s="21">
        <v>2.9324434297614062</v>
      </c>
      <c r="L17" s="21">
        <v>0.57894111000000004</v>
      </c>
      <c r="M17" s="21">
        <v>0.46782341999999999</v>
      </c>
      <c r="N17" s="22">
        <f t="shared" si="2"/>
        <v>0.45624930935224195</v>
      </c>
      <c r="O17" s="22">
        <f t="shared" si="3"/>
        <v>0.5463248684959735</v>
      </c>
      <c r="P17" s="23">
        <f t="shared" si="4"/>
        <v>0.61911198865234429</v>
      </c>
      <c r="Q17" s="70">
        <v>31712</v>
      </c>
      <c r="R17" s="21">
        <v>26463</v>
      </c>
      <c r="S17" s="23">
        <f t="shared" si="5"/>
        <v>0.83447906155398588</v>
      </c>
    </row>
    <row r="18" spans="1:19" ht="25.5">
      <c r="A18" s="17"/>
      <c r="B18" s="19">
        <v>5005153</v>
      </c>
      <c r="C18" s="19" t="s">
        <v>2085</v>
      </c>
      <c r="D18" s="68">
        <v>3000689</v>
      </c>
      <c r="E18" s="19" t="s">
        <v>2073</v>
      </c>
      <c r="F18" s="69">
        <v>18</v>
      </c>
      <c r="G18" s="19" t="s">
        <v>711</v>
      </c>
      <c r="H18" s="20">
        <v>3.7847569999999995</v>
      </c>
      <c r="I18" s="21">
        <v>4.4791990000000004</v>
      </c>
      <c r="J18" s="21">
        <f t="shared" si="1"/>
        <v>1.506257859596251</v>
      </c>
      <c r="K18" s="21">
        <v>0.807377689596251</v>
      </c>
      <c r="L18" s="21">
        <v>0.3523498000000001</v>
      </c>
      <c r="M18" s="21">
        <v>0.34653036999999998</v>
      </c>
      <c r="N18" s="22">
        <f t="shared" si="2"/>
        <v>0.18025046210187379</v>
      </c>
      <c r="O18" s="22">
        <f t="shared" si="3"/>
        <v>0.2589140356559847</v>
      </c>
      <c r="P18" s="23">
        <f t="shared" si="4"/>
        <v>0.33627839700719947</v>
      </c>
      <c r="Q18" s="70">
        <v>5716.5</v>
      </c>
      <c r="R18" s="21">
        <v>5301</v>
      </c>
      <c r="S18" s="23">
        <f t="shared" si="5"/>
        <v>0.92731566517974284</v>
      </c>
    </row>
    <row r="19" spans="1:19" ht="25.5">
      <c r="A19" s="17"/>
      <c r="B19" s="19">
        <v>5005154</v>
      </c>
      <c r="C19" s="19" t="s">
        <v>2086</v>
      </c>
      <c r="D19" s="68">
        <v>3000689</v>
      </c>
      <c r="E19" s="19" t="s">
        <v>2073</v>
      </c>
      <c r="F19" s="69">
        <v>18</v>
      </c>
      <c r="G19" s="19" t="s">
        <v>711</v>
      </c>
      <c r="H19" s="20">
        <v>0.69750999999999985</v>
      </c>
      <c r="I19" s="21">
        <v>0.87417400000000001</v>
      </c>
      <c r="J19" s="21">
        <f t="shared" si="1"/>
        <v>0.57014867908488187</v>
      </c>
      <c r="K19" s="21">
        <v>0.44608946908488178</v>
      </c>
      <c r="L19" s="21">
        <v>7.0851960000000005E-2</v>
      </c>
      <c r="M19" s="21">
        <v>5.3207249999999998E-2</v>
      </c>
      <c r="N19" s="22">
        <f t="shared" si="2"/>
        <v>0.51029825765223147</v>
      </c>
      <c r="O19" s="22">
        <f t="shared" si="3"/>
        <v>0.59134843759352462</v>
      </c>
      <c r="P19" s="23">
        <f t="shared" si="4"/>
        <v>0.65221418056917946</v>
      </c>
      <c r="Q19" s="70">
        <v>1092</v>
      </c>
      <c r="R19" s="21">
        <v>1244</v>
      </c>
      <c r="S19" s="23">
        <f t="shared" si="5"/>
        <v>1.1391941391941391</v>
      </c>
    </row>
    <row r="20" spans="1:19" ht="38.25">
      <c r="A20" s="17"/>
      <c r="B20" s="19">
        <v>5005155</v>
      </c>
      <c r="C20" s="19" t="s">
        <v>2087</v>
      </c>
      <c r="D20" s="68">
        <v>3000690</v>
      </c>
      <c r="E20" s="19" t="s">
        <v>2074</v>
      </c>
      <c r="F20" s="69">
        <v>88</v>
      </c>
      <c r="G20" s="19" t="s">
        <v>755</v>
      </c>
      <c r="H20" s="20">
        <v>0.51738899999999999</v>
      </c>
      <c r="I20" s="21">
        <v>0.52311199999999991</v>
      </c>
      <c r="J20" s="21">
        <f t="shared" si="1"/>
        <v>0.24269239248178956</v>
      </c>
      <c r="K20" s="21">
        <v>0.20712527248178958</v>
      </c>
      <c r="L20" s="21">
        <v>1.9688679999999997E-2</v>
      </c>
      <c r="M20" s="21">
        <v>1.5878440000000001E-2</v>
      </c>
      <c r="N20" s="22">
        <f t="shared" si="2"/>
        <v>0.39594823380421329</v>
      </c>
      <c r="O20" s="22">
        <f t="shared" si="3"/>
        <v>0.43358583340047563</v>
      </c>
      <c r="P20" s="23">
        <f t="shared" si="4"/>
        <v>0.46393963908644725</v>
      </c>
      <c r="Q20" s="70">
        <v>358</v>
      </c>
      <c r="R20" s="21">
        <v>70</v>
      </c>
      <c r="S20" s="23">
        <f t="shared" si="5"/>
        <v>0.19553072625698323</v>
      </c>
    </row>
    <row r="21" spans="1:19" ht="38.25">
      <c r="A21" s="17"/>
      <c r="B21" s="19">
        <v>5005156</v>
      </c>
      <c r="C21" s="19" t="s">
        <v>2088</v>
      </c>
      <c r="D21" s="68">
        <v>3000690</v>
      </c>
      <c r="E21" s="19" t="s">
        <v>2074</v>
      </c>
      <c r="F21" s="69">
        <v>56</v>
      </c>
      <c r="G21" s="19" t="s">
        <v>419</v>
      </c>
      <c r="H21" s="20">
        <v>0.33211099999999993</v>
      </c>
      <c r="I21" s="21">
        <v>0.30693399999999993</v>
      </c>
      <c r="J21" s="21">
        <f t="shared" si="1"/>
        <v>0.15934500930848142</v>
      </c>
      <c r="K21" s="21">
        <v>0.12103933930848143</v>
      </c>
      <c r="L21" s="21">
        <v>9.1508999999999983E-3</v>
      </c>
      <c r="M21" s="21">
        <v>2.9154769999999997E-2</v>
      </c>
      <c r="N21" s="22">
        <f t="shared" si="2"/>
        <v>0.39434972765637388</v>
      </c>
      <c r="O21" s="22">
        <f t="shared" si="3"/>
        <v>0.4241636290162753</v>
      </c>
      <c r="P21" s="23">
        <f t="shared" si="4"/>
        <v>0.51915072721979794</v>
      </c>
      <c r="Q21" s="70">
        <v>2210</v>
      </c>
      <c r="R21" s="21">
        <v>186</v>
      </c>
      <c r="S21" s="23">
        <f t="shared" si="5"/>
        <v>8.4162895927601816E-2</v>
      </c>
    </row>
    <row r="22" spans="1:19" ht="15.75" thickBot="1">
      <c r="A22" s="41" t="s">
        <v>293</v>
      </c>
      <c r="B22" s="43"/>
      <c r="C22" s="43"/>
      <c r="D22" s="65"/>
      <c r="E22" s="43"/>
      <c r="F22" s="66"/>
      <c r="G22" s="43"/>
      <c r="H22" s="44">
        <f>H6-H7</f>
        <v>4.8244849999999744</v>
      </c>
      <c r="I22" s="44">
        <f>I6-I7</f>
        <v>2.1279839999999979</v>
      </c>
      <c r="J22" s="44">
        <f>J6-J7</f>
        <v>0.32790983149052266</v>
      </c>
      <c r="K22" s="44">
        <f t="shared" ref="K22:M22" si="6">K6-K7</f>
        <v>0.1833430714905262</v>
      </c>
      <c r="L22" s="44">
        <f t="shared" si="6"/>
        <v>7.3611890000000457E-2</v>
      </c>
      <c r="M22" s="44">
        <f t="shared" si="6"/>
        <v>7.0954870000000891E-2</v>
      </c>
      <c r="N22" s="46">
        <f t="shared" si="2"/>
        <v>8.6158106212512117E-2</v>
      </c>
      <c r="O22" s="46">
        <f t="shared" si="3"/>
        <v>0.12075041987652488</v>
      </c>
      <c r="P22" s="47">
        <f t="shared" si="4"/>
        <v>0.15409412452844001</v>
      </c>
      <c r="Q22" s="67"/>
      <c r="R22" s="45"/>
      <c r="S2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>
  <dimension ref="A1:M26"/>
  <sheetViews>
    <sheetView workbookViewId="0">
      <selection activeCell="A24" sqref="A24:L24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130</v>
      </c>
      <c r="B1" s="50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2091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68.916943000000003</v>
      </c>
      <c r="E6" s="14">
        <v>100.147401</v>
      </c>
      <c r="F6" s="14">
        <v>41.311606546458115</v>
      </c>
      <c r="G6" s="14">
        <v>27.086484836458112</v>
      </c>
      <c r="H6" s="14">
        <v>5.28907916</v>
      </c>
      <c r="I6" s="14">
        <v>8.9360425499999998</v>
      </c>
      <c r="J6" s="15">
        <v>0.27046617851279148</v>
      </c>
      <c r="K6" s="15">
        <v>0.32327912330403974</v>
      </c>
      <c r="L6" s="16">
        <v>0.41250802451137109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58.821649999999977</v>
      </c>
      <c r="E7" s="38">
        <f ca="1">SUM(E8:OFFSET(E6,MATCH("GOBIERNOS REGIONALES",$A$8:$A$50,0),0))</f>
        <v>84.477456000000004</v>
      </c>
      <c r="F7" s="38">
        <f ca="1">SUM(F8:OFFSET(F6,MATCH("GOBIERNOS REGIONALES",$A$8:$A$50,0),0))</f>
        <v>33.328256640215031</v>
      </c>
      <c r="G7" s="38">
        <f ca="1">SUM(G8:OFFSET(G6,MATCH("GOBIERNOS REGIONALES",$A$8:$A$50,0),0))</f>
        <v>21.764850610215035</v>
      </c>
      <c r="H7" s="38">
        <f ca="1">SUM(H8:OFFSET(H6,MATCH("GOBIERNOS REGIONALES",$A$8:$A$50,0),0))</f>
        <v>3.8791296700000002</v>
      </c>
      <c r="I7" s="38">
        <f ca="1">SUM(I8:OFFSET(I6,MATCH("GOBIERNOS REGIONALES",$A$8:$A$50,0),0))</f>
        <v>7.6842763600000001</v>
      </c>
      <c r="J7" s="39">
        <f ca="1">IFERROR(G7/E7,0)</f>
        <v>0.25764093334220473</v>
      </c>
      <c r="K7" s="39">
        <f ca="1">IFERROR(SUM(G7,H7)/E7,0)</f>
        <v>0.3035600442349381</v>
      </c>
      <c r="L7" s="40">
        <f ca="1">IFERROR(SUM(G7,H7,I7)/E7,0)</f>
        <v>0.39452249414583501</v>
      </c>
      <c r="M7" s="4"/>
    </row>
    <row r="8" spans="1:13">
      <c r="A8" s="17"/>
      <c r="B8" s="18">
        <v>13</v>
      </c>
      <c r="C8" s="19" t="s">
        <v>114</v>
      </c>
      <c r="D8" s="20">
        <v>6.8611829999999996</v>
      </c>
      <c r="E8" s="21">
        <v>7.0839799999999995</v>
      </c>
      <c r="F8" s="21">
        <f t="shared" ref="F8:F25" si="0">SUM(G8,H8,I8)</f>
        <v>4.8695094493988851</v>
      </c>
      <c r="G8" s="21">
        <v>3.4886168193988851</v>
      </c>
      <c r="H8" s="21">
        <v>0.39735809000000005</v>
      </c>
      <c r="I8" s="21">
        <v>0.98353453999999985</v>
      </c>
      <c r="J8" s="22">
        <f t="shared" ref="J8:J25" si="1">IFERROR(G8/E8,0)</f>
        <v>0.4924656505804485</v>
      </c>
      <c r="K8" s="22">
        <f t="shared" ref="K8:K25" si="2">IFERROR(SUM(G8,H8)/E8,0)</f>
        <v>0.54855814237178613</v>
      </c>
      <c r="L8" s="23">
        <f t="shared" ref="L8:L25" si="3">IFERROR(SUM(G8,H8,I8)/E8,0)</f>
        <v>0.68739740222288681</v>
      </c>
      <c r="M8" s="4"/>
    </row>
    <row r="9" spans="1:13" ht="25.5">
      <c r="A9" s="17"/>
      <c r="B9" s="18">
        <v>163</v>
      </c>
      <c r="C9" s="19" t="s">
        <v>148</v>
      </c>
      <c r="D9" s="20">
        <v>6.6216539999999942</v>
      </c>
      <c r="E9" s="21">
        <v>10.258981999999998</v>
      </c>
      <c r="F9" s="21">
        <f t="shared" si="0"/>
        <v>7.2216581367342707</v>
      </c>
      <c r="G9" s="21">
        <v>2.6233275967342706</v>
      </c>
      <c r="H9" s="21">
        <v>0.57101327000000002</v>
      </c>
      <c r="I9" s="21">
        <v>4.0273172700000002</v>
      </c>
      <c r="J9" s="22">
        <f t="shared" si="1"/>
        <v>0.25571032259675192</v>
      </c>
      <c r="K9" s="22">
        <f t="shared" si="2"/>
        <v>0.31137015999582329</v>
      </c>
      <c r="L9" s="23">
        <f t="shared" si="3"/>
        <v>0.70393516010986978</v>
      </c>
      <c r="M9" s="4"/>
    </row>
    <row r="10" spans="1:13" ht="25.5">
      <c r="A10" s="17"/>
      <c r="B10" s="18">
        <v>165</v>
      </c>
      <c r="C10" s="19" t="s">
        <v>150</v>
      </c>
      <c r="D10" s="20">
        <v>45.338812999999988</v>
      </c>
      <c r="E10" s="21">
        <v>67.134494000000004</v>
      </c>
      <c r="F10" s="21">
        <f t="shared" si="0"/>
        <v>21.237089054081878</v>
      </c>
      <c r="G10" s="21">
        <v>15.652906194081879</v>
      </c>
      <c r="H10" s="21">
        <v>2.9107583099999998</v>
      </c>
      <c r="I10" s="21">
        <v>2.67342455</v>
      </c>
      <c r="J10" s="22">
        <f t="shared" si="1"/>
        <v>0.23315743161901062</v>
      </c>
      <c r="K10" s="22">
        <f t="shared" si="2"/>
        <v>0.27651455158181243</v>
      </c>
      <c r="L10" s="23">
        <f t="shared" si="3"/>
        <v>0.31633647308166019</v>
      </c>
      <c r="M10" s="4"/>
    </row>
    <row r="11" spans="1:13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10.095292999999998</v>
      </c>
      <c r="E11" s="38">
        <f ca="1">SUM(E12:OFFSET(E10,(MATCH("GOBIERNOS LOCALES",$A$8:$A$50,0)-MATCH("GOBIERNOS REGIONALES",$A$8:$A$50,0)),0))</f>
        <v>13.935778000000001</v>
      </c>
      <c r="F11" s="38">
        <f ca="1">SUM(F12:OFFSET(F10,(MATCH("GOBIERNOS LOCALES",$A$8:$A$50,0)-MATCH("GOBIERNOS REGIONALES",$A$8:$A$50,0)),0))</f>
        <v>7.2166117291727625</v>
      </c>
      <c r="G11" s="38">
        <f ca="1">SUM(G12:OFFSET(G10,(MATCH("GOBIERNOS LOCALES",$A$8:$A$50,0)-MATCH("GOBIERNOS REGIONALES",$A$8:$A$50,0)),0))</f>
        <v>4.8778393691727615</v>
      </c>
      <c r="H11" s="38">
        <f ca="1">SUM(H12:OFFSET(H10,(MATCH("GOBIERNOS LOCALES",$A$8:$A$50,0)-MATCH("GOBIERNOS REGIONALES",$A$8:$A$50,0)),0))</f>
        <v>1.18628266</v>
      </c>
      <c r="I11" s="38">
        <f ca="1">SUM(I12:OFFSET(I10,(MATCH("GOBIERNOS LOCALES",$A$8:$A$50,0)-MATCH("GOBIERNOS REGIONALES",$A$8:$A$50,0)),0))</f>
        <v>1.1524896999999998</v>
      </c>
      <c r="J11" s="39">
        <f t="shared" ca="1" si="1"/>
        <v>0.35002275216875306</v>
      </c>
      <c r="K11" s="39">
        <f t="shared" ca="1" si="2"/>
        <v>0.43514772043389044</v>
      </c>
      <c r="L11" s="40">
        <f t="shared" ca="1" si="3"/>
        <v>0.51784778210249627</v>
      </c>
      <c r="M11" s="4"/>
    </row>
    <row r="12" spans="1:13">
      <c r="A12" s="17"/>
      <c r="B12" s="18">
        <v>440</v>
      </c>
      <c r="C12" s="19" t="s">
        <v>206</v>
      </c>
      <c r="D12" s="20">
        <v>0.1</v>
      </c>
      <c r="E12" s="21">
        <v>0.21987000000000001</v>
      </c>
      <c r="F12" s="21">
        <f t="shared" si="0"/>
        <v>0.11261201183164476</v>
      </c>
      <c r="G12" s="21">
        <v>8.8127351831644773E-2</v>
      </c>
      <c r="H12" s="21">
        <v>1.270434E-2</v>
      </c>
      <c r="I12" s="21">
        <v>1.178032E-2</v>
      </c>
      <c r="J12" s="22">
        <f t="shared" si="1"/>
        <v>0.40081571761333867</v>
      </c>
      <c r="K12" s="22">
        <f t="shared" si="2"/>
        <v>0.45859686101625852</v>
      </c>
      <c r="L12" s="23">
        <f t="shared" si="3"/>
        <v>0.51217543017075895</v>
      </c>
      <c r="M12" s="4"/>
    </row>
    <row r="13" spans="1:13">
      <c r="A13" s="17"/>
      <c r="B13" s="18">
        <v>442</v>
      </c>
      <c r="C13" s="19" t="s">
        <v>208</v>
      </c>
      <c r="D13" s="20">
        <v>6.3696000000000003E-2</v>
      </c>
      <c r="E13" s="21">
        <v>8.6124000000000006E-2</v>
      </c>
      <c r="F13" s="21">
        <f t="shared" si="0"/>
        <v>6.1549670610823781E-2</v>
      </c>
      <c r="G13" s="21">
        <v>5.275879061082378E-2</v>
      </c>
      <c r="H13" s="21">
        <v>4.7954399999999998E-3</v>
      </c>
      <c r="I13" s="21">
        <v>3.9954399999999994E-3</v>
      </c>
      <c r="J13" s="22">
        <f t="shared" si="1"/>
        <v>0.61259103862830078</v>
      </c>
      <c r="K13" s="22">
        <f t="shared" si="2"/>
        <v>0.66827168513798452</v>
      </c>
      <c r="L13" s="23">
        <f t="shared" si="3"/>
        <v>0.71466339941042889</v>
      </c>
      <c r="M13" s="4"/>
    </row>
    <row r="14" spans="1:13">
      <c r="A14" s="17"/>
      <c r="B14" s="18">
        <v>444</v>
      </c>
      <c r="C14" s="19" t="s">
        <v>210</v>
      </c>
      <c r="D14" s="20">
        <v>2.9483200000000003</v>
      </c>
      <c r="E14" s="21">
        <v>2.3721530000000004</v>
      </c>
      <c r="F14" s="21">
        <f t="shared" si="0"/>
        <v>1.8436922279123369</v>
      </c>
      <c r="G14" s="21">
        <v>1.208519357912337</v>
      </c>
      <c r="H14" s="21">
        <v>0.33465979999999995</v>
      </c>
      <c r="I14" s="21">
        <v>0.30051306999999999</v>
      </c>
      <c r="J14" s="22">
        <f t="shared" si="1"/>
        <v>0.50946096559215903</v>
      </c>
      <c r="K14" s="22">
        <f t="shared" si="2"/>
        <v>0.65053947106798615</v>
      </c>
      <c r="L14" s="23">
        <f t="shared" si="3"/>
        <v>0.77722315040907419</v>
      </c>
      <c r="M14" s="4"/>
    </row>
    <row r="15" spans="1:13">
      <c r="A15" s="17"/>
      <c r="B15" s="18">
        <v>446</v>
      </c>
      <c r="C15" s="19" t="s">
        <v>212</v>
      </c>
      <c r="D15" s="20">
        <v>2.6262840000000001</v>
      </c>
      <c r="E15" s="21">
        <v>4.5583530000000003</v>
      </c>
      <c r="F15" s="21">
        <f t="shared" si="0"/>
        <v>2.9711458431445243</v>
      </c>
      <c r="G15" s="21">
        <v>2.1257034531445242</v>
      </c>
      <c r="H15" s="21">
        <v>0.4328555</v>
      </c>
      <c r="I15" s="21">
        <v>0.41258689000000004</v>
      </c>
      <c r="J15" s="22">
        <f t="shared" si="1"/>
        <v>0.4663314695339576</v>
      </c>
      <c r="K15" s="22">
        <f t="shared" si="2"/>
        <v>0.561290218889262</v>
      </c>
      <c r="L15" s="23">
        <f t="shared" si="3"/>
        <v>0.65180249163338688</v>
      </c>
      <c r="M15" s="4"/>
    </row>
    <row r="16" spans="1:13">
      <c r="A16" s="17"/>
      <c r="B16" s="18">
        <v>448</v>
      </c>
      <c r="C16" s="19" t="s">
        <v>214</v>
      </c>
      <c r="D16" s="20">
        <v>1.2149999999999996</v>
      </c>
      <c r="E16" s="21">
        <v>1.2534000000000001</v>
      </c>
      <c r="F16" s="21">
        <f t="shared" si="0"/>
        <v>0.56867007313390905</v>
      </c>
      <c r="G16" s="21">
        <v>0.37608088313390908</v>
      </c>
      <c r="H16" s="21">
        <v>0.10387319999999998</v>
      </c>
      <c r="I16" s="21">
        <v>8.8715990000000008E-2</v>
      </c>
      <c r="J16" s="22">
        <f t="shared" si="1"/>
        <v>0.30004857438480059</v>
      </c>
      <c r="K16" s="22">
        <f t="shared" si="2"/>
        <v>0.38292171943027686</v>
      </c>
      <c r="L16" s="23">
        <f t="shared" si="3"/>
        <v>0.45370198909678394</v>
      </c>
      <c r="M16" s="4"/>
    </row>
    <row r="17" spans="1:13">
      <c r="A17" s="17"/>
      <c r="B17" s="18">
        <v>450</v>
      </c>
      <c r="C17" s="19" t="s">
        <v>216</v>
      </c>
      <c r="D17" s="20">
        <v>6.0000000000000005E-2</v>
      </c>
      <c r="E17" s="21">
        <v>6.0000000000000005E-2</v>
      </c>
      <c r="F17" s="21">
        <f t="shared" si="0"/>
        <v>2.1950949607671702E-2</v>
      </c>
      <c r="G17" s="21">
        <v>1.5111949607671704E-2</v>
      </c>
      <c r="H17" s="21">
        <v>2.2499999999999998E-3</v>
      </c>
      <c r="I17" s="21">
        <v>4.5889999999999993E-3</v>
      </c>
      <c r="J17" s="22">
        <f t="shared" si="1"/>
        <v>0.2518658267945284</v>
      </c>
      <c r="K17" s="22">
        <f t="shared" si="2"/>
        <v>0.28936582679452838</v>
      </c>
      <c r="L17" s="23">
        <f t="shared" si="3"/>
        <v>0.36584916012786167</v>
      </c>
      <c r="M17" s="4"/>
    </row>
    <row r="18" spans="1:13">
      <c r="A18" s="17"/>
      <c r="B18" s="18">
        <v>451</v>
      </c>
      <c r="C18" s="19" t="s">
        <v>217</v>
      </c>
      <c r="D18" s="20">
        <v>0.6792450000000001</v>
      </c>
      <c r="E18" s="21">
        <v>0.67924499999999999</v>
      </c>
      <c r="F18" s="21">
        <f t="shared" si="0"/>
        <v>0.32295027159050843</v>
      </c>
      <c r="G18" s="21">
        <v>0.22578937159050838</v>
      </c>
      <c r="H18" s="21">
        <v>4.3681190000000009E-2</v>
      </c>
      <c r="I18" s="21">
        <v>5.347971E-2</v>
      </c>
      <c r="J18" s="22">
        <f t="shared" si="1"/>
        <v>0.3324122689022494</v>
      </c>
      <c r="K18" s="22">
        <f t="shared" si="2"/>
        <v>0.39672071430854616</v>
      </c>
      <c r="L18" s="23">
        <f t="shared" si="3"/>
        <v>0.47545476461440045</v>
      </c>
      <c r="M18" s="4"/>
    </row>
    <row r="19" spans="1:13">
      <c r="A19" s="17"/>
      <c r="B19" s="18">
        <v>453</v>
      </c>
      <c r="C19" s="19" t="s">
        <v>219</v>
      </c>
      <c r="D19" s="20">
        <v>0.1</v>
      </c>
      <c r="E19" s="21">
        <v>1.4701630000000001</v>
      </c>
      <c r="F19" s="21">
        <f t="shared" si="0"/>
        <v>3.0430100116229056E-2</v>
      </c>
      <c r="G19" s="21">
        <v>9.8000001162290573E-3</v>
      </c>
      <c r="H19" s="21">
        <v>0</v>
      </c>
      <c r="I19" s="21">
        <v>2.0630099999999998E-2</v>
      </c>
      <c r="J19" s="22">
        <f t="shared" si="1"/>
        <v>6.6659275986601868E-3</v>
      </c>
      <c r="K19" s="22">
        <f t="shared" si="2"/>
        <v>6.6659275986601868E-3</v>
      </c>
      <c r="L19" s="23">
        <f t="shared" si="3"/>
        <v>2.0698453243775727E-2</v>
      </c>
      <c r="M19" s="4"/>
    </row>
    <row r="20" spans="1:13">
      <c r="A20" s="17"/>
      <c r="B20" s="18">
        <v>454</v>
      </c>
      <c r="C20" s="19" t="s">
        <v>220</v>
      </c>
      <c r="D20" s="20">
        <v>1.9031469999999997</v>
      </c>
      <c r="E20" s="21">
        <v>2.8368689999999996</v>
      </c>
      <c r="F20" s="21">
        <f t="shared" si="0"/>
        <v>1.1576274799885777</v>
      </c>
      <c r="G20" s="21">
        <v>0.71093040998857759</v>
      </c>
      <c r="H20" s="21">
        <v>0.22599124000000001</v>
      </c>
      <c r="I20" s="21">
        <v>0.22070583000000002</v>
      </c>
      <c r="J20" s="22">
        <f t="shared" si="1"/>
        <v>0.25060389111678322</v>
      </c>
      <c r="K20" s="22">
        <f t="shared" si="2"/>
        <v>0.33026609617454233</v>
      </c>
      <c r="L20" s="23">
        <f t="shared" si="3"/>
        <v>0.40806518735570019</v>
      </c>
      <c r="M20" s="4"/>
    </row>
    <row r="21" spans="1:13">
      <c r="A21" s="17"/>
      <c r="B21" s="18">
        <v>458</v>
      </c>
      <c r="C21" s="19" t="s">
        <v>224</v>
      </c>
      <c r="D21" s="20">
        <v>9.9601000000000023E-2</v>
      </c>
      <c r="E21" s="21">
        <v>9.9601000000000009E-2</v>
      </c>
      <c r="F21" s="21">
        <f t="shared" si="0"/>
        <v>4.2977000933727992E-2</v>
      </c>
      <c r="G21" s="21">
        <v>2.8005300933727995E-2</v>
      </c>
      <c r="H21" s="21">
        <v>7.3648499999999992E-3</v>
      </c>
      <c r="I21" s="21">
        <v>7.6068499999999992E-3</v>
      </c>
      <c r="J21" s="22">
        <f t="shared" si="1"/>
        <v>0.28117489717701621</v>
      </c>
      <c r="K21" s="22">
        <f t="shared" si="2"/>
        <v>0.35511843188048303</v>
      </c>
      <c r="L21" s="23">
        <f t="shared" si="3"/>
        <v>0.43149166106492892</v>
      </c>
      <c r="M21" s="4"/>
    </row>
    <row r="22" spans="1:13">
      <c r="A22" s="17"/>
      <c r="B22" s="18">
        <v>459</v>
      </c>
      <c r="C22" s="19" t="s">
        <v>225</v>
      </c>
      <c r="D22" s="20">
        <v>0.1</v>
      </c>
      <c r="E22" s="21">
        <v>0.10000000000000002</v>
      </c>
      <c r="F22" s="21">
        <f t="shared" si="0"/>
        <v>5.6246100168697445E-2</v>
      </c>
      <c r="G22" s="21">
        <v>3.0512500168697443E-2</v>
      </c>
      <c r="H22" s="21">
        <v>2.9171000000000002E-3</v>
      </c>
      <c r="I22" s="21">
        <v>2.2816500000000003E-2</v>
      </c>
      <c r="J22" s="22">
        <f t="shared" si="1"/>
        <v>0.30512500168697437</v>
      </c>
      <c r="K22" s="22">
        <f t="shared" si="2"/>
        <v>0.33429600168697438</v>
      </c>
      <c r="L22" s="23">
        <f t="shared" si="3"/>
        <v>0.56246100168697433</v>
      </c>
      <c r="M22" s="4"/>
    </row>
    <row r="23" spans="1:13">
      <c r="A23" s="17"/>
      <c r="B23" s="18">
        <v>461</v>
      </c>
      <c r="C23" s="19" t="s">
        <v>227</v>
      </c>
      <c r="D23" s="20">
        <v>0.1</v>
      </c>
      <c r="E23" s="21">
        <v>0.1</v>
      </c>
      <c r="F23" s="21">
        <f t="shared" si="0"/>
        <v>2.6760000134110451E-2</v>
      </c>
      <c r="G23" s="21">
        <v>6.5000001341104507E-3</v>
      </c>
      <c r="H23" s="21">
        <v>1.519E-2</v>
      </c>
      <c r="I23" s="21">
        <v>5.0699999999999999E-3</v>
      </c>
      <c r="J23" s="22">
        <f t="shared" si="1"/>
        <v>6.5000001341104507E-2</v>
      </c>
      <c r="K23" s="22">
        <f t="shared" si="2"/>
        <v>0.21690000134110451</v>
      </c>
      <c r="L23" s="23">
        <f t="shared" si="3"/>
        <v>0.26760000134110451</v>
      </c>
      <c r="M23" s="4"/>
    </row>
    <row r="24" spans="1:13">
      <c r="A24" s="17"/>
      <c r="B24" s="18">
        <v>462</v>
      </c>
      <c r="C24" s="19" t="s">
        <v>228</v>
      </c>
      <c r="D24" s="20">
        <v>0.1</v>
      </c>
      <c r="E24" s="21">
        <v>9.9999999999999992E-2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ht="15.75" thickBot="1">
      <c r="A25" s="41" t="s">
        <v>232</v>
      </c>
      <c r="B25" s="58"/>
      <c r="C25" s="43"/>
      <c r="D25" s="44">
        <v>0</v>
      </c>
      <c r="E25" s="45">
        <v>1.7341669999999998</v>
      </c>
      <c r="F25" s="45">
        <f t="shared" si="0"/>
        <v>0.76673817707031566</v>
      </c>
      <c r="G25" s="45">
        <v>0.44379485707031563</v>
      </c>
      <c r="H25" s="45">
        <v>0.22366683000000001</v>
      </c>
      <c r="I25" s="45">
        <v>9.9276489999999995E-2</v>
      </c>
      <c r="J25" s="46">
        <f t="shared" si="1"/>
        <v>0.25591241043700846</v>
      </c>
      <c r="K25" s="46">
        <f t="shared" si="2"/>
        <v>0.38488893345930103</v>
      </c>
      <c r="L25" s="47">
        <f t="shared" si="3"/>
        <v>0.4421362977558192</v>
      </c>
      <c r="M25" s="4"/>
    </row>
    <row r="26" spans="1:13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130</v>
      </c>
      <c r="B1" s="51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2092</v>
      </c>
      <c r="N2" s="72" t="s">
        <v>2114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68.916943000000003</v>
      </c>
      <c r="E6" s="14">
        <f ca="1">SUM(E7:OFFSET(E7,50,0))</f>
        <v>100.147401</v>
      </c>
      <c r="F6" s="14">
        <f ca="1">SUM(F7:OFFSET(F7,50,0))</f>
        <v>41.311606546458115</v>
      </c>
      <c r="G6" s="14">
        <f ca="1">SUM(G7:OFFSET(G7,50,0))</f>
        <v>27.086484836458112</v>
      </c>
      <c r="H6" s="14">
        <f ca="1">SUM(H7:OFFSET(H7,50,0))</f>
        <v>5.28907916</v>
      </c>
      <c r="I6" s="14">
        <f ca="1">SUM(I7:OFFSET(I7,50,0))</f>
        <v>8.9360425499999998</v>
      </c>
      <c r="J6" s="15">
        <f ca="1">IFERROR(G6/E6,0)</f>
        <v>0.27046617851279148</v>
      </c>
      <c r="K6" s="15">
        <f ca="1">IFERROR(SUM(G6,H6)/E6,0)</f>
        <v>0.32327912330403974</v>
      </c>
      <c r="L6" s="16">
        <f ca="1">IFERROR(SUM(G6,H6,I6)/E6,0)</f>
        <v>0.41250802451137109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14.799079999999998</v>
      </c>
      <c r="E7" s="21">
        <v>14.792630000000001</v>
      </c>
      <c r="F7" s="21">
        <f t="shared" ref="F7:F30" si="0">SUM(G7,H7,I7)</f>
        <v>0.18537301203321649</v>
      </c>
      <c r="G7" s="21">
        <v>0.10838835203321651</v>
      </c>
      <c r="H7" s="21">
        <v>1.270434E-2</v>
      </c>
      <c r="I7" s="21">
        <v>6.4280320000000002E-2</v>
      </c>
      <c r="J7" s="22">
        <f t="shared" ref="J7:J30" si="1">IFERROR(G7/E7,0)</f>
        <v>7.3271860401575989E-3</v>
      </c>
      <c r="K7" s="22">
        <f t="shared" ref="K7:K30" si="2">IFERROR(SUM(G7,H7)/E7,0)</f>
        <v>8.186015065151802E-3</v>
      </c>
      <c r="L7" s="23">
        <f t="shared" ref="L7:L30" si="3">IFERROR(SUM(G7,H7,I7)/E7,0)</f>
        <v>1.2531443836100577E-2</v>
      </c>
      <c r="M7" s="4"/>
      <c r="N7" t="s">
        <v>257</v>
      </c>
      <c r="O7" s="5">
        <v>7.2761000161688794E-2</v>
      </c>
      <c r="P7" s="71">
        <v>1.0000000022221902</v>
      </c>
    </row>
    <row r="8" spans="1:16">
      <c r="A8" s="17"/>
      <c r="B8" s="55">
        <v>2</v>
      </c>
      <c r="C8" s="19" t="s">
        <v>250</v>
      </c>
      <c r="D8" s="20">
        <v>0.23558400000000002</v>
      </c>
      <c r="E8" s="21">
        <v>2.1601360000000001</v>
      </c>
      <c r="F8" s="21">
        <f t="shared" si="0"/>
        <v>0.58134581594910517</v>
      </c>
      <c r="G8" s="21">
        <v>0.40939969594910508</v>
      </c>
      <c r="H8" s="21">
        <v>6.1078300000000002E-2</v>
      </c>
      <c r="I8" s="21">
        <v>0.11086782000000001</v>
      </c>
      <c r="J8" s="22">
        <f t="shared" si="1"/>
        <v>0.18952496321949408</v>
      </c>
      <c r="K8" s="22">
        <f t="shared" si="2"/>
        <v>0.21780017366920651</v>
      </c>
      <c r="L8" s="23">
        <f t="shared" si="3"/>
        <v>0.26912463657339408</v>
      </c>
      <c r="M8" s="4"/>
      <c r="N8" t="s">
        <v>253</v>
      </c>
      <c r="O8" s="5">
        <v>2.0986385454327188</v>
      </c>
      <c r="P8" s="71">
        <v>0.7319133415428416</v>
      </c>
    </row>
    <row r="9" spans="1:16">
      <c r="A9" s="17"/>
      <c r="B9" s="55">
        <v>3</v>
      </c>
      <c r="C9" s="19" t="s">
        <v>251</v>
      </c>
      <c r="D9" s="20">
        <v>0.19310100000000002</v>
      </c>
      <c r="E9" s="21">
        <v>0.74784700000000004</v>
      </c>
      <c r="F9" s="21">
        <f t="shared" si="0"/>
        <v>0.45338804307492753</v>
      </c>
      <c r="G9" s="21">
        <v>0.33726906307492754</v>
      </c>
      <c r="H9" s="21">
        <v>4.8443090000000001E-2</v>
      </c>
      <c r="I9" s="21">
        <v>6.7675889999999989E-2</v>
      </c>
      <c r="J9" s="22">
        <f t="shared" si="1"/>
        <v>0.45098671663445533</v>
      </c>
      <c r="K9" s="22">
        <f t="shared" si="2"/>
        <v>0.51576345572680982</v>
      </c>
      <c r="L9" s="23">
        <f t="shared" si="3"/>
        <v>0.60625775469437937</v>
      </c>
      <c r="M9" s="4"/>
      <c r="N9" t="s">
        <v>267</v>
      </c>
      <c r="O9" s="5">
        <v>3.7553000084399248E-2</v>
      </c>
      <c r="P9" s="71">
        <v>0.65249422418291392</v>
      </c>
    </row>
    <row r="10" spans="1:16">
      <c r="A10" s="17"/>
      <c r="B10" s="55">
        <v>4</v>
      </c>
      <c r="C10" s="19" t="s">
        <v>252</v>
      </c>
      <c r="D10" s="20">
        <v>0.21954199999999999</v>
      </c>
      <c r="E10" s="21">
        <v>0.67464000000000002</v>
      </c>
      <c r="F10" s="21">
        <f t="shared" si="0"/>
        <v>0.33868526848029901</v>
      </c>
      <c r="G10" s="21">
        <v>0.25640224848029902</v>
      </c>
      <c r="H10" s="21">
        <v>3.9907500000000005E-2</v>
      </c>
      <c r="I10" s="21">
        <v>4.237552E-2</v>
      </c>
      <c r="J10" s="22">
        <f t="shared" si="1"/>
        <v>0.38005788047002698</v>
      </c>
      <c r="K10" s="22">
        <f t="shared" si="2"/>
        <v>0.43921165137006257</v>
      </c>
      <c r="L10" s="23">
        <f t="shared" si="3"/>
        <v>0.50202369927709445</v>
      </c>
      <c r="M10" s="4"/>
      <c r="N10" t="s">
        <v>258</v>
      </c>
      <c r="O10" s="5">
        <v>3.4250384382207297</v>
      </c>
      <c r="P10" s="71">
        <v>0.63322893737255459</v>
      </c>
    </row>
    <row r="11" spans="1:16">
      <c r="A11" s="17"/>
      <c r="B11" s="55">
        <v>5</v>
      </c>
      <c r="C11" s="19" t="s">
        <v>253</v>
      </c>
      <c r="D11" s="20">
        <v>3.9762579999999992</v>
      </c>
      <c r="E11" s="21">
        <v>2.8673319999999998</v>
      </c>
      <c r="F11" s="21">
        <f t="shared" si="0"/>
        <v>2.0986385454327188</v>
      </c>
      <c r="G11" s="21">
        <v>1.3885847754327187</v>
      </c>
      <c r="H11" s="21">
        <v>0.36012825000000004</v>
      </c>
      <c r="I11" s="21">
        <v>0.34992551999999999</v>
      </c>
      <c r="J11" s="22">
        <f t="shared" si="1"/>
        <v>0.4842776404799719</v>
      </c>
      <c r="K11" s="22">
        <f t="shared" si="2"/>
        <v>0.60987462401728121</v>
      </c>
      <c r="L11" s="23">
        <f t="shared" si="3"/>
        <v>0.7319133415428416</v>
      </c>
      <c r="M11" s="4"/>
      <c r="N11" t="s">
        <v>270</v>
      </c>
      <c r="O11" s="5">
        <v>0.53479731056558832</v>
      </c>
      <c r="P11" s="71">
        <v>0.61141913354291988</v>
      </c>
    </row>
    <row r="12" spans="1:16">
      <c r="A12" s="17"/>
      <c r="B12" s="55">
        <v>6</v>
      </c>
      <c r="C12" s="19" t="s">
        <v>254</v>
      </c>
      <c r="D12" s="20">
        <v>2.5174259999999999</v>
      </c>
      <c r="E12" s="21">
        <v>4.7411090000000007</v>
      </c>
      <c r="F12" s="21">
        <f t="shared" si="0"/>
        <v>2.3623144985220899</v>
      </c>
      <c r="G12" s="21">
        <v>1.6079360285220901</v>
      </c>
      <c r="H12" s="21">
        <v>0.38450472000000002</v>
      </c>
      <c r="I12" s="21">
        <v>0.36987375</v>
      </c>
      <c r="J12" s="22">
        <f t="shared" si="1"/>
        <v>0.33914766113204525</v>
      </c>
      <c r="K12" s="22">
        <f t="shared" si="2"/>
        <v>0.42024782567160757</v>
      </c>
      <c r="L12" s="23">
        <f t="shared" si="3"/>
        <v>0.49826200969479706</v>
      </c>
      <c r="M12" s="4"/>
      <c r="N12" t="s">
        <v>256</v>
      </c>
      <c r="O12" s="5">
        <v>3.857908167607988</v>
      </c>
      <c r="P12" s="71">
        <v>0.60856276195133219</v>
      </c>
    </row>
    <row r="13" spans="1:16">
      <c r="A13" s="17"/>
      <c r="B13" s="55">
        <v>8</v>
      </c>
      <c r="C13" s="19" t="s">
        <v>256</v>
      </c>
      <c r="D13" s="20">
        <v>3.8233410000000005</v>
      </c>
      <c r="E13" s="21">
        <v>6.3393759999999997</v>
      </c>
      <c r="F13" s="21">
        <f t="shared" si="0"/>
        <v>3.857908167607988</v>
      </c>
      <c r="G13" s="21">
        <v>2.748945887607988</v>
      </c>
      <c r="H13" s="21">
        <v>0.60692877999999995</v>
      </c>
      <c r="I13" s="21">
        <v>0.50203349999999991</v>
      </c>
      <c r="J13" s="22">
        <f t="shared" si="1"/>
        <v>0.43363035850973158</v>
      </c>
      <c r="K13" s="22">
        <f t="shared" si="2"/>
        <v>0.52936987293512616</v>
      </c>
      <c r="L13" s="23">
        <f t="shared" si="3"/>
        <v>0.60856276195133219</v>
      </c>
      <c r="M13" s="4"/>
      <c r="N13" t="s">
        <v>273</v>
      </c>
      <c r="O13" s="5">
        <v>1.1171786456516173</v>
      </c>
      <c r="P13" s="71">
        <v>0.60784018136074414</v>
      </c>
    </row>
    <row r="14" spans="1:16">
      <c r="A14" s="17"/>
      <c r="B14" s="55">
        <v>9</v>
      </c>
      <c r="C14" s="19" t="s">
        <v>257</v>
      </c>
      <c r="D14" s="20">
        <v>0.16622799999999999</v>
      </c>
      <c r="E14" s="21">
        <v>7.2761000000000006E-2</v>
      </c>
      <c r="F14" s="21">
        <f t="shared" si="0"/>
        <v>7.2761000161688794E-2</v>
      </c>
      <c r="G14" s="21">
        <v>1.9262000161688775E-2</v>
      </c>
      <c r="H14" s="21">
        <v>0</v>
      </c>
      <c r="I14" s="21">
        <v>5.3499000000000012E-2</v>
      </c>
      <c r="J14" s="22">
        <f t="shared" si="1"/>
        <v>0.26472973380916665</v>
      </c>
      <c r="K14" s="22">
        <f t="shared" si="2"/>
        <v>0.26472973380916665</v>
      </c>
      <c r="L14" s="23">
        <f t="shared" si="3"/>
        <v>1.0000000022221902</v>
      </c>
      <c r="M14" s="4"/>
      <c r="N14" t="s">
        <v>251</v>
      </c>
      <c r="O14" s="5">
        <v>0.45338804307492753</v>
      </c>
      <c r="P14" s="71">
        <v>0.60625775469437937</v>
      </c>
    </row>
    <row r="15" spans="1:16">
      <c r="A15" s="17"/>
      <c r="B15" s="55">
        <v>10</v>
      </c>
      <c r="C15" s="19" t="s">
        <v>258</v>
      </c>
      <c r="D15" s="20">
        <v>5.5737990000000002</v>
      </c>
      <c r="E15" s="21">
        <v>5.4088469999999997</v>
      </c>
      <c r="F15" s="21">
        <f t="shared" si="0"/>
        <v>3.4250384382207297</v>
      </c>
      <c r="G15" s="21">
        <v>2.7382582282207295</v>
      </c>
      <c r="H15" s="21">
        <v>0.34697352000000004</v>
      </c>
      <c r="I15" s="21">
        <v>0.33980668999999997</v>
      </c>
      <c r="J15" s="22">
        <f t="shared" si="1"/>
        <v>0.5062554419122467</v>
      </c>
      <c r="K15" s="22">
        <f t="shared" si="2"/>
        <v>0.57040469960062279</v>
      </c>
      <c r="L15" s="23">
        <f t="shared" si="3"/>
        <v>0.63322893737255459</v>
      </c>
      <c r="M15" s="4"/>
      <c r="N15" t="s">
        <v>271</v>
      </c>
      <c r="O15" s="5">
        <v>0.90537904011538606</v>
      </c>
      <c r="P15" s="71">
        <v>0.60137816703302349</v>
      </c>
    </row>
    <row r="16" spans="1:16">
      <c r="A16" s="17"/>
      <c r="B16" s="55">
        <v>11</v>
      </c>
      <c r="C16" s="19" t="s">
        <v>259</v>
      </c>
      <c r="D16" s="20">
        <v>3.8900999999999998E-2</v>
      </c>
      <c r="E16" s="21">
        <v>0.79325499999999938</v>
      </c>
      <c r="F16" s="21">
        <f t="shared" si="0"/>
        <v>0.4073633604284751</v>
      </c>
      <c r="G16" s="21">
        <v>0.31496366042847512</v>
      </c>
      <c r="H16" s="21">
        <v>4.5876900000000005E-2</v>
      </c>
      <c r="I16" s="21">
        <v>4.6522799999999989E-2</v>
      </c>
      <c r="J16" s="22">
        <f t="shared" si="1"/>
        <v>0.39705222208303176</v>
      </c>
      <c r="K16" s="22">
        <f t="shared" si="2"/>
        <v>0.4548859577670174</v>
      </c>
      <c r="L16" s="23">
        <f t="shared" si="3"/>
        <v>0.51353393351252175</v>
      </c>
      <c r="M16" s="4"/>
      <c r="N16" t="s">
        <v>268</v>
      </c>
      <c r="O16" s="5">
        <v>0.7432082512112661</v>
      </c>
      <c r="P16" s="71">
        <v>0.59779228815590202</v>
      </c>
    </row>
    <row r="17" spans="1:16">
      <c r="A17" s="17"/>
      <c r="B17" s="55">
        <v>12</v>
      </c>
      <c r="C17" s="19" t="s">
        <v>260</v>
      </c>
      <c r="D17" s="20">
        <v>1.086576</v>
      </c>
      <c r="E17" s="21">
        <v>5.6543950000000009</v>
      </c>
      <c r="F17" s="21">
        <f t="shared" si="0"/>
        <v>3.3154325532021192</v>
      </c>
      <c r="G17" s="21">
        <v>2.3632808432021193</v>
      </c>
      <c r="H17" s="21">
        <v>0.46468038999999994</v>
      </c>
      <c r="I17" s="21">
        <v>0.48747132000000004</v>
      </c>
      <c r="J17" s="22">
        <f t="shared" si="1"/>
        <v>0.41795467829929089</v>
      </c>
      <c r="K17" s="22">
        <f t="shared" si="2"/>
        <v>0.50013506895116433</v>
      </c>
      <c r="L17" s="23">
        <f t="shared" si="3"/>
        <v>0.58634611717117724</v>
      </c>
      <c r="M17" s="4"/>
      <c r="N17" t="s">
        <v>260</v>
      </c>
      <c r="O17" s="5">
        <v>3.3154325532021192</v>
      </c>
      <c r="P17" s="71">
        <v>0.58634611717117724</v>
      </c>
    </row>
    <row r="18" spans="1:16">
      <c r="A18" s="17"/>
      <c r="B18" s="55">
        <v>13</v>
      </c>
      <c r="C18" s="19" t="s">
        <v>261</v>
      </c>
      <c r="D18" s="20">
        <v>0.82906400000000025</v>
      </c>
      <c r="E18" s="21">
        <v>0.75207100000000005</v>
      </c>
      <c r="F18" s="21">
        <f t="shared" si="0"/>
        <v>0.39577627182136088</v>
      </c>
      <c r="G18" s="21">
        <v>0.2461153718213609</v>
      </c>
      <c r="H18" s="21">
        <v>4.3681190000000002E-2</v>
      </c>
      <c r="I18" s="21">
        <v>0.10597971</v>
      </c>
      <c r="J18" s="22">
        <f t="shared" si="1"/>
        <v>0.32725018225853791</v>
      </c>
      <c r="K18" s="22">
        <f t="shared" si="2"/>
        <v>0.38533138735752459</v>
      </c>
      <c r="L18" s="23">
        <f t="shared" si="3"/>
        <v>0.52624854810431576</v>
      </c>
      <c r="M18" s="4"/>
      <c r="N18" t="s">
        <v>261</v>
      </c>
      <c r="O18" s="5">
        <v>0.39577627182136088</v>
      </c>
      <c r="P18" s="71">
        <v>0.52624854810431576</v>
      </c>
    </row>
    <row r="19" spans="1:16">
      <c r="A19" s="17"/>
      <c r="B19" s="55">
        <v>14</v>
      </c>
      <c r="C19" s="19" t="s">
        <v>262</v>
      </c>
      <c r="D19" s="20">
        <v>0.66687199999999991</v>
      </c>
      <c r="E19" s="21">
        <v>1.4018619999999995</v>
      </c>
      <c r="F19" s="21">
        <f t="shared" si="0"/>
        <v>0.72509740322623339</v>
      </c>
      <c r="G19" s="21">
        <v>0.49522202322623343</v>
      </c>
      <c r="H19" s="21">
        <v>9.7507050000000026E-2</v>
      </c>
      <c r="I19" s="21">
        <v>0.13236832999999998</v>
      </c>
      <c r="J19" s="22">
        <f t="shared" si="1"/>
        <v>0.35326018055003533</v>
      </c>
      <c r="K19" s="22">
        <f t="shared" si="2"/>
        <v>0.42281556474619736</v>
      </c>
      <c r="L19" s="23">
        <f t="shared" si="3"/>
        <v>0.51723878900079578</v>
      </c>
      <c r="M19" s="4"/>
      <c r="N19" t="s">
        <v>269</v>
      </c>
      <c r="O19" s="5">
        <v>0.58225324758597452</v>
      </c>
      <c r="P19" s="71">
        <v>0.51841001715348822</v>
      </c>
    </row>
    <row r="20" spans="1:16">
      <c r="A20" s="17"/>
      <c r="B20" s="55">
        <v>15</v>
      </c>
      <c r="C20" s="19" t="s">
        <v>263</v>
      </c>
      <c r="D20" s="20">
        <v>28.16226</v>
      </c>
      <c r="E20" s="21">
        <v>42.503907999999996</v>
      </c>
      <c r="F20" s="21">
        <f t="shared" si="0"/>
        <v>17.865386251655877</v>
      </c>
      <c r="G20" s="21">
        <v>10.300106001655877</v>
      </c>
      <c r="H20" s="21">
        <v>2.0593848999999995</v>
      </c>
      <c r="I20" s="21">
        <v>5.5058953500000012</v>
      </c>
      <c r="J20" s="22">
        <f t="shared" si="1"/>
        <v>0.24233315208700051</v>
      </c>
      <c r="K20" s="22">
        <f t="shared" si="2"/>
        <v>0.29078481210847429</v>
      </c>
      <c r="L20" s="23">
        <f t="shared" si="3"/>
        <v>0.42032337947973819</v>
      </c>
      <c r="M20" s="4"/>
      <c r="N20" t="s">
        <v>262</v>
      </c>
      <c r="O20" s="5">
        <v>0.72509740322623339</v>
      </c>
      <c r="P20" s="71">
        <v>0.51723878900079578</v>
      </c>
    </row>
    <row r="21" spans="1:16">
      <c r="A21" s="17"/>
      <c r="B21" s="55">
        <v>16</v>
      </c>
      <c r="C21" s="19" t="s">
        <v>264</v>
      </c>
      <c r="D21" s="20">
        <v>0.49415400000000009</v>
      </c>
      <c r="E21" s="21">
        <v>1.658266</v>
      </c>
      <c r="F21" s="21">
        <f t="shared" si="0"/>
        <v>0.12234094130436368</v>
      </c>
      <c r="G21" s="21">
        <v>8.8957841304363683E-2</v>
      </c>
      <c r="H21" s="21">
        <v>4.5780000000000005E-3</v>
      </c>
      <c r="I21" s="21">
        <v>2.8805099999999997E-2</v>
      </c>
      <c r="J21" s="22">
        <f t="shared" si="1"/>
        <v>5.3645097532219611E-2</v>
      </c>
      <c r="K21" s="22">
        <f t="shared" si="2"/>
        <v>5.6405812640652149E-2</v>
      </c>
      <c r="L21" s="23">
        <f t="shared" si="3"/>
        <v>7.377642748772735E-2</v>
      </c>
      <c r="M21" s="4"/>
      <c r="N21" t="s">
        <v>259</v>
      </c>
      <c r="O21" s="5">
        <v>0.4073633604284751</v>
      </c>
      <c r="P21" s="71">
        <v>0.51353393351252175</v>
      </c>
    </row>
    <row r="22" spans="1:16">
      <c r="A22" s="17"/>
      <c r="B22" s="55">
        <v>17</v>
      </c>
      <c r="C22" s="19" t="s">
        <v>265</v>
      </c>
      <c r="D22" s="20">
        <v>2.0942679999999996</v>
      </c>
      <c r="E22" s="21">
        <v>2.8368690000000001</v>
      </c>
      <c r="F22" s="21">
        <f t="shared" si="0"/>
        <v>1.1576274799885777</v>
      </c>
      <c r="G22" s="21">
        <v>0.71093040998857759</v>
      </c>
      <c r="H22" s="21">
        <v>0.22599124000000004</v>
      </c>
      <c r="I22" s="21">
        <v>0.22070583000000002</v>
      </c>
      <c r="J22" s="22">
        <f t="shared" si="1"/>
        <v>0.25060389111678316</v>
      </c>
      <c r="K22" s="22">
        <f t="shared" si="2"/>
        <v>0.33026609617454228</v>
      </c>
      <c r="L22" s="23">
        <f t="shared" si="3"/>
        <v>0.40806518735570013</v>
      </c>
      <c r="M22" s="4"/>
      <c r="N22" t="s">
        <v>252</v>
      </c>
      <c r="O22" s="5">
        <v>0.33868526848029901</v>
      </c>
      <c r="P22" s="71">
        <v>0.50202369927709445</v>
      </c>
    </row>
    <row r="23" spans="1:16">
      <c r="A23" s="17"/>
      <c r="B23" s="55">
        <v>18</v>
      </c>
      <c r="C23" s="19" t="s">
        <v>266</v>
      </c>
      <c r="D23" s="20">
        <v>3.8900999999999998E-2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254</v>
      </c>
      <c r="O23" s="5">
        <v>2.3623144985220899</v>
      </c>
      <c r="P23" s="71">
        <v>0.49826200969479706</v>
      </c>
    </row>
    <row r="24" spans="1:16">
      <c r="A24" s="17"/>
      <c r="B24" s="55">
        <v>19</v>
      </c>
      <c r="C24" s="19" t="s">
        <v>267</v>
      </c>
      <c r="D24" s="20">
        <v>0.113397</v>
      </c>
      <c r="E24" s="21">
        <v>5.7553000000000007E-2</v>
      </c>
      <c r="F24" s="21">
        <f t="shared" si="0"/>
        <v>3.7553000084399248E-2</v>
      </c>
      <c r="G24" s="21">
        <v>8.2230000843992457E-3</v>
      </c>
      <c r="H24" s="21">
        <v>2.5800000000000003E-3</v>
      </c>
      <c r="I24" s="21">
        <v>2.6750000000000003E-2</v>
      </c>
      <c r="J24" s="22">
        <f t="shared" si="1"/>
        <v>0.14287700179659174</v>
      </c>
      <c r="K24" s="22">
        <f t="shared" si="2"/>
        <v>0.18770524706616937</v>
      </c>
      <c r="L24" s="23">
        <f t="shared" si="3"/>
        <v>0.65249422418291392</v>
      </c>
      <c r="M24" s="4"/>
      <c r="N24" t="s">
        <v>263</v>
      </c>
      <c r="O24" s="5">
        <v>17.865386251655877</v>
      </c>
      <c r="P24" s="71">
        <v>0.42032337947973819</v>
      </c>
    </row>
    <row r="25" spans="1:16">
      <c r="A25" s="17"/>
      <c r="B25" s="55">
        <v>20</v>
      </c>
      <c r="C25" s="19" t="s">
        <v>268</v>
      </c>
      <c r="D25" s="20">
        <v>0.29609499999999994</v>
      </c>
      <c r="E25" s="21">
        <v>1.2432550000000002</v>
      </c>
      <c r="F25" s="21">
        <f t="shared" si="0"/>
        <v>0.7432082512112661</v>
      </c>
      <c r="G25" s="21">
        <v>0.51801335121126613</v>
      </c>
      <c r="H25" s="21">
        <v>6.2645699999999999E-2</v>
      </c>
      <c r="I25" s="21">
        <v>0.1625492</v>
      </c>
      <c r="J25" s="22">
        <f t="shared" si="1"/>
        <v>0.41665897278616698</v>
      </c>
      <c r="K25" s="22">
        <f t="shared" si="2"/>
        <v>0.46704742889533207</v>
      </c>
      <c r="L25" s="23">
        <f t="shared" si="3"/>
        <v>0.59779228815590202</v>
      </c>
      <c r="M25" s="4"/>
      <c r="N25" t="s">
        <v>265</v>
      </c>
      <c r="O25" s="5">
        <v>1.1576274799885777</v>
      </c>
      <c r="P25" s="71">
        <v>0.40806518735570013</v>
      </c>
    </row>
    <row r="26" spans="1:16">
      <c r="A26" s="17"/>
      <c r="B26" s="55">
        <v>21</v>
      </c>
      <c r="C26" s="19" t="s">
        <v>269</v>
      </c>
      <c r="D26" s="20">
        <v>0.65353000000000017</v>
      </c>
      <c r="E26" s="21">
        <v>1.1231519999999999</v>
      </c>
      <c r="F26" s="21">
        <f t="shared" si="0"/>
        <v>0.58225324758597452</v>
      </c>
      <c r="G26" s="21">
        <v>0.45228891758597456</v>
      </c>
      <c r="H26" s="21">
        <v>7.0559650000000002E-2</v>
      </c>
      <c r="I26" s="21">
        <v>5.9404680000000008E-2</v>
      </c>
      <c r="J26" s="22">
        <f t="shared" si="1"/>
        <v>0.40269608885170893</v>
      </c>
      <c r="K26" s="22">
        <f t="shared" si="2"/>
        <v>0.46551897480125093</v>
      </c>
      <c r="L26" s="23">
        <f t="shared" si="3"/>
        <v>0.51841001715348822</v>
      </c>
      <c r="M26" s="4"/>
      <c r="N26" t="s">
        <v>250</v>
      </c>
      <c r="O26" s="5">
        <v>0.58134581594910517</v>
      </c>
      <c r="P26" s="71">
        <v>0.26912463657339408</v>
      </c>
    </row>
    <row r="27" spans="1:16">
      <c r="A27" s="17"/>
      <c r="B27" s="55">
        <v>22</v>
      </c>
      <c r="C27" s="19" t="s">
        <v>270</v>
      </c>
      <c r="D27" s="20">
        <v>0.94852700000000023</v>
      </c>
      <c r="E27" s="21">
        <v>0.87468200000000018</v>
      </c>
      <c r="F27" s="21">
        <f t="shared" si="0"/>
        <v>0.53479731056558832</v>
      </c>
      <c r="G27" s="21">
        <v>0.35235286056558834</v>
      </c>
      <c r="H27" s="21">
        <v>9.7778899999999974E-2</v>
      </c>
      <c r="I27" s="21">
        <v>8.4665550000000006E-2</v>
      </c>
      <c r="J27" s="22">
        <f t="shared" si="1"/>
        <v>0.4028353853921634</v>
      </c>
      <c r="K27" s="22">
        <f t="shared" si="2"/>
        <v>0.51462332660965726</v>
      </c>
      <c r="L27" s="23">
        <f t="shared" si="3"/>
        <v>0.61141913354291988</v>
      </c>
      <c r="M27" s="4"/>
      <c r="N27" t="s">
        <v>272</v>
      </c>
      <c r="O27" s="5">
        <v>2.6760000134110451E-2</v>
      </c>
      <c r="P27" s="71">
        <v>0.26760000134110451</v>
      </c>
    </row>
    <row r="28" spans="1:16">
      <c r="A28" s="17"/>
      <c r="B28" s="55">
        <v>23</v>
      </c>
      <c r="C28" s="19" t="s">
        <v>271</v>
      </c>
      <c r="D28" s="20">
        <v>3.9978E-2</v>
      </c>
      <c r="E28" s="21">
        <v>1.5055069999999999</v>
      </c>
      <c r="F28" s="21">
        <f t="shared" si="0"/>
        <v>0.90537904011538606</v>
      </c>
      <c r="G28" s="21">
        <v>0.67921485011538607</v>
      </c>
      <c r="H28" s="21">
        <v>0.11467862</v>
      </c>
      <c r="I28" s="21">
        <v>0.11148557000000001</v>
      </c>
      <c r="J28" s="22">
        <f t="shared" si="1"/>
        <v>0.45115356495545095</v>
      </c>
      <c r="K28" s="22">
        <f t="shared" si="2"/>
        <v>0.52732632270416946</v>
      </c>
      <c r="L28" s="23">
        <f t="shared" si="3"/>
        <v>0.60137816703302349</v>
      </c>
      <c r="M28" s="4"/>
      <c r="N28" t="s">
        <v>264</v>
      </c>
      <c r="O28" s="5">
        <v>0.12234094130436368</v>
      </c>
      <c r="P28" s="71">
        <v>7.377642748772735E-2</v>
      </c>
    </row>
    <row r="29" spans="1:16">
      <c r="A29" s="17"/>
      <c r="B29" s="55">
        <v>24</v>
      </c>
      <c r="C29" s="19" t="s">
        <v>272</v>
      </c>
      <c r="D29" s="20">
        <v>0.20263</v>
      </c>
      <c r="E29" s="21">
        <v>0.1</v>
      </c>
      <c r="F29" s="21">
        <f t="shared" si="0"/>
        <v>2.6760000134110451E-2</v>
      </c>
      <c r="G29" s="21">
        <v>6.5000001341104507E-3</v>
      </c>
      <c r="H29" s="21">
        <v>1.519E-2</v>
      </c>
      <c r="I29" s="21">
        <v>5.0699999999999999E-3</v>
      </c>
      <c r="J29" s="22">
        <f t="shared" si="1"/>
        <v>6.5000001341104507E-2</v>
      </c>
      <c r="K29" s="22">
        <f t="shared" si="2"/>
        <v>0.21690000134110451</v>
      </c>
      <c r="L29" s="23">
        <f t="shared" si="3"/>
        <v>0.26760000134110451</v>
      </c>
      <c r="M29" s="4"/>
      <c r="N29" t="s">
        <v>249</v>
      </c>
      <c r="O29" s="5">
        <v>0.18537301203321649</v>
      </c>
      <c r="P29" s="71">
        <v>1.2531443836100577E-2</v>
      </c>
    </row>
    <row r="30" spans="1:16" ht="15.75" thickBot="1">
      <c r="A30" s="24"/>
      <c r="B30" s="56">
        <v>25</v>
      </c>
      <c r="C30" s="26" t="s">
        <v>273</v>
      </c>
      <c r="D30" s="27">
        <v>1.747431</v>
      </c>
      <c r="E30" s="28">
        <v>1.8379480000000006</v>
      </c>
      <c r="F30" s="28">
        <f t="shared" si="0"/>
        <v>1.1171786456516173</v>
      </c>
      <c r="G30" s="28">
        <v>0.93586942565161735</v>
      </c>
      <c r="H30" s="28">
        <v>0.12327811999999999</v>
      </c>
      <c r="I30" s="28">
        <v>5.8031100000000002E-2</v>
      </c>
      <c r="J30" s="29">
        <f t="shared" si="1"/>
        <v>0.50919254823945892</v>
      </c>
      <c r="K30" s="29">
        <f t="shared" si="2"/>
        <v>0.57626632834640423</v>
      </c>
      <c r="L30" s="30">
        <f t="shared" si="3"/>
        <v>0.60784018136074414</v>
      </c>
      <c r="M30" s="4"/>
      <c r="N30" t="s">
        <v>266</v>
      </c>
      <c r="O30" s="5">
        <v>0</v>
      </c>
      <c r="P30" s="71">
        <v>0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>
  <dimension ref="A1:M21"/>
  <sheetViews>
    <sheetView topLeftCell="A14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>
      <c r="A1" s="50">
        <v>130</v>
      </c>
      <c r="B1" s="49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2093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68.916943000000003</v>
      </c>
      <c r="E6" s="14">
        <v>100.147401</v>
      </c>
      <c r="F6" s="14">
        <v>41.311606546458115</v>
      </c>
      <c r="G6" s="14">
        <v>27.086484836458112</v>
      </c>
      <c r="H6" s="14">
        <v>5.28907916</v>
      </c>
      <c r="I6" s="14">
        <v>8.9360425499999998</v>
      </c>
      <c r="J6" s="15">
        <v>0.27046617851279148</v>
      </c>
      <c r="K6" s="15">
        <v>0.32327912330403974</v>
      </c>
      <c r="L6" s="16">
        <v>0.41250802451137109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43.746563999999999</v>
      </c>
      <c r="E7" s="38">
        <f ca="1">SUM(E8:OFFSET(E6,MATCH("PROYECTOS",$A$8:$A$50,0),0))</f>
        <v>68.295411000000001</v>
      </c>
      <c r="F7" s="38">
        <f ca="1">SUM(F8:OFFSET(F6,MATCH("PROYECTOS",$A$8:$A$50,0),0))</f>
        <v>31.780846139141914</v>
      </c>
      <c r="G7" s="38">
        <f ca="1">SUM(G8:OFFSET(G6,MATCH("PROYECTOS",$A$8:$A$50,0),0))</f>
        <v>20.211388959141914</v>
      </c>
      <c r="H7" s="38">
        <f ca="1">SUM(H8:OFFSET(H6,MATCH("PROYECTOS",$A$8:$A$50,0),0))</f>
        <v>3.9002152600000004</v>
      </c>
      <c r="I7" s="38">
        <f ca="1">SUM(I8:OFFSET(I6,MATCH("PROYECTOS",$A$8:$A$50,0),0))</f>
        <v>7.6692419200000019</v>
      </c>
      <c r="J7" s="39">
        <f ca="1">IFERROR(G7/E7,0)</f>
        <v>0.29594065930933361</v>
      </c>
      <c r="K7" s="39">
        <f ca="1">IFERROR(SUM(G7,H7)/E7,0)</f>
        <v>0.3530486729063233</v>
      </c>
      <c r="L7" s="40">
        <f ca="1">IFERROR(SUM(G7,H7,I7)/E7,0)</f>
        <v>0.46534380090547978</v>
      </c>
      <c r="M7" s="4"/>
    </row>
    <row r="8" spans="1:13">
      <c r="A8" s="17"/>
      <c r="B8" s="19">
        <v>3000001</v>
      </c>
      <c r="C8" s="19" t="s">
        <v>275</v>
      </c>
      <c r="D8" s="20">
        <v>33.190683000000007</v>
      </c>
      <c r="E8" s="21">
        <v>39.837119000000001</v>
      </c>
      <c r="F8" s="21">
        <f t="shared" ref="F8:F13" si="0">SUM(G8,H8,I8)</f>
        <v>22.729640845975833</v>
      </c>
      <c r="G8" s="21">
        <v>17.075165755975831</v>
      </c>
      <c r="H8" s="21">
        <v>3.0080252200000008</v>
      </c>
      <c r="I8" s="21">
        <v>2.6464498700000005</v>
      </c>
      <c r="J8" s="22">
        <f t="shared" ref="J8:J14" si="1">IFERROR(G8/E8,0)</f>
        <v>0.42862451363452841</v>
      </c>
      <c r="K8" s="22">
        <f t="shared" ref="K8:K14" si="2">IFERROR(SUM(G8,H8)/E8,0)</f>
        <v>0.50413261501103612</v>
      </c>
      <c r="L8" s="23">
        <f t="shared" ref="L8:L14" si="3">IFERROR(SUM(G8,H8,I8)/E8,0)</f>
        <v>0.5705643735425705</v>
      </c>
      <c r="M8" s="4"/>
    </row>
    <row r="9" spans="1:13" ht="51">
      <c r="A9" s="17"/>
      <c r="B9" s="19">
        <v>3000383</v>
      </c>
      <c r="C9" s="19" t="s">
        <v>2095</v>
      </c>
      <c r="D9" s="20">
        <v>1.9325620000000003</v>
      </c>
      <c r="E9" s="21">
        <v>9.1860809999999997</v>
      </c>
      <c r="F9" s="21">
        <f t="shared" si="0"/>
        <v>2.656648746059175</v>
      </c>
      <c r="G9" s="21">
        <v>0.42466830605917494</v>
      </c>
      <c r="H9" s="21">
        <v>9.0910260000000007E-2</v>
      </c>
      <c r="I9" s="21">
        <v>2.1410701800000003</v>
      </c>
      <c r="J9" s="22">
        <f t="shared" si="1"/>
        <v>4.6229540764900171E-2</v>
      </c>
      <c r="K9" s="22">
        <f t="shared" si="2"/>
        <v>5.6126063558461434E-2</v>
      </c>
      <c r="L9" s="23">
        <f t="shared" si="3"/>
        <v>0.28920371440869891</v>
      </c>
      <c r="M9" s="4"/>
    </row>
    <row r="10" spans="1:13" ht="38.25">
      <c r="A10" s="17"/>
      <c r="B10" s="19">
        <v>3000384</v>
      </c>
      <c r="C10" s="19" t="s">
        <v>2096</v>
      </c>
      <c r="D10" s="20">
        <v>4.2678309999999993</v>
      </c>
      <c r="E10" s="21">
        <v>5.3257599999999981</v>
      </c>
      <c r="F10" s="21">
        <f t="shared" si="0"/>
        <v>3.1848512506074735</v>
      </c>
      <c r="G10" s="21">
        <v>1.1727134306074731</v>
      </c>
      <c r="H10" s="21">
        <v>0.21290220000000001</v>
      </c>
      <c r="I10" s="21">
        <v>1.7992356200000004</v>
      </c>
      <c r="J10" s="22">
        <f t="shared" si="1"/>
        <v>0.22019644719391665</v>
      </c>
      <c r="K10" s="22">
        <f t="shared" si="2"/>
        <v>0.26017237551212852</v>
      </c>
      <c r="L10" s="23">
        <f t="shared" si="3"/>
        <v>0.59800878195928364</v>
      </c>
      <c r="M10" s="4"/>
    </row>
    <row r="11" spans="1:13" ht="63.75">
      <c r="A11" s="17"/>
      <c r="B11" s="19">
        <v>3000695</v>
      </c>
      <c r="C11" s="19" t="s">
        <v>2097</v>
      </c>
      <c r="D11" s="20">
        <v>1.9641699999999991</v>
      </c>
      <c r="E11" s="21">
        <v>10.973597999999999</v>
      </c>
      <c r="F11" s="21">
        <f t="shared" si="0"/>
        <v>1.4408748650996626</v>
      </c>
      <c r="G11" s="21">
        <v>0.72708718509966275</v>
      </c>
      <c r="H11" s="21">
        <v>0.39663640999999999</v>
      </c>
      <c r="I11" s="21">
        <v>0.31715126999999999</v>
      </c>
      <c r="J11" s="22">
        <f t="shared" si="1"/>
        <v>6.6257865934187019E-2</v>
      </c>
      <c r="K11" s="22">
        <f t="shared" si="2"/>
        <v>0.10240247502229102</v>
      </c>
      <c r="L11" s="23">
        <f t="shared" si="3"/>
        <v>0.1313037770382752</v>
      </c>
      <c r="M11" s="4"/>
    </row>
    <row r="12" spans="1:13" ht="51">
      <c r="A12" s="17"/>
      <c r="B12" s="19">
        <v>3000696</v>
      </c>
      <c r="C12" s="19" t="s">
        <v>2098</v>
      </c>
      <c r="D12" s="20">
        <v>0.34950000000000009</v>
      </c>
      <c r="E12" s="21">
        <v>0.87146999999999997</v>
      </c>
      <c r="F12" s="21">
        <f t="shared" si="0"/>
        <v>0.61597282224258443</v>
      </c>
      <c r="G12" s="21">
        <v>9.4308772242584382E-2</v>
      </c>
      <c r="H12" s="21">
        <v>1.2653050000000001E-2</v>
      </c>
      <c r="I12" s="21">
        <v>0.50901099999999999</v>
      </c>
      <c r="J12" s="22">
        <f t="shared" si="1"/>
        <v>0.10821803647008432</v>
      </c>
      <c r="K12" s="22">
        <f t="shared" si="2"/>
        <v>0.12273723965550666</v>
      </c>
      <c r="L12" s="23">
        <f t="shared" si="3"/>
        <v>0.70682045537148086</v>
      </c>
      <c r="M12" s="4"/>
    </row>
    <row r="13" spans="1:13" ht="63.75">
      <c r="A13" s="17"/>
      <c r="B13" s="19">
        <v>3000697</v>
      </c>
      <c r="C13" s="19" t="s">
        <v>2099</v>
      </c>
      <c r="D13" s="20">
        <v>2.0418179999999997</v>
      </c>
      <c r="E13" s="21">
        <v>2.1013829999999993</v>
      </c>
      <c r="F13" s="21">
        <f t="shared" si="0"/>
        <v>1.1528576091571872</v>
      </c>
      <c r="G13" s="21">
        <v>0.71744550915718719</v>
      </c>
      <c r="H13" s="21">
        <v>0.17908811999999999</v>
      </c>
      <c r="I13" s="21">
        <v>0.25632398000000001</v>
      </c>
      <c r="J13" s="22">
        <f t="shared" si="1"/>
        <v>0.34141587190778044</v>
      </c>
      <c r="K13" s="22">
        <f t="shared" si="2"/>
        <v>0.4266398030045867</v>
      </c>
      <c r="L13" s="23">
        <f t="shared" si="3"/>
        <v>0.5486185094088929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25.170379000000004</v>
      </c>
      <c r="E14" s="45">
        <f t="shared" ref="E14:I14" ca="1" si="4">OFFSET(E14,-MATCH("PROYECTOS",$A$8:$A$50,0)-1,0)-(OFFSET(E14,-MATCH("PROYECTOS",$A$8:$A$50,0),0))</f>
        <v>31.851990000000001</v>
      </c>
      <c r="F14" s="45">
        <f t="shared" ca="1" si="4"/>
        <v>9.5307604073162011</v>
      </c>
      <c r="G14" s="45">
        <f t="shared" ca="1" si="4"/>
        <v>6.8750958773161983</v>
      </c>
      <c r="H14" s="45">
        <f t="shared" ca="1" si="4"/>
        <v>1.3888638999999996</v>
      </c>
      <c r="I14" s="45">
        <f t="shared" ca="1" si="4"/>
        <v>1.2668006299999979</v>
      </c>
      <c r="J14" s="46">
        <f t="shared" ca="1" si="1"/>
        <v>0.21584509719223816</v>
      </c>
      <c r="K14" s="46">
        <f t="shared" ca="1" si="2"/>
        <v>0.25944877470186944</v>
      </c>
      <c r="L14" s="47">
        <f t="shared" ca="1" si="3"/>
        <v>0.29922024989070378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2115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 ht="51">
      <c r="A20" s="17"/>
      <c r="B20" s="19">
        <v>3000383</v>
      </c>
      <c r="C20" s="19" t="s">
        <v>2095</v>
      </c>
      <c r="D20" s="23">
        <v>0.28920371440869891</v>
      </c>
    </row>
    <row r="21" spans="1:4" ht="64.5" thickBot="1">
      <c r="A21" s="24"/>
      <c r="B21" s="26">
        <v>3000695</v>
      </c>
      <c r="C21" s="26" t="s">
        <v>2097</v>
      </c>
      <c r="D21" s="30">
        <v>0.1313037770382752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>
  <dimension ref="A1:S23"/>
  <sheetViews>
    <sheetView workbookViewId="0">
      <selection activeCell="H7" sqref="H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130</v>
      </c>
      <c r="B1" s="49" t="s">
        <v>90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2094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68.916943000000003</v>
      </c>
      <c r="I6" s="14">
        <v>100.147401</v>
      </c>
      <c r="J6" s="14">
        <v>41.311606546458115</v>
      </c>
      <c r="K6" s="14">
        <v>27.086484836458112</v>
      </c>
      <c r="L6" s="14">
        <v>5.28907916</v>
      </c>
      <c r="M6" s="14">
        <v>8.9360425499999998</v>
      </c>
      <c r="N6" s="15">
        <v>0.27046617851279148</v>
      </c>
      <c r="O6" s="15">
        <v>0.32327912330403974</v>
      </c>
      <c r="P6" s="16">
        <v>0.41250802451137109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SUM(H8:H22)</f>
        <v>43.746563999999985</v>
      </c>
      <c r="I7" s="37">
        <f>SUM(I8:I22)</f>
        <v>68.295411000000016</v>
      </c>
      <c r="J7" s="37">
        <f>SUM(J8:J22)</f>
        <v>31.780846139141921</v>
      </c>
      <c r="K7" s="37">
        <f t="shared" ref="K7:M7" si="0">SUM(K8:K22)</f>
        <v>20.211388959141914</v>
      </c>
      <c r="L7" s="37">
        <f t="shared" si="0"/>
        <v>3.9002152600000013</v>
      </c>
      <c r="M7" s="37">
        <f t="shared" si="0"/>
        <v>7.6692419199999993</v>
      </c>
      <c r="N7" s="39">
        <f>IFERROR(K7/I7,0)</f>
        <v>0.2959406593093335</v>
      </c>
      <c r="O7" s="39">
        <f>IFERROR(SUM(K7,L7)/I7,0)</f>
        <v>0.35304867290632325</v>
      </c>
      <c r="P7" s="40">
        <f>IFERROR(SUM(K7,L7,M7)/I7,0)</f>
        <v>0.46534380090547967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33.190683</v>
      </c>
      <c r="I8" s="21">
        <v>39.837119000000008</v>
      </c>
      <c r="J8" s="21">
        <f t="shared" ref="J8:J22" si="1">SUM(K8,L8,M8)</f>
        <v>22.72964084597583</v>
      </c>
      <c r="K8" s="21">
        <v>17.075165755975831</v>
      </c>
      <c r="L8" s="21">
        <v>3.0080252200000008</v>
      </c>
      <c r="M8" s="21">
        <v>2.6464498699999996</v>
      </c>
      <c r="N8" s="22">
        <f t="shared" ref="N8:N23" si="2">IFERROR(K8/I8,0)</f>
        <v>0.42862451363452836</v>
      </c>
      <c r="O8" s="22">
        <f t="shared" ref="O8:O23" si="3">IFERROR(SUM(K8,L8)/I8,0)</f>
        <v>0.50413261501103601</v>
      </c>
      <c r="P8" s="23">
        <f t="shared" ref="P8:P23" si="4">IFERROR(SUM(K8,L8,M8)/I8,0)</f>
        <v>0.57056437354257028</v>
      </c>
      <c r="Q8" s="70">
        <v>926.5</v>
      </c>
      <c r="R8" s="21">
        <v>892.77</v>
      </c>
      <c r="S8" s="23">
        <f>IFERROR(R8/Q8,0)</f>
        <v>0.9635941716135995</v>
      </c>
    </row>
    <row r="9" spans="1:19" ht="63.75">
      <c r="A9" s="17"/>
      <c r="B9" s="19">
        <v>5004413</v>
      </c>
      <c r="C9" s="19" t="s">
        <v>2100</v>
      </c>
      <c r="D9" s="68">
        <v>3000697</v>
      </c>
      <c r="E9" s="19" t="s">
        <v>2099</v>
      </c>
      <c r="F9" s="69">
        <v>86</v>
      </c>
      <c r="G9" s="19" t="s">
        <v>500</v>
      </c>
      <c r="H9" s="20">
        <v>1.1243750000000001</v>
      </c>
      <c r="I9" s="21">
        <v>1.7251810000000001</v>
      </c>
      <c r="J9" s="21">
        <f t="shared" si="1"/>
        <v>1.0679840981029507</v>
      </c>
      <c r="K9" s="21">
        <v>0.65756493810295069</v>
      </c>
      <c r="L9" s="21">
        <v>0.17305239000000003</v>
      </c>
      <c r="M9" s="21">
        <v>0.23736676999999998</v>
      </c>
      <c r="N9" s="22">
        <f t="shared" si="2"/>
        <v>0.38115707169447766</v>
      </c>
      <c r="O9" s="22">
        <f t="shared" si="3"/>
        <v>0.4814667725316652</v>
      </c>
      <c r="P9" s="23">
        <f t="shared" si="4"/>
        <v>0.61905626024338933</v>
      </c>
      <c r="Q9" s="70">
        <v>1823</v>
      </c>
      <c r="R9" s="21">
        <v>1874.02</v>
      </c>
      <c r="S9" s="23">
        <f t="shared" ref="S9:S22" si="5">IFERROR(R9/Q9,0)</f>
        <v>1.0279868348875481</v>
      </c>
    </row>
    <row r="10" spans="1:19" ht="63.75">
      <c r="A10" s="17"/>
      <c r="B10" s="19">
        <v>5004414</v>
      </c>
      <c r="C10" s="19" t="s">
        <v>2101</v>
      </c>
      <c r="D10" s="68">
        <v>3000697</v>
      </c>
      <c r="E10" s="19" t="s">
        <v>2099</v>
      </c>
      <c r="F10" s="69">
        <v>86</v>
      </c>
      <c r="G10" s="19" t="s">
        <v>500</v>
      </c>
      <c r="H10" s="20">
        <v>0.91744300000000001</v>
      </c>
      <c r="I10" s="21">
        <v>0.37620199999999998</v>
      </c>
      <c r="J10" s="21">
        <f t="shared" si="1"/>
        <v>8.4873511054236503E-2</v>
      </c>
      <c r="K10" s="21">
        <v>5.9880571054236498E-2</v>
      </c>
      <c r="L10" s="21">
        <v>6.0357299999999996E-3</v>
      </c>
      <c r="M10" s="21">
        <v>1.8957210000000002E-2</v>
      </c>
      <c r="N10" s="22">
        <f t="shared" si="2"/>
        <v>0.15917132565546302</v>
      </c>
      <c r="O10" s="22">
        <f t="shared" si="3"/>
        <v>0.17521517975512227</v>
      </c>
      <c r="P10" s="23">
        <f t="shared" si="4"/>
        <v>0.22560621967516523</v>
      </c>
      <c r="Q10" s="70">
        <v>255</v>
      </c>
      <c r="R10" s="21">
        <v>69</v>
      </c>
      <c r="S10" s="23">
        <f t="shared" si="5"/>
        <v>0.27058823529411763</v>
      </c>
    </row>
    <row r="11" spans="1:19" ht="51">
      <c r="A11" s="17"/>
      <c r="B11" s="19">
        <v>5004417</v>
      </c>
      <c r="C11" s="19" t="s">
        <v>2102</v>
      </c>
      <c r="D11" s="68">
        <v>3000383</v>
      </c>
      <c r="E11" s="19" t="s">
        <v>2095</v>
      </c>
      <c r="F11" s="69">
        <v>66</v>
      </c>
      <c r="G11" s="19" t="s">
        <v>573</v>
      </c>
      <c r="H11" s="20">
        <v>1.0800900000000002</v>
      </c>
      <c r="I11" s="21">
        <v>2.0829610000000001</v>
      </c>
      <c r="J11" s="21">
        <f t="shared" si="1"/>
        <v>1.4301567145732819</v>
      </c>
      <c r="K11" s="21">
        <v>0.29478050457328209</v>
      </c>
      <c r="L11" s="21">
        <v>7.0263220000000001E-2</v>
      </c>
      <c r="M11" s="21">
        <v>1.0651129899999998</v>
      </c>
      <c r="N11" s="22">
        <f t="shared" si="2"/>
        <v>0.14151993463789389</v>
      </c>
      <c r="O11" s="22">
        <f t="shared" si="3"/>
        <v>0.17525230888781984</v>
      </c>
      <c r="P11" s="23">
        <f t="shared" si="4"/>
        <v>0.68659793177754258</v>
      </c>
      <c r="Q11" s="70">
        <v>17</v>
      </c>
      <c r="R11" s="21">
        <v>16</v>
      </c>
      <c r="S11" s="23">
        <f t="shared" si="5"/>
        <v>0.94117647058823528</v>
      </c>
    </row>
    <row r="12" spans="1:19" ht="38.25">
      <c r="A12" s="17"/>
      <c r="B12" s="19">
        <v>5004420</v>
      </c>
      <c r="C12" s="19" t="s">
        <v>2103</v>
      </c>
      <c r="D12" s="68">
        <v>3000384</v>
      </c>
      <c r="E12" s="19" t="s">
        <v>2096</v>
      </c>
      <c r="F12" s="69">
        <v>59</v>
      </c>
      <c r="G12" s="19" t="s">
        <v>577</v>
      </c>
      <c r="H12" s="20">
        <v>2.7557259999999992</v>
      </c>
      <c r="I12" s="21">
        <v>3.6153409999999986</v>
      </c>
      <c r="J12" s="21">
        <f t="shared" si="1"/>
        <v>2.5838225993726445</v>
      </c>
      <c r="K12" s="21">
        <v>0.91960575937264366</v>
      </c>
      <c r="L12" s="21">
        <v>0.13337499999999999</v>
      </c>
      <c r="M12" s="21">
        <v>1.5308418400000006</v>
      </c>
      <c r="N12" s="22">
        <f t="shared" si="2"/>
        <v>0.25436210840765616</v>
      </c>
      <c r="O12" s="22">
        <f t="shared" si="3"/>
        <v>0.29125351090606505</v>
      </c>
      <c r="P12" s="23">
        <f t="shared" si="4"/>
        <v>0.71468295781024405</v>
      </c>
      <c r="Q12" s="70">
        <v>842.02399999999955</v>
      </c>
      <c r="R12" s="21">
        <v>710.02399999999955</v>
      </c>
      <c r="S12" s="23">
        <f t="shared" si="5"/>
        <v>0.84323487216516391</v>
      </c>
    </row>
    <row r="13" spans="1:19" ht="63.75">
      <c r="A13" s="17"/>
      <c r="B13" s="19">
        <v>5004422</v>
      </c>
      <c r="C13" s="19" t="s">
        <v>2104</v>
      </c>
      <c r="D13" s="68">
        <v>3000384</v>
      </c>
      <c r="E13" s="19" t="s">
        <v>2096</v>
      </c>
      <c r="F13" s="69">
        <v>117</v>
      </c>
      <c r="G13" s="19" t="s">
        <v>687</v>
      </c>
      <c r="H13" s="20">
        <v>0.5811010000000002</v>
      </c>
      <c r="I13" s="21">
        <v>0.8228390000000001</v>
      </c>
      <c r="J13" s="21">
        <f t="shared" si="1"/>
        <v>0.45479168275663118</v>
      </c>
      <c r="K13" s="21">
        <v>0.16703917275663116</v>
      </c>
      <c r="L13" s="21">
        <v>4.8054649999999997E-2</v>
      </c>
      <c r="M13" s="21">
        <v>0.23969786000000001</v>
      </c>
      <c r="N13" s="22">
        <f t="shared" si="2"/>
        <v>0.20300347061409479</v>
      </c>
      <c r="O13" s="22">
        <f t="shared" si="3"/>
        <v>0.26140450653971331</v>
      </c>
      <c r="P13" s="23">
        <f t="shared" si="4"/>
        <v>0.55271041206922755</v>
      </c>
      <c r="Q13" s="70">
        <v>26</v>
      </c>
      <c r="R13" s="21">
        <v>25</v>
      </c>
      <c r="S13" s="23">
        <f t="shared" si="5"/>
        <v>0.96153846153846156</v>
      </c>
    </row>
    <row r="14" spans="1:19" ht="51">
      <c r="A14" s="17"/>
      <c r="B14" s="19">
        <v>5005174</v>
      </c>
      <c r="C14" s="19" t="s">
        <v>2105</v>
      </c>
      <c r="D14" s="68">
        <v>3000383</v>
      </c>
      <c r="E14" s="19" t="s">
        <v>2095</v>
      </c>
      <c r="F14" s="69">
        <v>222</v>
      </c>
      <c r="G14" s="19" t="s">
        <v>1541</v>
      </c>
      <c r="H14" s="20">
        <v>0.85247199999999979</v>
      </c>
      <c r="I14" s="21">
        <v>7.1031200000000005</v>
      </c>
      <c r="J14" s="21">
        <f t="shared" si="1"/>
        <v>1.2264920314858929</v>
      </c>
      <c r="K14" s="21">
        <v>0.12988780148589285</v>
      </c>
      <c r="L14" s="21">
        <v>2.0647040000000002E-2</v>
      </c>
      <c r="M14" s="21">
        <v>1.07595719</v>
      </c>
      <c r="N14" s="22">
        <f t="shared" si="2"/>
        <v>1.8286021000052489E-2</v>
      </c>
      <c r="O14" s="22">
        <f t="shared" si="3"/>
        <v>2.1192777467632935E-2</v>
      </c>
      <c r="P14" s="23">
        <f t="shared" si="4"/>
        <v>0.17266947925501649</v>
      </c>
      <c r="Q14" s="70">
        <v>30</v>
      </c>
      <c r="R14" s="21">
        <v>24</v>
      </c>
      <c r="S14" s="23">
        <f t="shared" si="5"/>
        <v>0.8</v>
      </c>
    </row>
    <row r="15" spans="1:19" ht="38.25">
      <c r="A15" s="17"/>
      <c r="B15" s="19">
        <v>5005175</v>
      </c>
      <c r="C15" s="19" t="s">
        <v>2106</v>
      </c>
      <c r="D15" s="68">
        <v>3000384</v>
      </c>
      <c r="E15" s="19" t="s">
        <v>2096</v>
      </c>
      <c r="F15" s="69">
        <v>36</v>
      </c>
      <c r="G15" s="19" t="s">
        <v>533</v>
      </c>
      <c r="H15" s="20">
        <v>0.75650000000000028</v>
      </c>
      <c r="I15" s="21">
        <v>0.57957599999999998</v>
      </c>
      <c r="J15" s="21">
        <f t="shared" si="1"/>
        <v>1.2383000100412754E-2</v>
      </c>
      <c r="K15" s="21">
        <v>5.9330001004127553E-3</v>
      </c>
      <c r="L15" s="21">
        <v>2.9499999999999999E-3</v>
      </c>
      <c r="M15" s="21">
        <v>3.5000000000000001E-3</v>
      </c>
      <c r="N15" s="22">
        <f t="shared" si="2"/>
        <v>1.0236793967336046E-2</v>
      </c>
      <c r="O15" s="22">
        <f t="shared" si="3"/>
        <v>1.5326721776631115E-2</v>
      </c>
      <c r="P15" s="23">
        <f t="shared" si="4"/>
        <v>2.1365619177489675E-2</v>
      </c>
      <c r="Q15" s="70">
        <v>2.5</v>
      </c>
      <c r="R15" s="21">
        <v>2.5</v>
      </c>
      <c r="S15" s="23">
        <f t="shared" si="5"/>
        <v>1</v>
      </c>
    </row>
    <row r="16" spans="1:19" ht="51">
      <c r="A16" s="17"/>
      <c r="B16" s="19">
        <v>5005176</v>
      </c>
      <c r="C16" s="19" t="s">
        <v>2107</v>
      </c>
      <c r="D16" s="68">
        <v>3000384</v>
      </c>
      <c r="E16" s="19" t="s">
        <v>2096</v>
      </c>
      <c r="F16" s="69">
        <v>132</v>
      </c>
      <c r="G16" s="19" t="s">
        <v>1918</v>
      </c>
      <c r="H16" s="20">
        <v>5.5000000000000007E-2</v>
      </c>
      <c r="I16" s="21">
        <v>0.1885</v>
      </c>
      <c r="J16" s="21">
        <f t="shared" si="1"/>
        <v>8.0933008808491844E-2</v>
      </c>
      <c r="K16" s="21">
        <v>3.7053608808491845E-2</v>
      </c>
      <c r="L16" s="21">
        <v>2.4920399999999999E-2</v>
      </c>
      <c r="M16" s="21">
        <v>1.8959E-2</v>
      </c>
      <c r="N16" s="22">
        <f t="shared" si="2"/>
        <v>0.19657086901056681</v>
      </c>
      <c r="O16" s="22">
        <f t="shared" si="3"/>
        <v>0.32877458253841824</v>
      </c>
      <c r="P16" s="23">
        <f t="shared" si="4"/>
        <v>0.42935283187528828</v>
      </c>
      <c r="Q16" s="70">
        <v>2.5</v>
      </c>
      <c r="R16" s="21">
        <v>2.5</v>
      </c>
      <c r="S16" s="23">
        <f t="shared" si="5"/>
        <v>1</v>
      </c>
    </row>
    <row r="17" spans="1:19" ht="51">
      <c r="A17" s="17"/>
      <c r="B17" s="19">
        <v>5005177</v>
      </c>
      <c r="C17" s="19" t="s">
        <v>2108</v>
      </c>
      <c r="D17" s="68">
        <v>3000384</v>
      </c>
      <c r="E17" s="19" t="s">
        <v>2096</v>
      </c>
      <c r="F17" s="69">
        <v>132</v>
      </c>
      <c r="G17" s="19" t="s">
        <v>1918</v>
      </c>
      <c r="H17" s="20">
        <v>0.11950400000000003</v>
      </c>
      <c r="I17" s="21">
        <v>0.119504</v>
      </c>
      <c r="J17" s="21">
        <f t="shared" si="1"/>
        <v>5.2920959569293706E-2</v>
      </c>
      <c r="K17" s="21">
        <v>4.3081889569293708E-2</v>
      </c>
      <c r="L17" s="21">
        <v>3.6021500000000001E-3</v>
      </c>
      <c r="M17" s="21">
        <v>6.23692E-3</v>
      </c>
      <c r="N17" s="22">
        <f t="shared" si="2"/>
        <v>0.36050583720455975</v>
      </c>
      <c r="O17" s="22">
        <f t="shared" si="3"/>
        <v>0.39064834289474581</v>
      </c>
      <c r="P17" s="23">
        <f t="shared" si="4"/>
        <v>0.44283839511057127</v>
      </c>
      <c r="Q17" s="70">
        <v>6</v>
      </c>
      <c r="R17" s="21">
        <v>2</v>
      </c>
      <c r="S17" s="23">
        <f t="shared" si="5"/>
        <v>0.33333333333333331</v>
      </c>
    </row>
    <row r="18" spans="1:19" ht="63.75">
      <c r="A18" s="17"/>
      <c r="B18" s="19">
        <v>5005178</v>
      </c>
      <c r="C18" s="19" t="s">
        <v>2109</v>
      </c>
      <c r="D18" s="68">
        <v>3000695</v>
      </c>
      <c r="E18" s="19" t="s">
        <v>2097</v>
      </c>
      <c r="F18" s="69">
        <v>117</v>
      </c>
      <c r="G18" s="19" t="s">
        <v>687</v>
      </c>
      <c r="H18" s="20">
        <v>0.23717000000000002</v>
      </c>
      <c r="I18" s="21">
        <v>0.23283700000000004</v>
      </c>
      <c r="J18" s="21">
        <f t="shared" si="1"/>
        <v>8.8964980870902641E-2</v>
      </c>
      <c r="K18" s="21">
        <v>8.1570580870902631E-2</v>
      </c>
      <c r="L18" s="21">
        <v>-1.3405000000000001E-3</v>
      </c>
      <c r="M18" s="21">
        <v>8.7349000000000003E-3</v>
      </c>
      <c r="N18" s="22">
        <f t="shared" si="2"/>
        <v>0.35033341294941361</v>
      </c>
      <c r="O18" s="22">
        <f t="shared" si="3"/>
        <v>0.34457616646367467</v>
      </c>
      <c r="P18" s="23">
        <f t="shared" si="4"/>
        <v>0.38209125212445882</v>
      </c>
      <c r="Q18" s="70">
        <v>11.8</v>
      </c>
      <c r="R18" s="21">
        <v>9.8000000000000007</v>
      </c>
      <c r="S18" s="23">
        <f t="shared" si="5"/>
        <v>0.83050847457627119</v>
      </c>
    </row>
    <row r="19" spans="1:19" ht="63.75">
      <c r="A19" s="17"/>
      <c r="B19" s="19">
        <v>5005179</v>
      </c>
      <c r="C19" s="19" t="s">
        <v>2110</v>
      </c>
      <c r="D19" s="68">
        <v>3000695</v>
      </c>
      <c r="E19" s="19" t="s">
        <v>2097</v>
      </c>
      <c r="F19" s="69">
        <v>36</v>
      </c>
      <c r="G19" s="19" t="s">
        <v>533</v>
      </c>
      <c r="H19" s="20">
        <v>0.97700000000000031</v>
      </c>
      <c r="I19" s="21">
        <v>9.9845609999999976</v>
      </c>
      <c r="J19" s="21">
        <f t="shared" si="1"/>
        <v>0.92787626339780216</v>
      </c>
      <c r="K19" s="21">
        <v>0.34351703339780215</v>
      </c>
      <c r="L19" s="21">
        <v>0.30974193</v>
      </c>
      <c r="M19" s="21">
        <v>0.27461730000000001</v>
      </c>
      <c r="N19" s="22">
        <f t="shared" si="2"/>
        <v>3.4404820942833862E-2</v>
      </c>
      <c r="O19" s="22">
        <f t="shared" si="3"/>
        <v>6.5426908944499637E-2</v>
      </c>
      <c r="P19" s="23">
        <f t="shared" si="4"/>
        <v>9.2931102669191204E-2</v>
      </c>
      <c r="Q19" s="70">
        <v>4.5</v>
      </c>
      <c r="R19" s="21">
        <v>3.5</v>
      </c>
      <c r="S19" s="23">
        <f t="shared" si="5"/>
        <v>0.77777777777777779</v>
      </c>
    </row>
    <row r="20" spans="1:19" ht="63.75">
      <c r="A20" s="17"/>
      <c r="B20" s="19">
        <v>5005180</v>
      </c>
      <c r="C20" s="19" t="s">
        <v>2111</v>
      </c>
      <c r="D20" s="68">
        <v>3000695</v>
      </c>
      <c r="E20" s="19" t="s">
        <v>2097</v>
      </c>
      <c r="F20" s="69">
        <v>222</v>
      </c>
      <c r="G20" s="19" t="s">
        <v>1541</v>
      </c>
      <c r="H20" s="20">
        <v>0.74999999999999989</v>
      </c>
      <c r="I20" s="21">
        <v>0.75620000000000021</v>
      </c>
      <c r="J20" s="21">
        <f t="shared" si="1"/>
        <v>0.42403362083095791</v>
      </c>
      <c r="K20" s="21">
        <v>0.30199957083095796</v>
      </c>
      <c r="L20" s="21">
        <v>8.8234979999999991E-2</v>
      </c>
      <c r="M20" s="21">
        <v>3.3799070000000001E-2</v>
      </c>
      <c r="N20" s="22">
        <f t="shared" si="2"/>
        <v>0.39936467975530004</v>
      </c>
      <c r="O20" s="22">
        <f t="shared" si="3"/>
        <v>0.51604674799121641</v>
      </c>
      <c r="P20" s="23">
        <f t="shared" si="4"/>
        <v>0.56074268821866935</v>
      </c>
      <c r="Q20" s="70">
        <v>34</v>
      </c>
      <c r="R20" s="21">
        <v>28</v>
      </c>
      <c r="S20" s="23">
        <f t="shared" si="5"/>
        <v>0.82352941176470584</v>
      </c>
    </row>
    <row r="21" spans="1:19" ht="51">
      <c r="A21" s="17"/>
      <c r="B21" s="19">
        <v>5005181</v>
      </c>
      <c r="C21" s="19" t="s">
        <v>2112</v>
      </c>
      <c r="D21" s="68">
        <v>3000696</v>
      </c>
      <c r="E21" s="19" t="s">
        <v>2098</v>
      </c>
      <c r="F21" s="69">
        <v>36</v>
      </c>
      <c r="G21" s="19" t="s">
        <v>533</v>
      </c>
      <c r="H21" s="20">
        <v>0.14000000000000001</v>
      </c>
      <c r="I21" s="21">
        <v>0.12342000000000002</v>
      </c>
      <c r="J21" s="21">
        <f t="shared" si="1"/>
        <v>7.752083203525463E-2</v>
      </c>
      <c r="K21" s="21">
        <v>7.0455282035254641E-2</v>
      </c>
      <c r="L21" s="21">
        <v>2.6150500000000003E-3</v>
      </c>
      <c r="M21" s="21">
        <v>4.4505000000000005E-3</v>
      </c>
      <c r="N21" s="22">
        <f t="shared" si="2"/>
        <v>0.5708579001398042</v>
      </c>
      <c r="O21" s="22">
        <f t="shared" si="3"/>
        <v>0.59204611922909278</v>
      </c>
      <c r="P21" s="23">
        <f t="shared" si="4"/>
        <v>0.62810591504824675</v>
      </c>
      <c r="Q21" s="70">
        <v>1</v>
      </c>
      <c r="R21" s="21">
        <v>1</v>
      </c>
      <c r="S21" s="23">
        <f t="shared" si="5"/>
        <v>1</v>
      </c>
    </row>
    <row r="22" spans="1:19" ht="51">
      <c r="A22" s="17"/>
      <c r="B22" s="19">
        <v>5005182</v>
      </c>
      <c r="C22" s="19" t="s">
        <v>2113</v>
      </c>
      <c r="D22" s="68">
        <v>3000696</v>
      </c>
      <c r="E22" s="19" t="s">
        <v>2098</v>
      </c>
      <c r="F22" s="69">
        <v>46</v>
      </c>
      <c r="G22" s="19" t="s">
        <v>736</v>
      </c>
      <c r="H22" s="20">
        <v>0.20950000000000002</v>
      </c>
      <c r="I22" s="21">
        <v>0.7480500000000001</v>
      </c>
      <c r="J22" s="21">
        <f t="shared" si="1"/>
        <v>0.5384519902073297</v>
      </c>
      <c r="K22" s="21">
        <v>2.3853490207329742E-2</v>
      </c>
      <c r="L22" s="21">
        <v>1.0037999999999998E-2</v>
      </c>
      <c r="M22" s="21">
        <v>0.50456049999999997</v>
      </c>
      <c r="N22" s="22">
        <f t="shared" si="2"/>
        <v>3.1887561269072572E-2</v>
      </c>
      <c r="O22" s="22">
        <f t="shared" si="3"/>
        <v>4.5306450380762961E-2</v>
      </c>
      <c r="P22" s="23">
        <f t="shared" si="4"/>
        <v>0.71980748640776637</v>
      </c>
      <c r="Q22" s="70">
        <v>4</v>
      </c>
      <c r="R22" s="21">
        <v>4</v>
      </c>
      <c r="S22" s="23">
        <f t="shared" si="5"/>
        <v>1</v>
      </c>
    </row>
    <row r="23" spans="1:19" ht="15.75" thickBot="1">
      <c r="A23" s="41" t="s">
        <v>293</v>
      </c>
      <c r="B23" s="43"/>
      <c r="C23" s="43"/>
      <c r="D23" s="65"/>
      <c r="E23" s="43"/>
      <c r="F23" s="66"/>
      <c r="G23" s="43"/>
      <c r="H23" s="44">
        <f>H6-H7</f>
        <v>25.170379000000018</v>
      </c>
      <c r="I23" s="44">
        <f t="shared" ref="I23:M23" si="6">I6-I7</f>
        <v>31.851989999999986</v>
      </c>
      <c r="J23" s="44">
        <f t="shared" si="6"/>
        <v>9.530760407316194</v>
      </c>
      <c r="K23" s="44">
        <f t="shared" si="6"/>
        <v>6.8750958773161983</v>
      </c>
      <c r="L23" s="44">
        <f t="shared" si="6"/>
        <v>1.3888638999999987</v>
      </c>
      <c r="M23" s="44">
        <f t="shared" si="6"/>
        <v>1.2668006300000005</v>
      </c>
      <c r="N23" s="46">
        <f t="shared" si="2"/>
        <v>0.21584509719223827</v>
      </c>
      <c r="O23" s="46">
        <f t="shared" si="3"/>
        <v>0.2594487747018695</v>
      </c>
      <c r="P23" s="47">
        <f t="shared" si="4"/>
        <v>0.29922024989070389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>
  <dimension ref="A1:M40"/>
  <sheetViews>
    <sheetView topLeftCell="A12" workbookViewId="0">
      <selection activeCell="A38" sqref="A38:L3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131</v>
      </c>
      <c r="B1" s="50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2116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68.085462999999962</v>
      </c>
      <c r="E6" s="14">
        <v>80.096164999999971</v>
      </c>
      <c r="F6" s="14">
        <v>34.644755464590858</v>
      </c>
      <c r="G6" s="14">
        <v>23.947325484590856</v>
      </c>
      <c r="H6" s="14">
        <v>4.4685296499999998</v>
      </c>
      <c r="I6" s="14">
        <v>6.2289003300000001</v>
      </c>
      <c r="J6" s="15">
        <v>0.29898217329869492</v>
      </c>
      <c r="K6" s="15">
        <v>0.3547717313880242</v>
      </c>
      <c r="L6" s="16">
        <v>0.43253950379011119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50.395800999999992</v>
      </c>
      <c r="E7" s="38">
        <f ca="1">SUM(E8:OFFSET(E6,MATCH("GOBIERNOS REGIONALES",$A$8:$A$50,0),0))</f>
        <v>43.158023</v>
      </c>
      <c r="F7" s="38">
        <f ca="1">SUM(F8:OFFSET(F6,MATCH("GOBIERNOS REGIONALES",$A$8:$A$50,0),0))</f>
        <v>19.641614515185289</v>
      </c>
      <c r="G7" s="38">
        <f ca="1">SUM(G8:OFFSET(G6,MATCH("GOBIERNOS REGIONALES",$A$8:$A$50,0),0))</f>
        <v>14.208809905185291</v>
      </c>
      <c r="H7" s="38">
        <f ca="1">SUM(H8:OFFSET(H6,MATCH("GOBIERNOS REGIONALES",$A$8:$A$50,0),0))</f>
        <v>2.4148022699999987</v>
      </c>
      <c r="I7" s="38">
        <f ca="1">SUM(I8:OFFSET(I6,MATCH("GOBIERNOS REGIONALES",$A$8:$A$50,0),0))</f>
        <v>3.0180023399999998</v>
      </c>
      <c r="J7" s="39">
        <f ca="1">IFERROR(G7/E7,0)</f>
        <v>0.32922754374511759</v>
      </c>
      <c r="K7" s="39">
        <f ca="1">IFERROR(SUM(G7,H7)/E7,0)</f>
        <v>0.38518011298120142</v>
      </c>
      <c r="L7" s="40">
        <f ca="1">IFERROR(SUM(G7,H7,I7)/E7,0)</f>
        <v>0.45510922766747886</v>
      </c>
      <c r="M7" s="4"/>
    </row>
    <row r="8" spans="1:13">
      <c r="A8" s="17"/>
      <c r="B8" s="18">
        <v>11</v>
      </c>
      <c r="C8" s="19" t="s">
        <v>111</v>
      </c>
      <c r="D8" s="20">
        <v>26.03733299999999</v>
      </c>
      <c r="E8" s="21">
        <v>2.1452009999999997</v>
      </c>
      <c r="F8" s="21">
        <f t="shared" ref="F8:F39" si="0">SUM(G8,H8,I8)</f>
        <v>0.22389630074096023</v>
      </c>
      <c r="G8" s="21">
        <v>7.810000074096024E-2</v>
      </c>
      <c r="H8" s="21">
        <v>3.2741800000000001E-2</v>
      </c>
      <c r="I8" s="21">
        <v>0.1130545</v>
      </c>
      <c r="J8" s="22">
        <f t="shared" ref="J8:J39" si="1">IFERROR(G8/E8,0)</f>
        <v>3.6406845205162713E-2</v>
      </c>
      <c r="K8" s="22">
        <f t="shared" ref="K8:K39" si="2">IFERROR(SUM(G8,H8)/E8,0)</f>
        <v>5.1669657407842087E-2</v>
      </c>
      <c r="L8" s="23">
        <f t="shared" ref="L8:L39" si="3">IFERROR(SUM(G8,H8,I8)/E8,0)</f>
        <v>0.10437077958706913</v>
      </c>
      <c r="M8" s="4"/>
    </row>
    <row r="9" spans="1:13">
      <c r="A9" s="17"/>
      <c r="B9" s="18">
        <v>131</v>
      </c>
      <c r="C9" s="19" t="s">
        <v>143</v>
      </c>
      <c r="D9" s="20">
        <v>0.15000000000000002</v>
      </c>
      <c r="E9" s="21">
        <v>0.15</v>
      </c>
      <c r="F9" s="21">
        <f t="shared" si="0"/>
        <v>7.1200000299140812E-3</v>
      </c>
      <c r="G9" s="21">
        <v>1.1200000299140811E-3</v>
      </c>
      <c r="H9" s="21">
        <v>6.0000000000000001E-3</v>
      </c>
      <c r="I9" s="21">
        <v>0</v>
      </c>
      <c r="J9" s="22">
        <f t="shared" si="1"/>
        <v>7.466666866093874E-3</v>
      </c>
      <c r="K9" s="22">
        <f t="shared" si="2"/>
        <v>4.7466666866093875E-2</v>
      </c>
      <c r="L9" s="23">
        <f t="shared" si="3"/>
        <v>4.7466666866093875E-2</v>
      </c>
      <c r="M9" s="4"/>
    </row>
    <row r="10" spans="1:13">
      <c r="A10" s="17"/>
      <c r="B10" s="18">
        <v>135</v>
      </c>
      <c r="C10" s="19" t="s">
        <v>144</v>
      </c>
      <c r="D10" s="20">
        <v>9.3865859999999977</v>
      </c>
      <c r="E10" s="21">
        <v>9.3865859999999977</v>
      </c>
      <c r="F10" s="21">
        <f t="shared" si="0"/>
        <v>4.0221591248130801</v>
      </c>
      <c r="G10" s="21">
        <v>3.6089491248130798</v>
      </c>
      <c r="H10" s="21">
        <v>0</v>
      </c>
      <c r="I10" s="21">
        <v>0.41321000000000002</v>
      </c>
      <c r="J10" s="22">
        <f t="shared" si="1"/>
        <v>0.38447941826912158</v>
      </c>
      <c r="K10" s="22">
        <f t="shared" si="2"/>
        <v>0.38447941826912158</v>
      </c>
      <c r="L10" s="23">
        <f t="shared" si="3"/>
        <v>0.42850074828197188</v>
      </c>
      <c r="M10" s="4"/>
    </row>
    <row r="11" spans="1:13" ht="25.5">
      <c r="A11" s="17"/>
      <c r="B11" s="18">
        <v>136</v>
      </c>
      <c r="C11" s="19" t="s">
        <v>145</v>
      </c>
      <c r="D11" s="20">
        <v>0.12</v>
      </c>
      <c r="E11" s="21">
        <v>0.54499999999999993</v>
      </c>
      <c r="F11" s="21">
        <f t="shared" si="0"/>
        <v>0.14556150998048167</v>
      </c>
      <c r="G11" s="21">
        <v>5.8450339980481658E-2</v>
      </c>
      <c r="H11" s="21">
        <v>4.83986E-2</v>
      </c>
      <c r="I11" s="21">
        <v>3.8712570000000002E-2</v>
      </c>
      <c r="J11" s="22">
        <f t="shared" si="1"/>
        <v>0.10724833023941591</v>
      </c>
      <c r="K11" s="22">
        <f t="shared" si="2"/>
        <v>0.19605310088161776</v>
      </c>
      <c r="L11" s="23">
        <f t="shared" si="3"/>
        <v>0.26708533941372786</v>
      </c>
      <c r="M11" s="4"/>
    </row>
    <row r="12" spans="1:13" ht="25.5">
      <c r="A12" s="17"/>
      <c r="B12" s="18">
        <v>137</v>
      </c>
      <c r="C12" s="19" t="s">
        <v>146</v>
      </c>
      <c r="D12" s="20">
        <v>14.701882000000003</v>
      </c>
      <c r="E12" s="21">
        <v>30.931236000000002</v>
      </c>
      <c r="F12" s="21">
        <f t="shared" si="0"/>
        <v>15.242877579620853</v>
      </c>
      <c r="G12" s="21">
        <v>10.462190439620855</v>
      </c>
      <c r="H12" s="21">
        <v>2.3276618699999987</v>
      </c>
      <c r="I12" s="21">
        <v>2.4530252699999995</v>
      </c>
      <c r="J12" s="22">
        <f t="shared" si="1"/>
        <v>0.33824029662509619</v>
      </c>
      <c r="K12" s="22">
        <f t="shared" si="2"/>
        <v>0.41349308865707313</v>
      </c>
      <c r="L12" s="23">
        <f t="shared" si="3"/>
        <v>0.49279885160815595</v>
      </c>
      <c r="M12" s="4"/>
    </row>
    <row r="13" spans="1:13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17.689662000000002</v>
      </c>
      <c r="E13" s="38">
        <f ca="1">SUM(E14:OFFSET(E12,(MATCH("GOBIERNOS LOCALES",$A$8:$A$50,0)-MATCH("GOBIERNOS REGIONALES",$A$8:$A$50,0)),0))</f>
        <v>36.938142000000006</v>
      </c>
      <c r="F13" s="38">
        <f ca="1">SUM(F14:OFFSET(F12,(MATCH("GOBIERNOS LOCALES",$A$8:$A$50,0)-MATCH("GOBIERNOS REGIONALES",$A$8:$A$50,0)),0))</f>
        <v>15.003140949405568</v>
      </c>
      <c r="G13" s="38">
        <f ca="1">SUM(G14:OFFSET(G12,(MATCH("GOBIERNOS LOCALES",$A$8:$A$50,0)-MATCH("GOBIERNOS REGIONALES",$A$8:$A$50,0)),0))</f>
        <v>9.7385155794055667</v>
      </c>
      <c r="H13" s="38">
        <f ca="1">SUM(H14:OFFSET(H12,(MATCH("GOBIERNOS LOCALES",$A$8:$A$50,0)-MATCH("GOBIERNOS REGIONALES",$A$8:$A$50,0)),0))</f>
        <v>2.0537273799999998</v>
      </c>
      <c r="I13" s="38">
        <f ca="1">SUM(I14:OFFSET(I12,(MATCH("GOBIERNOS LOCALES",$A$8:$A$50,0)-MATCH("GOBIERNOS REGIONALES",$A$8:$A$50,0)),0))</f>
        <v>3.2108979900000003</v>
      </c>
      <c r="J13" s="39">
        <f t="shared" ca="1" si="1"/>
        <v>0.26364389360476131</v>
      </c>
      <c r="K13" s="39">
        <f t="shared" ca="1" si="2"/>
        <v>0.31924299168608872</v>
      </c>
      <c r="L13" s="40">
        <f t="shared" ca="1" si="3"/>
        <v>0.4061693452097716</v>
      </c>
      <c r="M13" s="4"/>
    </row>
    <row r="14" spans="1:13">
      <c r="A14" s="17"/>
      <c r="B14" s="18">
        <v>440</v>
      </c>
      <c r="C14" s="19" t="s">
        <v>206</v>
      </c>
      <c r="D14" s="20">
        <v>0.42815100000000011</v>
      </c>
      <c r="E14" s="21">
        <v>1.010159</v>
      </c>
      <c r="F14" s="21">
        <f t="shared" si="0"/>
        <v>0.39529501041396131</v>
      </c>
      <c r="G14" s="21">
        <v>0.2524283104139613</v>
      </c>
      <c r="H14" s="21">
        <v>6.3549420000000009E-2</v>
      </c>
      <c r="I14" s="21">
        <v>7.9317280000000004E-2</v>
      </c>
      <c r="J14" s="22">
        <f t="shared" si="1"/>
        <v>0.24988968114322724</v>
      </c>
      <c r="K14" s="22">
        <f t="shared" si="2"/>
        <v>0.31279999526209368</v>
      </c>
      <c r="L14" s="23">
        <f t="shared" si="3"/>
        <v>0.3913195946518927</v>
      </c>
      <c r="M14" s="4"/>
    </row>
    <row r="15" spans="1:13">
      <c r="A15" s="17"/>
      <c r="B15" s="18">
        <v>441</v>
      </c>
      <c r="C15" s="19" t="s">
        <v>207</v>
      </c>
      <c r="D15" s="20">
        <v>0.55841200000000002</v>
      </c>
      <c r="E15" s="21">
        <v>0.60113399999999995</v>
      </c>
      <c r="F15" s="21">
        <f t="shared" si="0"/>
        <v>0.30727709998572217</v>
      </c>
      <c r="G15" s="21">
        <v>0.22957353998572216</v>
      </c>
      <c r="H15" s="21">
        <v>5.1035850000000008E-2</v>
      </c>
      <c r="I15" s="21">
        <v>2.6667710000000001E-2</v>
      </c>
      <c r="J15" s="22">
        <f t="shared" si="1"/>
        <v>0.38190077417967072</v>
      </c>
      <c r="K15" s="22">
        <f t="shared" si="2"/>
        <v>0.46680006452092576</v>
      </c>
      <c r="L15" s="23">
        <f t="shared" si="3"/>
        <v>0.51116240303446847</v>
      </c>
      <c r="M15" s="4"/>
    </row>
    <row r="16" spans="1:13">
      <c r="A16" s="17"/>
      <c r="B16" s="18">
        <v>442</v>
      </c>
      <c r="C16" s="19" t="s">
        <v>208</v>
      </c>
      <c r="D16" s="20">
        <v>1.087145</v>
      </c>
      <c r="E16" s="21">
        <v>2.1015489999999994</v>
      </c>
      <c r="F16" s="21">
        <f t="shared" si="0"/>
        <v>1.2169067356072298</v>
      </c>
      <c r="G16" s="21">
        <v>1.5685759556072298</v>
      </c>
      <c r="H16" s="21">
        <v>-0.62334405000000004</v>
      </c>
      <c r="I16" s="21">
        <v>0.27167482999999998</v>
      </c>
      <c r="J16" s="22">
        <f t="shared" si="1"/>
        <v>0.74639037948067366</v>
      </c>
      <c r="K16" s="22">
        <f t="shared" si="2"/>
        <v>0.44977866593033522</v>
      </c>
      <c r="L16" s="23">
        <f t="shared" si="3"/>
        <v>0.57905227791844505</v>
      </c>
      <c r="M16" s="4"/>
    </row>
    <row r="17" spans="1:13">
      <c r="A17" s="17"/>
      <c r="B17" s="18">
        <v>443</v>
      </c>
      <c r="C17" s="19" t="s">
        <v>209</v>
      </c>
      <c r="D17" s="20">
        <v>0.79067200000000004</v>
      </c>
      <c r="E17" s="21">
        <v>4.3887640000000001</v>
      </c>
      <c r="F17" s="21">
        <f t="shared" si="0"/>
        <v>0.69084759386828887</v>
      </c>
      <c r="G17" s="21">
        <v>0.1510708338682889</v>
      </c>
      <c r="H17" s="21">
        <v>0.21704694999999996</v>
      </c>
      <c r="I17" s="21">
        <v>0.32272981000000001</v>
      </c>
      <c r="J17" s="22">
        <f t="shared" si="1"/>
        <v>3.4422182160692372E-2</v>
      </c>
      <c r="K17" s="22">
        <f t="shared" si="2"/>
        <v>8.3877324884247331E-2</v>
      </c>
      <c r="L17" s="23">
        <f t="shared" si="3"/>
        <v>0.15741279181753423</v>
      </c>
      <c r="M17" s="4"/>
    </row>
    <row r="18" spans="1:13">
      <c r="A18" s="17"/>
      <c r="B18" s="18">
        <v>444</v>
      </c>
      <c r="C18" s="19" t="s">
        <v>210</v>
      </c>
      <c r="D18" s="20">
        <v>0</v>
      </c>
      <c r="E18" s="21">
        <v>2.5292000000000002E-2</v>
      </c>
      <c r="F18" s="21">
        <f t="shared" si="0"/>
        <v>1.7583470212079733E-2</v>
      </c>
      <c r="G18" s="21">
        <v>1.0106130212079734E-2</v>
      </c>
      <c r="H18" s="21">
        <v>3.9694399999999994E-3</v>
      </c>
      <c r="I18" s="21">
        <v>3.5079E-3</v>
      </c>
      <c r="J18" s="22">
        <f t="shared" si="1"/>
        <v>0.39957813585638674</v>
      </c>
      <c r="K18" s="22">
        <f t="shared" si="2"/>
        <v>0.5565226242321577</v>
      </c>
      <c r="L18" s="23">
        <f t="shared" si="3"/>
        <v>0.69521865459749055</v>
      </c>
      <c r="M18" s="4"/>
    </row>
    <row r="19" spans="1:13">
      <c r="A19" s="17"/>
      <c r="B19" s="18">
        <v>445</v>
      </c>
      <c r="C19" s="19" t="s">
        <v>211</v>
      </c>
      <c r="D19" s="20">
        <v>0.7695240000000001</v>
      </c>
      <c r="E19" s="21">
        <v>1.2156539999999998</v>
      </c>
      <c r="F19" s="21">
        <f t="shared" si="0"/>
        <v>0.53301753357246717</v>
      </c>
      <c r="G19" s="21">
        <v>0.40992147357246722</v>
      </c>
      <c r="H19" s="21">
        <v>4.701360000000001E-2</v>
      </c>
      <c r="I19" s="21">
        <v>7.6082459999999991E-2</v>
      </c>
      <c r="J19" s="22">
        <f t="shared" si="1"/>
        <v>0.3372024223771462</v>
      </c>
      <c r="K19" s="22">
        <f t="shared" si="2"/>
        <v>0.37587592651565932</v>
      </c>
      <c r="L19" s="23">
        <f t="shared" si="3"/>
        <v>0.43846154709519919</v>
      </c>
      <c r="M19" s="4"/>
    </row>
    <row r="20" spans="1:13">
      <c r="A20" s="17"/>
      <c r="B20" s="18">
        <v>446</v>
      </c>
      <c r="C20" s="19" t="s">
        <v>212</v>
      </c>
      <c r="D20" s="20">
        <v>0.82669499999999996</v>
      </c>
      <c r="E20" s="21">
        <v>1.1478709999999996</v>
      </c>
      <c r="F20" s="21">
        <f t="shared" si="0"/>
        <v>0.68442351544147473</v>
      </c>
      <c r="G20" s="21">
        <v>0.42355959544147481</v>
      </c>
      <c r="H20" s="21">
        <v>0.14175636999999999</v>
      </c>
      <c r="I20" s="21">
        <v>0.11910754999999999</v>
      </c>
      <c r="J20" s="22">
        <f t="shared" si="1"/>
        <v>0.36899581524533237</v>
      </c>
      <c r="K20" s="22">
        <f t="shared" si="2"/>
        <v>0.49249085083731092</v>
      </c>
      <c r="L20" s="23">
        <f t="shared" si="3"/>
        <v>0.59625473197029544</v>
      </c>
      <c r="M20" s="4"/>
    </row>
    <row r="21" spans="1:13">
      <c r="A21" s="17"/>
      <c r="B21" s="18">
        <v>447</v>
      </c>
      <c r="C21" s="19" t="s">
        <v>213</v>
      </c>
      <c r="D21" s="20">
        <v>0.69876800000000006</v>
      </c>
      <c r="E21" s="21">
        <v>2.1544099999999999</v>
      </c>
      <c r="F21" s="21">
        <f t="shared" si="0"/>
        <v>1.2952031535700637</v>
      </c>
      <c r="G21" s="21">
        <v>0.80842258357006358</v>
      </c>
      <c r="H21" s="21">
        <v>0.31291290999999999</v>
      </c>
      <c r="I21" s="21">
        <v>0.17386765999999998</v>
      </c>
      <c r="J21" s="22">
        <f t="shared" si="1"/>
        <v>0.37524082397039726</v>
      </c>
      <c r="K21" s="22">
        <f t="shared" si="2"/>
        <v>0.5204837953639575</v>
      </c>
      <c r="L21" s="23">
        <f t="shared" si="3"/>
        <v>0.60118693914810262</v>
      </c>
      <c r="M21" s="4"/>
    </row>
    <row r="22" spans="1:13">
      <c r="A22" s="17"/>
      <c r="B22" s="18">
        <v>448</v>
      </c>
      <c r="C22" s="19" t="s">
        <v>214</v>
      </c>
      <c r="D22" s="20">
        <v>0.39005800000000013</v>
      </c>
      <c r="E22" s="21">
        <v>0.43663200000000002</v>
      </c>
      <c r="F22" s="21">
        <f t="shared" si="0"/>
        <v>0.22766078648777108</v>
      </c>
      <c r="G22" s="21">
        <v>0.13553414648777107</v>
      </c>
      <c r="H22" s="21">
        <v>3.5903400000000002E-2</v>
      </c>
      <c r="I22" s="21">
        <v>5.6223240000000008E-2</v>
      </c>
      <c r="J22" s="22">
        <f t="shared" si="1"/>
        <v>0.31040818466757147</v>
      </c>
      <c r="K22" s="22">
        <f t="shared" si="2"/>
        <v>0.39263623941390247</v>
      </c>
      <c r="L22" s="23">
        <f t="shared" si="3"/>
        <v>0.52140197348744721</v>
      </c>
      <c r="M22" s="4"/>
    </row>
    <row r="23" spans="1:13">
      <c r="A23" s="17"/>
      <c r="B23" s="18">
        <v>449</v>
      </c>
      <c r="C23" s="19" t="s">
        <v>215</v>
      </c>
      <c r="D23" s="20">
        <v>0.79318000000000022</v>
      </c>
      <c r="E23" s="21">
        <v>0.82597100000000012</v>
      </c>
      <c r="F23" s="21">
        <f t="shared" si="0"/>
        <v>0.39827622025596054</v>
      </c>
      <c r="G23" s="21">
        <v>0.27122827025596052</v>
      </c>
      <c r="H23" s="21">
        <v>6.3916559999999997E-2</v>
      </c>
      <c r="I23" s="21">
        <v>6.3131389999999996E-2</v>
      </c>
      <c r="J23" s="22">
        <f t="shared" si="1"/>
        <v>0.3283750522184925</v>
      </c>
      <c r="K23" s="22">
        <f t="shared" si="2"/>
        <v>0.4057585923185687</v>
      </c>
      <c r="L23" s="23">
        <f t="shared" si="3"/>
        <v>0.48219153003672099</v>
      </c>
      <c r="M23" s="4"/>
    </row>
    <row r="24" spans="1:13">
      <c r="A24" s="17"/>
      <c r="B24" s="18">
        <v>450</v>
      </c>
      <c r="C24" s="19" t="s">
        <v>216</v>
      </c>
      <c r="D24" s="20">
        <v>0.56897499999999979</v>
      </c>
      <c r="E24" s="21">
        <v>0.98449799999999976</v>
      </c>
      <c r="F24" s="21">
        <f t="shared" si="0"/>
        <v>0.43773912670547777</v>
      </c>
      <c r="G24" s="21">
        <v>0.29870065670547774</v>
      </c>
      <c r="H24" s="21">
        <v>7.0720380000000013E-2</v>
      </c>
      <c r="I24" s="21">
        <v>6.8318089999999998E-2</v>
      </c>
      <c r="J24" s="22">
        <f t="shared" si="1"/>
        <v>0.30340402591521548</v>
      </c>
      <c r="K24" s="22">
        <f t="shared" si="2"/>
        <v>0.37523797580642915</v>
      </c>
      <c r="L24" s="23">
        <f t="shared" si="3"/>
        <v>0.44463180900873123</v>
      </c>
      <c r="M24" s="4"/>
    </row>
    <row r="25" spans="1:13">
      <c r="A25" s="17"/>
      <c r="B25" s="18">
        <v>451</v>
      </c>
      <c r="C25" s="19" t="s">
        <v>217</v>
      </c>
      <c r="D25" s="20">
        <v>0.93907299999999994</v>
      </c>
      <c r="E25" s="21">
        <v>4.1329209999999996</v>
      </c>
      <c r="F25" s="21">
        <f t="shared" si="0"/>
        <v>1.1663877544203629</v>
      </c>
      <c r="G25" s="21">
        <v>0.58067121442036296</v>
      </c>
      <c r="H25" s="21">
        <v>0.30311094999999999</v>
      </c>
      <c r="I25" s="21">
        <v>0.28260559000000002</v>
      </c>
      <c r="J25" s="22">
        <f t="shared" si="1"/>
        <v>0.14049898713775633</v>
      </c>
      <c r="K25" s="22">
        <f t="shared" si="2"/>
        <v>0.21383959780996614</v>
      </c>
      <c r="L25" s="23">
        <f t="shared" si="3"/>
        <v>0.28221873934206898</v>
      </c>
      <c r="M25" s="4"/>
    </row>
    <row r="26" spans="1:13">
      <c r="A26" s="17"/>
      <c r="B26" s="18">
        <v>452</v>
      </c>
      <c r="C26" s="19" t="s">
        <v>218</v>
      </c>
      <c r="D26" s="20">
        <v>1.1185159999999998</v>
      </c>
      <c r="E26" s="21">
        <v>2.2321679999999993</v>
      </c>
      <c r="F26" s="21">
        <f t="shared" si="0"/>
        <v>0.72001889297105581</v>
      </c>
      <c r="G26" s="21">
        <v>0.32595080297105594</v>
      </c>
      <c r="H26" s="21">
        <v>0.26174771999999991</v>
      </c>
      <c r="I26" s="21">
        <v>0.13232036999999999</v>
      </c>
      <c r="J26" s="22">
        <f t="shared" si="1"/>
        <v>0.14602431491314993</v>
      </c>
      <c r="K26" s="22">
        <f t="shared" si="2"/>
        <v>0.26328597263783732</v>
      </c>
      <c r="L26" s="23">
        <f t="shared" si="3"/>
        <v>0.32256483068078035</v>
      </c>
      <c r="M26" s="4"/>
    </row>
    <row r="27" spans="1:13">
      <c r="A27" s="17"/>
      <c r="B27" s="18">
        <v>453</v>
      </c>
      <c r="C27" s="19" t="s">
        <v>219</v>
      </c>
      <c r="D27" s="20">
        <v>0.52922800000000003</v>
      </c>
      <c r="E27" s="21">
        <v>1.9342799999999996</v>
      </c>
      <c r="F27" s="21">
        <f t="shared" si="0"/>
        <v>0.6923755025841094</v>
      </c>
      <c r="G27" s="21">
        <v>0.35158157258410938</v>
      </c>
      <c r="H27" s="21">
        <v>0.14783273999999999</v>
      </c>
      <c r="I27" s="21">
        <v>0.19296119</v>
      </c>
      <c r="J27" s="22">
        <f t="shared" si="1"/>
        <v>0.18176353608790324</v>
      </c>
      <c r="K27" s="22">
        <f t="shared" si="2"/>
        <v>0.25819132317146926</v>
      </c>
      <c r="L27" s="23">
        <f t="shared" si="3"/>
        <v>0.35794998789426019</v>
      </c>
      <c r="M27" s="4"/>
    </row>
    <row r="28" spans="1:13">
      <c r="A28" s="17"/>
      <c r="B28" s="18">
        <v>454</v>
      </c>
      <c r="C28" s="19" t="s">
        <v>220</v>
      </c>
      <c r="D28" s="20">
        <v>0.38772000000000001</v>
      </c>
      <c r="E28" s="21">
        <v>0.90967199999999993</v>
      </c>
      <c r="F28" s="21">
        <f t="shared" si="0"/>
        <v>0.39619595405490327</v>
      </c>
      <c r="G28" s="21">
        <v>0.2375299140549032</v>
      </c>
      <c r="H28" s="21">
        <v>8.0950510000000017E-2</v>
      </c>
      <c r="I28" s="21">
        <v>7.7715530000000005E-2</v>
      </c>
      <c r="J28" s="22">
        <f t="shared" si="1"/>
        <v>0.26111600011312125</v>
      </c>
      <c r="K28" s="22">
        <f t="shared" si="2"/>
        <v>0.35010467954922569</v>
      </c>
      <c r="L28" s="23">
        <f t="shared" si="3"/>
        <v>0.43553715411148558</v>
      </c>
      <c r="M28" s="4"/>
    </row>
    <row r="29" spans="1:13">
      <c r="A29" s="17"/>
      <c r="B29" s="18">
        <v>455</v>
      </c>
      <c r="C29" s="19" t="s">
        <v>221</v>
      </c>
      <c r="D29" s="20">
        <v>0.52195999999999998</v>
      </c>
      <c r="E29" s="21">
        <v>1.9542519999999997</v>
      </c>
      <c r="F29" s="21">
        <f t="shared" si="0"/>
        <v>0.58079358066655917</v>
      </c>
      <c r="G29" s="21">
        <v>0.31147892066655913</v>
      </c>
      <c r="H29" s="21">
        <v>0.12914697999999999</v>
      </c>
      <c r="I29" s="21">
        <v>0.14016768000000002</v>
      </c>
      <c r="J29" s="22">
        <f t="shared" si="1"/>
        <v>0.15938523827354875</v>
      </c>
      <c r="K29" s="22">
        <f t="shared" si="2"/>
        <v>0.22547035933265477</v>
      </c>
      <c r="L29" s="23">
        <f t="shared" si="3"/>
        <v>0.29719482475471909</v>
      </c>
      <c r="M29" s="4"/>
    </row>
    <row r="30" spans="1:13">
      <c r="A30" s="17"/>
      <c r="B30" s="18">
        <v>456</v>
      </c>
      <c r="C30" s="19" t="s">
        <v>222</v>
      </c>
      <c r="D30" s="20">
        <v>0.56703599999999998</v>
      </c>
      <c r="E30" s="21">
        <v>0.57658999999999994</v>
      </c>
      <c r="F30" s="21">
        <f t="shared" si="0"/>
        <v>0.27568398928675797</v>
      </c>
      <c r="G30" s="21">
        <v>0.20714306928675796</v>
      </c>
      <c r="H30" s="21">
        <v>3.3321820000000002E-2</v>
      </c>
      <c r="I30" s="21">
        <v>3.5219100000000003E-2</v>
      </c>
      <c r="J30" s="22">
        <f t="shared" si="1"/>
        <v>0.3592553968795123</v>
      </c>
      <c r="K30" s="22">
        <f t="shared" si="2"/>
        <v>0.41704658299096065</v>
      </c>
      <c r="L30" s="23">
        <f t="shared" si="3"/>
        <v>0.47812828749502767</v>
      </c>
      <c r="M30" s="4"/>
    </row>
    <row r="31" spans="1:13">
      <c r="A31" s="17"/>
      <c r="B31" s="18">
        <v>457</v>
      </c>
      <c r="C31" s="19" t="s">
        <v>223</v>
      </c>
      <c r="D31" s="20">
        <v>0.24299499999999999</v>
      </c>
      <c r="E31" s="21">
        <v>0.26869200000000004</v>
      </c>
      <c r="F31" s="21">
        <f t="shared" si="0"/>
        <v>0.15420384793741659</v>
      </c>
      <c r="G31" s="21">
        <v>0.10034066793741658</v>
      </c>
      <c r="H31" s="21">
        <v>1.8984979999999999E-2</v>
      </c>
      <c r="I31" s="21">
        <v>3.4878200000000005E-2</v>
      </c>
      <c r="J31" s="22">
        <f t="shared" si="1"/>
        <v>0.37344121870921565</v>
      </c>
      <c r="K31" s="22">
        <f t="shared" si="2"/>
        <v>0.44409825352975363</v>
      </c>
      <c r="L31" s="23">
        <f t="shared" si="3"/>
        <v>0.57390561660718065</v>
      </c>
      <c r="M31" s="4"/>
    </row>
    <row r="32" spans="1:13">
      <c r="A32" s="17"/>
      <c r="B32" s="18">
        <v>458</v>
      </c>
      <c r="C32" s="19" t="s">
        <v>224</v>
      </c>
      <c r="D32" s="20">
        <v>0.17235700000000001</v>
      </c>
      <c r="E32" s="21">
        <v>0.84402900000000003</v>
      </c>
      <c r="F32" s="21">
        <f t="shared" si="0"/>
        <v>0.12526400044171512</v>
      </c>
      <c r="G32" s="21">
        <v>6.1763000441715121E-2</v>
      </c>
      <c r="H32" s="21">
        <v>1.9711000000000003E-2</v>
      </c>
      <c r="I32" s="21">
        <v>4.3789999999999996E-2</v>
      </c>
      <c r="J32" s="22">
        <f t="shared" si="1"/>
        <v>7.3176396121122755E-2</v>
      </c>
      <c r="K32" s="22">
        <f t="shared" si="2"/>
        <v>9.6529859094551404E-2</v>
      </c>
      <c r="L32" s="23">
        <f t="shared" si="3"/>
        <v>0.14841196267156118</v>
      </c>
      <c r="M32" s="4"/>
    </row>
    <row r="33" spans="1:13">
      <c r="A33" s="17"/>
      <c r="B33" s="18">
        <v>459</v>
      </c>
      <c r="C33" s="19" t="s">
        <v>225</v>
      </c>
      <c r="D33" s="20">
        <v>0.82593799999999995</v>
      </c>
      <c r="E33" s="21">
        <v>1.2623699999999998</v>
      </c>
      <c r="F33" s="21">
        <f t="shared" si="0"/>
        <v>0.65138317056432171</v>
      </c>
      <c r="G33" s="21">
        <v>0.43120830056432169</v>
      </c>
      <c r="H33" s="21">
        <v>0.13459270000000001</v>
      </c>
      <c r="I33" s="21">
        <v>8.5582169999999985E-2</v>
      </c>
      <c r="J33" s="22">
        <f t="shared" si="1"/>
        <v>0.34158630240287852</v>
      </c>
      <c r="K33" s="22">
        <f t="shared" si="2"/>
        <v>0.44820536020685042</v>
      </c>
      <c r="L33" s="23">
        <f t="shared" si="3"/>
        <v>0.51600019848722789</v>
      </c>
      <c r="M33" s="4"/>
    </row>
    <row r="34" spans="1:13">
      <c r="A34" s="17"/>
      <c r="B34" s="18">
        <v>460</v>
      </c>
      <c r="C34" s="19" t="s">
        <v>226</v>
      </c>
      <c r="D34" s="20">
        <v>0.84727700000000006</v>
      </c>
      <c r="E34" s="21">
        <v>1.2461770000000001</v>
      </c>
      <c r="F34" s="21">
        <f t="shared" si="0"/>
        <v>0.64601315332696274</v>
      </c>
      <c r="G34" s="21">
        <v>0.30104312332696281</v>
      </c>
      <c r="H34" s="21">
        <v>6.5732289999999985E-2</v>
      </c>
      <c r="I34" s="21">
        <v>0.27923773999999996</v>
      </c>
      <c r="J34" s="22">
        <f t="shared" si="1"/>
        <v>0.24157332652340943</v>
      </c>
      <c r="K34" s="22">
        <f t="shared" si="2"/>
        <v>0.29432048041888331</v>
      </c>
      <c r="L34" s="23">
        <f t="shared" si="3"/>
        <v>0.51839598494191652</v>
      </c>
      <c r="M34" s="4"/>
    </row>
    <row r="35" spans="1:13">
      <c r="A35" s="17"/>
      <c r="B35" s="18">
        <v>461</v>
      </c>
      <c r="C35" s="19" t="s">
        <v>227</v>
      </c>
      <c r="D35" s="20">
        <v>0.87385700000000011</v>
      </c>
      <c r="E35" s="21">
        <v>0.87385699999999988</v>
      </c>
      <c r="F35" s="21">
        <f t="shared" si="0"/>
        <v>0.41652785915769347</v>
      </c>
      <c r="G35" s="21">
        <v>8.1070199157693423E-2</v>
      </c>
      <c r="H35" s="21">
        <v>6.596065999999999E-2</v>
      </c>
      <c r="I35" s="21">
        <v>0.26949700000000004</v>
      </c>
      <c r="J35" s="22">
        <f t="shared" si="1"/>
        <v>9.2772844021039413E-2</v>
      </c>
      <c r="K35" s="22">
        <f t="shared" si="2"/>
        <v>0.16825505678582817</v>
      </c>
      <c r="L35" s="23">
        <f t="shared" si="3"/>
        <v>0.47665448598305388</v>
      </c>
      <c r="M35" s="4"/>
    </row>
    <row r="36" spans="1:13">
      <c r="A36" s="17"/>
      <c r="B36" s="18">
        <v>462</v>
      </c>
      <c r="C36" s="19" t="s">
        <v>228</v>
      </c>
      <c r="D36" s="20">
        <v>0.32058000000000003</v>
      </c>
      <c r="E36" s="21">
        <v>0.84219800000000034</v>
      </c>
      <c r="F36" s="21">
        <f t="shared" si="0"/>
        <v>0.46823408488370788</v>
      </c>
      <c r="G36" s="21">
        <v>0.30021711488370784</v>
      </c>
      <c r="H36" s="21">
        <v>5.7625070000000007E-2</v>
      </c>
      <c r="I36" s="21">
        <v>0.11039190000000002</v>
      </c>
      <c r="J36" s="22">
        <f t="shared" si="1"/>
        <v>0.35646856782337139</v>
      </c>
      <c r="K36" s="22">
        <f t="shared" si="2"/>
        <v>0.424890803449673</v>
      </c>
      <c r="L36" s="23">
        <f t="shared" si="3"/>
        <v>0.55596674996106343</v>
      </c>
      <c r="M36" s="4"/>
    </row>
    <row r="37" spans="1:13">
      <c r="A37" s="17"/>
      <c r="B37" s="18">
        <v>463</v>
      </c>
      <c r="C37" s="19" t="s">
        <v>229</v>
      </c>
      <c r="D37" s="20">
        <v>1.2560240000000005</v>
      </c>
      <c r="E37" s="21">
        <v>1.6723630000000012</v>
      </c>
      <c r="F37" s="21">
        <f t="shared" si="0"/>
        <v>0.89100054228439673</v>
      </c>
      <c r="G37" s="21">
        <v>0.62541021228439675</v>
      </c>
      <c r="H37" s="21">
        <v>0.13588248999999997</v>
      </c>
      <c r="I37" s="21">
        <v>0.12970784000000002</v>
      </c>
      <c r="J37" s="22">
        <f t="shared" si="1"/>
        <v>0.373967979609927</v>
      </c>
      <c r="K37" s="22">
        <f t="shared" si="2"/>
        <v>0.45521977123650559</v>
      </c>
      <c r="L37" s="23">
        <f t="shared" si="3"/>
        <v>0.53277939196478041</v>
      </c>
      <c r="M37" s="4"/>
    </row>
    <row r="38" spans="1:13" ht="15.75" thickBot="1">
      <c r="A38" s="24"/>
      <c r="B38" s="25">
        <v>464</v>
      </c>
      <c r="C38" s="26" t="s">
        <v>230</v>
      </c>
      <c r="D38" s="27">
        <v>2.1755209999999998</v>
      </c>
      <c r="E38" s="28">
        <v>3.2966389999999999</v>
      </c>
      <c r="F38" s="28">
        <f t="shared" si="0"/>
        <v>1.6148283707051072</v>
      </c>
      <c r="G38" s="28">
        <v>1.2639859707051073</v>
      </c>
      <c r="H38" s="28">
        <v>0.21464664</v>
      </c>
      <c r="I38" s="28">
        <v>0.13619576</v>
      </c>
      <c r="J38" s="29">
        <f t="shared" si="1"/>
        <v>0.38341655568144023</v>
      </c>
      <c r="K38" s="29">
        <f t="shared" si="2"/>
        <v>0.44852730635811422</v>
      </c>
      <c r="L38" s="30">
        <f t="shared" si="3"/>
        <v>0.48984082597612516</v>
      </c>
      <c r="M38" s="4"/>
    </row>
    <row r="39" spans="1:13">
      <c r="A39" t="s">
        <v>232</v>
      </c>
      <c r="D39" s="5"/>
      <c r="E39" s="5"/>
      <c r="F39" s="5">
        <f t="shared" si="0"/>
        <v>0</v>
      </c>
      <c r="G39" s="5"/>
      <c r="H39" s="5"/>
      <c r="I39" s="5"/>
      <c r="J39" s="4">
        <f t="shared" si="1"/>
        <v>0</v>
      </c>
      <c r="K39" s="4">
        <f t="shared" si="2"/>
        <v>0</v>
      </c>
      <c r="L39" s="4">
        <f t="shared" si="3"/>
        <v>0</v>
      </c>
      <c r="M39" s="4"/>
    </row>
    <row r="40" spans="1:13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131</v>
      </c>
      <c r="B1" s="51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2117</v>
      </c>
      <c r="N2" s="72" t="s">
        <v>2145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68.085462999999962</v>
      </c>
      <c r="E6" s="14">
        <f ca="1">SUM(E7:OFFSET(E7,50,0))</f>
        <v>80.096164999999971</v>
      </c>
      <c r="F6" s="14">
        <f ca="1">SUM(F7:OFFSET(F7,50,0))</f>
        <v>34.644755464590858</v>
      </c>
      <c r="G6" s="14">
        <f ca="1">SUM(G7:OFFSET(G7,50,0))</f>
        <v>23.947325484590856</v>
      </c>
      <c r="H6" s="14">
        <f ca="1">SUM(H7:OFFSET(H7,50,0))</f>
        <v>4.4685296499999998</v>
      </c>
      <c r="I6" s="14">
        <f ca="1">SUM(I7:OFFSET(I7,50,0))</f>
        <v>6.2289003300000001</v>
      </c>
      <c r="J6" s="15">
        <f ca="1">IFERROR(G6/E6,0)</f>
        <v>0.29898217329869492</v>
      </c>
      <c r="K6" s="15">
        <f ca="1">IFERROR(SUM(G6,H6)/E6,0)</f>
        <v>0.3547717313880242</v>
      </c>
      <c r="L6" s="16">
        <f ca="1">IFERROR(SUM(G6,H6,I6)/E6,0)</f>
        <v>0.43253950379011119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0.51255299999999993</v>
      </c>
      <c r="E7" s="21">
        <v>1.0945610000000003</v>
      </c>
      <c r="F7" s="21">
        <f t="shared" ref="F7:F31" si="0">SUM(G7,H7,I7)</f>
        <v>0.39529501041396126</v>
      </c>
      <c r="G7" s="21">
        <v>0.2524283104139613</v>
      </c>
      <c r="H7" s="21">
        <v>6.3549419999999995E-2</v>
      </c>
      <c r="I7" s="21">
        <v>7.9317280000000004E-2</v>
      </c>
      <c r="J7" s="22">
        <f t="shared" ref="J7:J31" si="1">IFERROR(G7/E7,0)</f>
        <v>0.23062059621525088</v>
      </c>
      <c r="K7" s="22">
        <f t="shared" ref="K7:K31" si="2">IFERROR(SUM(G7,H7)/E7,0)</f>
        <v>0.28867987294811454</v>
      </c>
      <c r="L7" s="23">
        <f t="shared" ref="L7:L31" si="3">IFERROR(SUM(G7,H7,I7)/E7,0)</f>
        <v>0.3611447972419638</v>
      </c>
      <c r="M7" s="4"/>
      <c r="N7" t="s">
        <v>258</v>
      </c>
      <c r="O7" s="5">
        <v>0.64087078648777107</v>
      </c>
      <c r="P7" s="71">
        <v>0.74862222990463478</v>
      </c>
    </row>
    <row r="8" spans="1:16">
      <c r="A8" s="17"/>
      <c r="B8" s="55">
        <v>2</v>
      </c>
      <c r="C8" s="19" t="s">
        <v>250</v>
      </c>
      <c r="D8" s="20">
        <v>2.2901180000000005</v>
      </c>
      <c r="E8" s="21">
        <v>1.0081659999999999</v>
      </c>
      <c r="F8" s="21">
        <f t="shared" si="0"/>
        <v>0.30727709998572217</v>
      </c>
      <c r="G8" s="21">
        <v>0.22957353998572216</v>
      </c>
      <c r="H8" s="21">
        <v>5.1035850000000001E-2</v>
      </c>
      <c r="I8" s="21">
        <v>2.6667710000000004E-2</v>
      </c>
      <c r="J8" s="22">
        <f t="shared" si="1"/>
        <v>0.22771402723928619</v>
      </c>
      <c r="K8" s="22">
        <f t="shared" si="2"/>
        <v>0.2783364941742949</v>
      </c>
      <c r="L8" s="23">
        <f t="shared" si="3"/>
        <v>0.30478819954821151</v>
      </c>
      <c r="M8" s="4"/>
      <c r="N8" t="s">
        <v>256</v>
      </c>
      <c r="O8" s="5">
        <v>0.86767352266108733</v>
      </c>
      <c r="P8" s="71">
        <v>0.62790035398616184</v>
      </c>
    </row>
    <row r="9" spans="1:16">
      <c r="A9" s="17"/>
      <c r="B9" s="55">
        <v>3</v>
      </c>
      <c r="C9" s="19" t="s">
        <v>251</v>
      </c>
      <c r="D9" s="20">
        <v>1.383354</v>
      </c>
      <c r="E9" s="21">
        <v>2.3977579999999996</v>
      </c>
      <c r="F9" s="21">
        <f t="shared" si="0"/>
        <v>1.2169067356072298</v>
      </c>
      <c r="G9" s="21">
        <v>1.5685759556072298</v>
      </c>
      <c r="H9" s="21">
        <v>-0.62334405000000004</v>
      </c>
      <c r="I9" s="21">
        <v>0.27167482999999998</v>
      </c>
      <c r="J9" s="22">
        <f t="shared" si="1"/>
        <v>0.65418443212669086</v>
      </c>
      <c r="K9" s="22">
        <f t="shared" si="2"/>
        <v>0.39421488974585006</v>
      </c>
      <c r="L9" s="23">
        <f t="shared" si="3"/>
        <v>0.50751858010993189</v>
      </c>
      <c r="M9" s="4"/>
      <c r="N9" t="s">
        <v>273</v>
      </c>
      <c r="O9" s="5">
        <v>0.46823408488370782</v>
      </c>
      <c r="P9" s="71">
        <v>0.53130775353711257</v>
      </c>
    </row>
    <row r="10" spans="1:16">
      <c r="A10" s="17"/>
      <c r="B10" s="55">
        <v>4</v>
      </c>
      <c r="C10" s="19" t="s">
        <v>252</v>
      </c>
      <c r="D10" s="20">
        <v>1.0565280000000001</v>
      </c>
      <c r="E10" s="21">
        <v>4.6546200000000004</v>
      </c>
      <c r="F10" s="21">
        <f t="shared" si="0"/>
        <v>0.69084759386828898</v>
      </c>
      <c r="G10" s="21">
        <v>0.1510708338682889</v>
      </c>
      <c r="H10" s="21">
        <v>0.21704695000000002</v>
      </c>
      <c r="I10" s="21">
        <v>0.32272981000000001</v>
      </c>
      <c r="J10" s="22">
        <f t="shared" si="1"/>
        <v>3.2456104659089012E-2</v>
      </c>
      <c r="K10" s="22">
        <f t="shared" si="2"/>
        <v>7.9086538507609411E-2</v>
      </c>
      <c r="L10" s="23">
        <f t="shared" si="3"/>
        <v>0.14842191067547703</v>
      </c>
      <c r="M10" s="4"/>
      <c r="N10" t="s">
        <v>263</v>
      </c>
      <c r="O10" s="5">
        <v>19.876355049388785</v>
      </c>
      <c r="P10" s="71">
        <v>0.52302603758959598</v>
      </c>
    </row>
    <row r="11" spans="1:16">
      <c r="A11" s="17"/>
      <c r="B11" s="55">
        <v>5</v>
      </c>
      <c r="C11" s="19" t="s">
        <v>253</v>
      </c>
      <c r="D11" s="20">
        <v>0.7190669999999999</v>
      </c>
      <c r="E11" s="21">
        <v>0.74435899999999988</v>
      </c>
      <c r="F11" s="21">
        <f t="shared" si="0"/>
        <v>3.1233470307447164E-2</v>
      </c>
      <c r="G11" s="21">
        <v>2.3756130307447165E-2</v>
      </c>
      <c r="H11" s="21">
        <v>3.9694399999999994E-3</v>
      </c>
      <c r="I11" s="21">
        <v>3.5079E-3</v>
      </c>
      <c r="J11" s="22">
        <f t="shared" si="1"/>
        <v>3.1914882882382249E-2</v>
      </c>
      <c r="K11" s="22">
        <f t="shared" si="2"/>
        <v>3.724757853058426E-2</v>
      </c>
      <c r="L11" s="23">
        <f t="shared" si="3"/>
        <v>4.196022390734467E-2</v>
      </c>
      <c r="M11" s="4"/>
      <c r="N11" t="s">
        <v>251</v>
      </c>
      <c r="O11" s="5">
        <v>1.2169067356072298</v>
      </c>
      <c r="P11" s="71">
        <v>0.50751858010993189</v>
      </c>
    </row>
    <row r="12" spans="1:16">
      <c r="A12" s="17"/>
      <c r="B12" s="55">
        <v>6</v>
      </c>
      <c r="C12" s="19" t="s">
        <v>254</v>
      </c>
      <c r="D12" s="20">
        <v>1.1791860000000001</v>
      </c>
      <c r="E12" s="21">
        <v>1.625316</v>
      </c>
      <c r="F12" s="21">
        <f t="shared" si="0"/>
        <v>0.53951753370657762</v>
      </c>
      <c r="G12" s="21">
        <v>0.41642147370657767</v>
      </c>
      <c r="H12" s="21">
        <v>4.701360000000001E-2</v>
      </c>
      <c r="I12" s="21">
        <v>7.6082459999999991E-2</v>
      </c>
      <c r="J12" s="22">
        <f t="shared" si="1"/>
        <v>0.25620954553242425</v>
      </c>
      <c r="K12" s="22">
        <f t="shared" si="2"/>
        <v>0.28513536672657974</v>
      </c>
      <c r="L12" s="23">
        <f t="shared" si="3"/>
        <v>0.33194623919691779</v>
      </c>
      <c r="M12" s="4"/>
      <c r="N12" t="s">
        <v>257</v>
      </c>
      <c r="O12" s="5">
        <v>1.2952031535700637</v>
      </c>
      <c r="P12" s="71">
        <v>0.49854526661062176</v>
      </c>
    </row>
    <row r="13" spans="1:16">
      <c r="A13" s="17"/>
      <c r="B13" s="55">
        <v>7</v>
      </c>
      <c r="C13" s="19" t="s">
        <v>255</v>
      </c>
      <c r="D13" s="20">
        <v>2.3435210000000004</v>
      </c>
      <c r="E13" s="21">
        <v>3.4646390000000009</v>
      </c>
      <c r="F13" s="21">
        <f t="shared" si="0"/>
        <v>1.6148283707051072</v>
      </c>
      <c r="G13" s="21">
        <v>1.2639859707051073</v>
      </c>
      <c r="H13" s="21">
        <v>0.21464664</v>
      </c>
      <c r="I13" s="21">
        <v>0.13619576</v>
      </c>
      <c r="J13" s="22">
        <f t="shared" si="1"/>
        <v>0.36482472508827241</v>
      </c>
      <c r="K13" s="22">
        <f t="shared" si="2"/>
        <v>0.4267782619502658</v>
      </c>
      <c r="L13" s="23">
        <f t="shared" si="3"/>
        <v>0.46608849311720696</v>
      </c>
      <c r="M13" s="4"/>
      <c r="N13" t="s">
        <v>255</v>
      </c>
      <c r="O13" s="5">
        <v>1.6148283707051072</v>
      </c>
      <c r="P13" s="71">
        <v>0.46608849311720696</v>
      </c>
    </row>
    <row r="14" spans="1:16">
      <c r="A14" s="17"/>
      <c r="B14" s="55">
        <v>8</v>
      </c>
      <c r="C14" s="19" t="s">
        <v>256</v>
      </c>
      <c r="D14" s="20">
        <v>1.860689</v>
      </c>
      <c r="E14" s="21">
        <v>1.3818649999999997</v>
      </c>
      <c r="F14" s="21">
        <f t="shared" si="0"/>
        <v>0.86767352266108733</v>
      </c>
      <c r="G14" s="21">
        <v>0.60680960266108741</v>
      </c>
      <c r="H14" s="21">
        <v>0.14175637000000002</v>
      </c>
      <c r="I14" s="21">
        <v>0.11910754999999998</v>
      </c>
      <c r="J14" s="22">
        <f t="shared" si="1"/>
        <v>0.43912365003896009</v>
      </c>
      <c r="K14" s="22">
        <f t="shared" si="2"/>
        <v>0.54170702106290236</v>
      </c>
      <c r="L14" s="23">
        <f t="shared" si="3"/>
        <v>0.62790035398616184</v>
      </c>
      <c r="M14" s="4"/>
      <c r="N14" t="s">
        <v>271</v>
      </c>
      <c r="O14" s="5">
        <v>0.64601315332696274</v>
      </c>
      <c r="P14" s="71">
        <v>0.45774105373739576</v>
      </c>
    </row>
    <row r="15" spans="1:16">
      <c r="A15" s="17"/>
      <c r="B15" s="55">
        <v>9</v>
      </c>
      <c r="C15" s="19" t="s">
        <v>257</v>
      </c>
      <c r="D15" s="20">
        <v>1.1423229999999998</v>
      </c>
      <c r="E15" s="21">
        <v>2.5979649999999994</v>
      </c>
      <c r="F15" s="21">
        <f t="shared" si="0"/>
        <v>1.2952031535700637</v>
      </c>
      <c r="G15" s="21">
        <v>0.80842258357006358</v>
      </c>
      <c r="H15" s="21">
        <v>0.31291290999999999</v>
      </c>
      <c r="I15" s="21">
        <v>0.17386765999999998</v>
      </c>
      <c r="J15" s="22">
        <f t="shared" si="1"/>
        <v>0.31117531743886612</v>
      </c>
      <c r="K15" s="22">
        <f t="shared" si="2"/>
        <v>0.43162070835059901</v>
      </c>
      <c r="L15" s="23">
        <f t="shared" si="3"/>
        <v>0.49854526661062176</v>
      </c>
      <c r="M15" s="4"/>
      <c r="N15" t="s">
        <v>272</v>
      </c>
      <c r="O15" s="5">
        <v>0.41652785915769347</v>
      </c>
      <c r="P15" s="71">
        <v>0.45685940766649125</v>
      </c>
    </row>
    <row r="16" spans="1:16">
      <c r="A16" s="17"/>
      <c r="B16" s="55">
        <v>10</v>
      </c>
      <c r="C16" s="19" t="s">
        <v>258</v>
      </c>
      <c r="D16" s="20">
        <v>0.76014500000000007</v>
      </c>
      <c r="E16" s="21">
        <v>0.85606700000000013</v>
      </c>
      <c r="F16" s="21">
        <f t="shared" si="0"/>
        <v>0.64087078648777107</v>
      </c>
      <c r="G16" s="21">
        <v>0.13553414648777107</v>
      </c>
      <c r="H16" s="21">
        <v>3.5903399999999995E-2</v>
      </c>
      <c r="I16" s="21">
        <v>0.46943323999999997</v>
      </c>
      <c r="J16" s="22">
        <f t="shared" si="1"/>
        <v>0.1583218912629164</v>
      </c>
      <c r="K16" s="22">
        <f t="shared" si="2"/>
        <v>0.20026183287963564</v>
      </c>
      <c r="L16" s="23">
        <f t="shared" si="3"/>
        <v>0.74862222990463478</v>
      </c>
      <c r="M16" s="4"/>
      <c r="N16" t="s">
        <v>267</v>
      </c>
      <c r="O16" s="5">
        <v>0.27568398928675797</v>
      </c>
      <c r="P16" s="71">
        <v>0.44334373161553731</v>
      </c>
    </row>
    <row r="17" spans="1:16">
      <c r="A17" s="17"/>
      <c r="B17" s="55">
        <v>11</v>
      </c>
      <c r="C17" s="19" t="s">
        <v>259</v>
      </c>
      <c r="D17" s="20">
        <v>0.93363800000000041</v>
      </c>
      <c r="E17" s="21">
        <v>0.96642900000000043</v>
      </c>
      <c r="F17" s="21">
        <f t="shared" si="0"/>
        <v>0.40542622021721753</v>
      </c>
      <c r="G17" s="21">
        <v>0.2783782702172175</v>
      </c>
      <c r="H17" s="21">
        <v>6.3916559999999997E-2</v>
      </c>
      <c r="I17" s="21">
        <v>6.3131390000000009E-2</v>
      </c>
      <c r="J17" s="22">
        <f t="shared" si="1"/>
        <v>0.28804834107546173</v>
      </c>
      <c r="K17" s="22">
        <f t="shared" si="2"/>
        <v>0.35418518092608703</v>
      </c>
      <c r="L17" s="23">
        <f t="shared" si="3"/>
        <v>0.41950957619982154</v>
      </c>
      <c r="M17" s="4"/>
      <c r="N17" t="s">
        <v>265</v>
      </c>
      <c r="O17" s="5">
        <v>0.39619595405490315</v>
      </c>
      <c r="P17" s="71">
        <v>0.4284093373589335</v>
      </c>
    </row>
    <row r="18" spans="1:16">
      <c r="A18" s="17"/>
      <c r="B18" s="55">
        <v>12</v>
      </c>
      <c r="C18" s="19" t="s">
        <v>260</v>
      </c>
      <c r="D18" s="20">
        <v>0.93410699999999969</v>
      </c>
      <c r="E18" s="21">
        <v>1.3496299999999997</v>
      </c>
      <c r="F18" s="21">
        <f t="shared" si="0"/>
        <v>0.44423912683958822</v>
      </c>
      <c r="G18" s="21">
        <v>0.30520065683958819</v>
      </c>
      <c r="H18" s="21">
        <v>7.0720379999999999E-2</v>
      </c>
      <c r="I18" s="21">
        <v>6.8318089999999984E-2</v>
      </c>
      <c r="J18" s="22">
        <f t="shared" si="1"/>
        <v>0.22613653878439888</v>
      </c>
      <c r="K18" s="22">
        <f t="shared" si="2"/>
        <v>0.27853636688543404</v>
      </c>
      <c r="L18" s="23">
        <f t="shared" si="3"/>
        <v>0.32915623307098119</v>
      </c>
      <c r="M18" s="4"/>
      <c r="N18" t="s">
        <v>270</v>
      </c>
      <c r="O18" s="5">
        <v>0.65138317056432171</v>
      </c>
      <c r="P18" s="71">
        <v>0.42134242528761645</v>
      </c>
    </row>
    <row r="19" spans="1:16">
      <c r="A19" s="17"/>
      <c r="B19" s="55">
        <v>13</v>
      </c>
      <c r="C19" s="19" t="s">
        <v>261</v>
      </c>
      <c r="D19" s="20">
        <v>1.8762500000000002</v>
      </c>
      <c r="E19" s="21">
        <v>5.0207500000000005</v>
      </c>
      <c r="F19" s="21">
        <f t="shared" si="0"/>
        <v>1.1728877545544734</v>
      </c>
      <c r="G19" s="21">
        <v>0.58717121455447341</v>
      </c>
      <c r="H19" s="21">
        <v>0.30311095000000005</v>
      </c>
      <c r="I19" s="21">
        <v>0.28260559000000002</v>
      </c>
      <c r="J19" s="22">
        <f t="shared" si="1"/>
        <v>0.11694890495533004</v>
      </c>
      <c r="K19" s="22">
        <f t="shared" si="2"/>
        <v>0.17732055261753191</v>
      </c>
      <c r="L19" s="23">
        <f t="shared" si="3"/>
        <v>0.23360807738972728</v>
      </c>
      <c r="M19" s="4"/>
      <c r="N19" t="s">
        <v>259</v>
      </c>
      <c r="O19" s="5">
        <v>0.40542622021721753</v>
      </c>
      <c r="P19" s="71">
        <v>0.41950957619982154</v>
      </c>
    </row>
    <row r="20" spans="1:16">
      <c r="A20" s="17"/>
      <c r="B20" s="55">
        <v>14</v>
      </c>
      <c r="C20" s="19" t="s">
        <v>262</v>
      </c>
      <c r="D20" s="20">
        <v>1.2721989999999994</v>
      </c>
      <c r="E20" s="21">
        <v>2.3858509999999993</v>
      </c>
      <c r="F20" s="21">
        <f t="shared" si="0"/>
        <v>0.72001889297105592</v>
      </c>
      <c r="G20" s="21">
        <v>0.32595080297105594</v>
      </c>
      <c r="H20" s="21">
        <v>0.26174772000000002</v>
      </c>
      <c r="I20" s="21">
        <v>0.13232036999999999</v>
      </c>
      <c r="J20" s="22">
        <f t="shared" si="1"/>
        <v>0.1366182561153467</v>
      </c>
      <c r="K20" s="22">
        <f t="shared" si="2"/>
        <v>0.24632658241066024</v>
      </c>
      <c r="L20" s="23">
        <f t="shared" si="3"/>
        <v>0.3017870323717014</v>
      </c>
      <c r="M20" s="4"/>
      <c r="N20" t="s">
        <v>249</v>
      </c>
      <c r="O20" s="5">
        <v>0.39529501041396126</v>
      </c>
      <c r="P20" s="71">
        <v>0.3611447972419638</v>
      </c>
    </row>
    <row r="21" spans="1:16">
      <c r="A21" s="17"/>
      <c r="B21" s="55">
        <v>15</v>
      </c>
      <c r="C21" s="19" t="s">
        <v>263</v>
      </c>
      <c r="D21" s="20">
        <v>42.699375999999972</v>
      </c>
      <c r="E21" s="21">
        <v>38.00261099999998</v>
      </c>
      <c r="F21" s="21">
        <f t="shared" si="0"/>
        <v>19.876355049388785</v>
      </c>
      <c r="G21" s="21">
        <v>14.591170109388788</v>
      </c>
      <c r="H21" s="21">
        <v>2.5506847599999998</v>
      </c>
      <c r="I21" s="21">
        <v>2.7345001799999995</v>
      </c>
      <c r="J21" s="22">
        <f t="shared" si="1"/>
        <v>0.38395177924455759</v>
      </c>
      <c r="K21" s="22">
        <f t="shared" si="2"/>
        <v>0.45107045064321488</v>
      </c>
      <c r="L21" s="23">
        <f t="shared" si="3"/>
        <v>0.52302603758959598</v>
      </c>
      <c r="M21" s="4"/>
      <c r="N21" t="s">
        <v>264</v>
      </c>
      <c r="O21" s="5">
        <v>0.6923755025841094</v>
      </c>
      <c r="P21" s="71">
        <v>0.35047511335371068</v>
      </c>
    </row>
    <row r="22" spans="1:16">
      <c r="A22" s="17"/>
      <c r="B22" s="55">
        <v>16</v>
      </c>
      <c r="C22" s="19" t="s">
        <v>264</v>
      </c>
      <c r="D22" s="20">
        <v>0.57048200000000004</v>
      </c>
      <c r="E22" s="21">
        <v>1.9755339999999997</v>
      </c>
      <c r="F22" s="21">
        <f t="shared" si="0"/>
        <v>0.6923755025841094</v>
      </c>
      <c r="G22" s="21">
        <v>0.35158157258410938</v>
      </c>
      <c r="H22" s="21">
        <v>0.14783273999999999</v>
      </c>
      <c r="I22" s="21">
        <v>0.19296119</v>
      </c>
      <c r="J22" s="22">
        <f t="shared" si="1"/>
        <v>0.17796786721165489</v>
      </c>
      <c r="K22" s="22">
        <f t="shared" si="2"/>
        <v>0.25279965446512664</v>
      </c>
      <c r="L22" s="23">
        <f t="shared" si="3"/>
        <v>0.35047511335371068</v>
      </c>
      <c r="M22" s="4"/>
      <c r="N22" t="s">
        <v>254</v>
      </c>
      <c r="O22" s="5">
        <v>0.53951753370657762</v>
      </c>
      <c r="P22" s="71">
        <v>0.33194623919691779</v>
      </c>
    </row>
    <row r="23" spans="1:16">
      <c r="A23" s="17"/>
      <c r="B23" s="55">
        <v>17</v>
      </c>
      <c r="C23" s="19" t="s">
        <v>265</v>
      </c>
      <c r="D23" s="20">
        <v>0.40285500000000007</v>
      </c>
      <c r="E23" s="21">
        <v>0.92480699999999982</v>
      </c>
      <c r="F23" s="21">
        <f t="shared" si="0"/>
        <v>0.39619595405490315</v>
      </c>
      <c r="G23" s="21">
        <v>0.2375299140549032</v>
      </c>
      <c r="H23" s="21">
        <v>8.0950509999999989E-2</v>
      </c>
      <c r="I23" s="21">
        <v>7.7715530000000005E-2</v>
      </c>
      <c r="J23" s="22">
        <f t="shared" si="1"/>
        <v>0.25684268615495259</v>
      </c>
      <c r="K23" s="22">
        <f t="shared" si="2"/>
        <v>0.34437501452184427</v>
      </c>
      <c r="L23" s="23">
        <f t="shared" si="3"/>
        <v>0.4284093373589335</v>
      </c>
      <c r="M23" s="4"/>
      <c r="N23" t="s">
        <v>260</v>
      </c>
      <c r="O23" s="5">
        <v>0.44423912683958822</v>
      </c>
      <c r="P23" s="71">
        <v>0.32915623307098119</v>
      </c>
    </row>
    <row r="24" spans="1:16">
      <c r="A24" s="17"/>
      <c r="B24" s="55">
        <v>18</v>
      </c>
      <c r="C24" s="19" t="s">
        <v>266</v>
      </c>
      <c r="D24" s="20">
        <v>0.55068099999999998</v>
      </c>
      <c r="E24" s="21">
        <v>1.9829729999999997</v>
      </c>
      <c r="F24" s="21">
        <f t="shared" si="0"/>
        <v>0.58079358066655917</v>
      </c>
      <c r="G24" s="21">
        <v>0.31147892066655913</v>
      </c>
      <c r="H24" s="21">
        <v>0.12914697999999999</v>
      </c>
      <c r="I24" s="21">
        <v>0.14016767999999999</v>
      </c>
      <c r="J24" s="22">
        <f t="shared" si="1"/>
        <v>0.15707673310053097</v>
      </c>
      <c r="K24" s="22">
        <f t="shared" si="2"/>
        <v>0.22220468996126486</v>
      </c>
      <c r="L24" s="23">
        <f t="shared" si="3"/>
        <v>0.2928903120045302</v>
      </c>
      <c r="M24" s="4"/>
      <c r="N24" t="s">
        <v>250</v>
      </c>
      <c r="O24" s="5">
        <v>0.30727709998572217</v>
      </c>
      <c r="P24" s="71">
        <v>0.30478819954821151</v>
      </c>
    </row>
    <row r="25" spans="1:16">
      <c r="A25" s="17"/>
      <c r="B25" s="55">
        <v>19</v>
      </c>
      <c r="C25" s="19" t="s">
        <v>267</v>
      </c>
      <c r="D25" s="20">
        <v>0.61227500000000012</v>
      </c>
      <c r="E25" s="21">
        <v>0.62182900000000008</v>
      </c>
      <c r="F25" s="21">
        <f t="shared" si="0"/>
        <v>0.27568398928675797</v>
      </c>
      <c r="G25" s="21">
        <v>0.20714306928675796</v>
      </c>
      <c r="H25" s="21">
        <v>3.3321820000000002E-2</v>
      </c>
      <c r="I25" s="21">
        <v>3.5219100000000003E-2</v>
      </c>
      <c r="J25" s="22">
        <f t="shared" si="1"/>
        <v>0.33311902353662814</v>
      </c>
      <c r="K25" s="22">
        <f t="shared" si="2"/>
        <v>0.38670581347405464</v>
      </c>
      <c r="L25" s="23">
        <f t="shared" si="3"/>
        <v>0.44334373161553731</v>
      </c>
      <c r="M25" s="4"/>
      <c r="N25" t="s">
        <v>262</v>
      </c>
      <c r="O25" s="5">
        <v>0.72001889297105592</v>
      </c>
      <c r="P25" s="71">
        <v>0.3017870323717014</v>
      </c>
    </row>
    <row r="26" spans="1:16">
      <c r="A26" s="17"/>
      <c r="B26" s="55">
        <v>20</v>
      </c>
      <c r="C26" s="19" t="s">
        <v>268</v>
      </c>
      <c r="D26" s="20">
        <v>1.1449290000000001</v>
      </c>
      <c r="E26" s="21">
        <v>1.1706259999999999</v>
      </c>
      <c r="F26" s="21">
        <f t="shared" si="0"/>
        <v>0.17370384833974792</v>
      </c>
      <c r="G26" s="21">
        <v>0.11984066833974794</v>
      </c>
      <c r="H26" s="21">
        <v>1.8984979999999999E-2</v>
      </c>
      <c r="I26" s="21">
        <v>3.4878199999999998E-2</v>
      </c>
      <c r="J26" s="22">
        <f t="shared" si="1"/>
        <v>0.10237314764899118</v>
      </c>
      <c r="K26" s="22">
        <f t="shared" si="2"/>
        <v>0.11859094906464399</v>
      </c>
      <c r="L26" s="23">
        <f t="shared" si="3"/>
        <v>0.14838543509177818</v>
      </c>
      <c r="M26" s="4"/>
      <c r="N26" t="s">
        <v>266</v>
      </c>
      <c r="O26" s="5">
        <v>0.58079358066655917</v>
      </c>
      <c r="P26" s="71">
        <v>0.2928903120045302</v>
      </c>
    </row>
    <row r="27" spans="1:16">
      <c r="A27" s="17"/>
      <c r="B27" s="55">
        <v>21</v>
      </c>
      <c r="C27" s="19" t="s">
        <v>269</v>
      </c>
      <c r="D27" s="20">
        <v>0.447853</v>
      </c>
      <c r="E27" s="21">
        <v>1.1195250000000001</v>
      </c>
      <c r="F27" s="21">
        <f t="shared" si="0"/>
        <v>0.12526400044171512</v>
      </c>
      <c r="G27" s="21">
        <v>6.1763000441715121E-2</v>
      </c>
      <c r="H27" s="21">
        <v>1.9711000000000003E-2</v>
      </c>
      <c r="I27" s="21">
        <v>4.3789999999999996E-2</v>
      </c>
      <c r="J27" s="22">
        <f t="shared" si="1"/>
        <v>5.5168933647497927E-2</v>
      </c>
      <c r="K27" s="22">
        <f t="shared" si="2"/>
        <v>7.277550786424164E-2</v>
      </c>
      <c r="L27" s="23">
        <f t="shared" si="3"/>
        <v>0.1118903110173646</v>
      </c>
      <c r="M27" s="4"/>
      <c r="N27" t="s">
        <v>261</v>
      </c>
      <c r="O27" s="5">
        <v>1.1728877545544734</v>
      </c>
      <c r="P27" s="71">
        <v>0.23360807738972728</v>
      </c>
    </row>
    <row r="28" spans="1:16">
      <c r="A28" s="17"/>
      <c r="B28" s="55">
        <v>22</v>
      </c>
      <c r="C28" s="19" t="s">
        <v>270</v>
      </c>
      <c r="D28" s="20">
        <v>1.1095390000000001</v>
      </c>
      <c r="E28" s="21">
        <v>1.545971</v>
      </c>
      <c r="F28" s="21">
        <f t="shared" si="0"/>
        <v>0.65138317056432171</v>
      </c>
      <c r="G28" s="21">
        <v>0.43120830056432169</v>
      </c>
      <c r="H28" s="21">
        <v>0.13459270000000001</v>
      </c>
      <c r="I28" s="21">
        <v>8.5582169999999971E-2</v>
      </c>
      <c r="J28" s="22">
        <f t="shared" si="1"/>
        <v>0.2789239258461651</v>
      </c>
      <c r="K28" s="22">
        <f t="shared" si="2"/>
        <v>0.36598422645982476</v>
      </c>
      <c r="L28" s="23">
        <f t="shared" si="3"/>
        <v>0.42134242528761645</v>
      </c>
      <c r="M28" s="4"/>
      <c r="N28" t="s">
        <v>252</v>
      </c>
      <c r="O28" s="5">
        <v>0.69084759386828898</v>
      </c>
      <c r="P28" s="71">
        <v>0.14842191067547703</v>
      </c>
    </row>
    <row r="29" spans="1:16">
      <c r="A29" s="17"/>
      <c r="B29" s="55">
        <v>23</v>
      </c>
      <c r="C29" s="19" t="s">
        <v>271</v>
      </c>
      <c r="D29" s="20">
        <v>1.0124070000000001</v>
      </c>
      <c r="E29" s="21">
        <v>1.4113069999999999</v>
      </c>
      <c r="F29" s="21">
        <f t="shared" si="0"/>
        <v>0.64601315332696274</v>
      </c>
      <c r="G29" s="21">
        <v>0.30104312332696281</v>
      </c>
      <c r="H29" s="21">
        <v>6.5732289999999985E-2</v>
      </c>
      <c r="I29" s="21">
        <v>0.27923773999999996</v>
      </c>
      <c r="J29" s="22">
        <f t="shared" si="1"/>
        <v>0.2133080352658655</v>
      </c>
      <c r="K29" s="22">
        <f t="shared" si="2"/>
        <v>0.25988350750542782</v>
      </c>
      <c r="L29" s="23">
        <f t="shared" si="3"/>
        <v>0.45774105373739576</v>
      </c>
      <c r="M29" s="4"/>
      <c r="N29" t="s">
        <v>268</v>
      </c>
      <c r="O29" s="5">
        <v>0.17370384833974792</v>
      </c>
      <c r="P29" s="71">
        <v>0.14838543509177818</v>
      </c>
    </row>
    <row r="30" spans="1:16">
      <c r="A30" s="17"/>
      <c r="B30" s="55">
        <v>24</v>
      </c>
      <c r="C30" s="19" t="s">
        <v>272</v>
      </c>
      <c r="D30" s="20">
        <v>0.9117200000000002</v>
      </c>
      <c r="E30" s="21">
        <v>0.9117200000000002</v>
      </c>
      <c r="F30" s="21">
        <f t="shared" si="0"/>
        <v>0.41652785915769347</v>
      </c>
      <c r="G30" s="21">
        <v>8.1070199157693423E-2</v>
      </c>
      <c r="H30" s="21">
        <v>6.5960660000000004E-2</v>
      </c>
      <c r="I30" s="21">
        <v>0.26949700000000004</v>
      </c>
      <c r="J30" s="22">
        <f t="shared" si="1"/>
        <v>8.8920062253425844E-2</v>
      </c>
      <c r="K30" s="22">
        <f t="shared" si="2"/>
        <v>0.1612675592919903</v>
      </c>
      <c r="L30" s="23">
        <f t="shared" si="3"/>
        <v>0.45685940766649125</v>
      </c>
      <c r="M30" s="4"/>
      <c r="N30" t="s">
        <v>269</v>
      </c>
      <c r="O30" s="5">
        <v>0.12526400044171512</v>
      </c>
      <c r="P30" s="71">
        <v>0.1118903110173646</v>
      </c>
    </row>
    <row r="31" spans="1:16" ht="15.75" thickBot="1">
      <c r="A31" s="24"/>
      <c r="B31" s="56">
        <v>25</v>
      </c>
      <c r="C31" s="26" t="s">
        <v>273</v>
      </c>
      <c r="D31" s="27">
        <v>0.35966799999999999</v>
      </c>
      <c r="E31" s="28">
        <v>0.88128600000000001</v>
      </c>
      <c r="F31" s="28">
        <f t="shared" si="0"/>
        <v>0.46823408488370782</v>
      </c>
      <c r="G31" s="28">
        <v>0.30021711488370784</v>
      </c>
      <c r="H31" s="28">
        <v>5.7625070000000007E-2</v>
      </c>
      <c r="I31" s="28">
        <v>0.1103919</v>
      </c>
      <c r="J31" s="29">
        <f t="shared" si="1"/>
        <v>0.34065798717295842</v>
      </c>
      <c r="K31" s="29">
        <f t="shared" si="2"/>
        <v>0.40604546637948163</v>
      </c>
      <c r="L31" s="30">
        <f t="shared" si="3"/>
        <v>0.53130775353711257</v>
      </c>
      <c r="M31" s="4"/>
      <c r="N31" t="s">
        <v>253</v>
      </c>
      <c r="O31" s="5">
        <v>3.1233470307447164E-2</v>
      </c>
      <c r="P31" s="71">
        <v>4.196022390734467E-2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>
  <dimension ref="A1:M28"/>
  <sheetViews>
    <sheetView topLeftCell="A19" workbookViewId="0">
      <selection activeCell="A28" sqref="A28:D2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>
      <c r="A1" s="50">
        <v>131</v>
      </c>
      <c r="B1" s="49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2118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68.085462999999962</v>
      </c>
      <c r="E6" s="14">
        <v>80.096164999999971</v>
      </c>
      <c r="F6" s="14">
        <v>34.644755464590858</v>
      </c>
      <c r="G6" s="14">
        <v>23.947325484590856</v>
      </c>
      <c r="H6" s="14">
        <v>4.4685296499999998</v>
      </c>
      <c r="I6" s="14">
        <v>6.2289003300000001</v>
      </c>
      <c r="J6" s="15">
        <v>0.29898217329869492</v>
      </c>
      <c r="K6" s="15">
        <v>0.3547717313880242</v>
      </c>
      <c r="L6" s="16">
        <v>0.43253950379011119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68.085463000000018</v>
      </c>
      <c r="E7" s="38">
        <f ca="1">SUM(E8:OFFSET(E6,MATCH("PROYECTOS",$A$8:$A$50,0),0))</f>
        <v>80.096165000000028</v>
      </c>
      <c r="F7" s="38">
        <f ca="1">SUM(F8:OFFSET(F6,MATCH("PROYECTOS",$A$8:$A$50,0),0))</f>
        <v>34.644755464590858</v>
      </c>
      <c r="G7" s="38">
        <f ca="1">SUM(G8:OFFSET(G6,MATCH("PROYECTOS",$A$8:$A$50,0),0))</f>
        <v>23.947325484590859</v>
      </c>
      <c r="H7" s="38">
        <f ca="1">SUM(H8:OFFSET(H6,MATCH("PROYECTOS",$A$8:$A$50,0),0))</f>
        <v>4.4685296499999998</v>
      </c>
      <c r="I7" s="38">
        <f ca="1">SUM(I8:OFFSET(I6,MATCH("PROYECTOS",$A$8:$A$50,0),0))</f>
        <v>6.2289003299999992</v>
      </c>
      <c r="J7" s="39">
        <f ca="1">IFERROR(G7/E7,0)</f>
        <v>0.29898217329869475</v>
      </c>
      <c r="K7" s="39">
        <f ca="1">IFERROR(SUM(G7,H7)/E7,0)</f>
        <v>0.35477173138802404</v>
      </c>
      <c r="L7" s="40">
        <f ca="1">IFERROR(SUM(G7,H7,I7)/E7,0)</f>
        <v>0.43253950379011086</v>
      </c>
      <c r="M7" s="4"/>
    </row>
    <row r="8" spans="1:13">
      <c r="A8" s="17"/>
      <c r="B8" s="19">
        <v>3000001</v>
      </c>
      <c r="C8" s="19" t="s">
        <v>275</v>
      </c>
      <c r="D8" s="20">
        <v>4.4375470000000012</v>
      </c>
      <c r="E8" s="21">
        <v>7.0206559999999998</v>
      </c>
      <c r="F8" s="21">
        <f t="shared" ref="F8:F18" si="0">SUM(G8,H8,I8)</f>
        <v>1.8257446761530782</v>
      </c>
      <c r="G8" s="21">
        <v>0.98675341615307843</v>
      </c>
      <c r="H8" s="21">
        <v>0.3445455899999999</v>
      </c>
      <c r="I8" s="21">
        <v>0.49444567000000006</v>
      </c>
      <c r="J8" s="22">
        <f t="shared" ref="J8:J19" si="1">IFERROR(G8/E8,0)</f>
        <v>0.14055003067421029</v>
      </c>
      <c r="K8" s="22">
        <f t="shared" ref="K8:K19" si="2">IFERROR(SUM(G8,H8)/E8,0)</f>
        <v>0.189626013032554</v>
      </c>
      <c r="L8" s="23">
        <f t="shared" ref="L8:L19" si="3">IFERROR(SUM(G8,H8,I8)/E8,0)</f>
        <v>0.26005328791968702</v>
      </c>
      <c r="M8" s="4"/>
    </row>
    <row r="9" spans="1:13" ht="25.5">
      <c r="A9" s="17"/>
      <c r="B9" s="19">
        <v>3000698</v>
      </c>
      <c r="C9" s="19" t="s">
        <v>2120</v>
      </c>
      <c r="D9" s="20">
        <v>21.745165000000011</v>
      </c>
      <c r="E9" s="21">
        <v>20.45910300000001</v>
      </c>
      <c r="F9" s="21">
        <f t="shared" si="0"/>
        <v>10.42055852489711</v>
      </c>
      <c r="G9" s="21">
        <v>8.3518029248971111</v>
      </c>
      <c r="H9" s="21">
        <v>0.8661736699999999</v>
      </c>
      <c r="I9" s="21">
        <v>1.2025819299999996</v>
      </c>
      <c r="J9" s="22">
        <f t="shared" si="1"/>
        <v>0.40821940849005489</v>
      </c>
      <c r="K9" s="22">
        <f t="shared" si="2"/>
        <v>0.45055624358981461</v>
      </c>
      <c r="L9" s="23">
        <f t="shared" si="3"/>
        <v>0.50933604102277141</v>
      </c>
      <c r="M9" s="4"/>
    </row>
    <row r="10" spans="1:13" ht="38.25">
      <c r="A10" s="17"/>
      <c r="B10" s="19">
        <v>3000699</v>
      </c>
      <c r="C10" s="19" t="s">
        <v>2121</v>
      </c>
      <c r="D10" s="20">
        <v>7.2277619999999985</v>
      </c>
      <c r="E10" s="21">
        <v>4.7722170000000004</v>
      </c>
      <c r="F10" s="21">
        <f t="shared" si="0"/>
        <v>2.7909893804739747</v>
      </c>
      <c r="G10" s="21">
        <v>1.9771052804739746</v>
      </c>
      <c r="H10" s="21">
        <v>0.49685811000000007</v>
      </c>
      <c r="I10" s="21">
        <v>0.31702598999999998</v>
      </c>
      <c r="J10" s="22">
        <f t="shared" si="1"/>
        <v>0.41429492424044723</v>
      </c>
      <c r="K10" s="22">
        <f t="shared" si="2"/>
        <v>0.51840965959300989</v>
      </c>
      <c r="L10" s="23">
        <f t="shared" si="3"/>
        <v>0.58484125522246255</v>
      </c>
      <c r="M10" s="4"/>
    </row>
    <row r="11" spans="1:13" ht="25.5">
      <c r="A11" s="17"/>
      <c r="B11" s="19">
        <v>3000700</v>
      </c>
      <c r="C11" s="19" t="s">
        <v>2122</v>
      </c>
      <c r="D11" s="20">
        <v>10.483405000000005</v>
      </c>
      <c r="E11" s="21">
        <v>16.317906000000011</v>
      </c>
      <c r="F11" s="21">
        <f t="shared" si="0"/>
        <v>7.1417928902969905</v>
      </c>
      <c r="G11" s="21">
        <v>4.4888926702969911</v>
      </c>
      <c r="H11" s="21">
        <v>1.2128994899999999</v>
      </c>
      <c r="I11" s="21">
        <v>1.4400007299999997</v>
      </c>
      <c r="J11" s="22">
        <f t="shared" si="1"/>
        <v>0.2750899944084117</v>
      </c>
      <c r="K11" s="22">
        <f t="shared" si="2"/>
        <v>0.34941935321216994</v>
      </c>
      <c r="L11" s="23">
        <f t="shared" si="3"/>
        <v>0.43766601488554879</v>
      </c>
      <c r="M11" s="4"/>
    </row>
    <row r="12" spans="1:13" ht="51">
      <c r="A12" s="17"/>
      <c r="B12" s="19">
        <v>3000701</v>
      </c>
      <c r="C12" s="19" t="s">
        <v>2123</v>
      </c>
      <c r="D12" s="20">
        <v>7.2361619999999984</v>
      </c>
      <c r="E12" s="21">
        <v>9.7159230000000001</v>
      </c>
      <c r="F12" s="21">
        <f t="shared" si="0"/>
        <v>3.5542009454920449</v>
      </c>
      <c r="G12" s="21">
        <v>2.1172556554920448</v>
      </c>
      <c r="H12" s="21">
        <v>0.52301593999999996</v>
      </c>
      <c r="I12" s="21">
        <v>0.9139293500000002</v>
      </c>
      <c r="J12" s="22">
        <f t="shared" si="1"/>
        <v>0.21791605959537191</v>
      </c>
      <c r="K12" s="22">
        <f t="shared" si="2"/>
        <v>0.27174686290659616</v>
      </c>
      <c r="L12" s="23">
        <f t="shared" si="3"/>
        <v>0.36581197128590304</v>
      </c>
      <c r="M12" s="4"/>
    </row>
    <row r="13" spans="1:13" ht="25.5">
      <c r="A13" s="17"/>
      <c r="B13" s="19">
        <v>3000702</v>
      </c>
      <c r="C13" s="19" t="s">
        <v>2124</v>
      </c>
      <c r="D13" s="20">
        <v>12.704319999999994</v>
      </c>
      <c r="E13" s="21">
        <v>19.331170999999994</v>
      </c>
      <c r="F13" s="21">
        <f t="shared" si="0"/>
        <v>7.4620442690258431</v>
      </c>
      <c r="G13" s="21">
        <v>4.9059074190258425</v>
      </c>
      <c r="H13" s="21">
        <v>1.0009552399999999</v>
      </c>
      <c r="I13" s="21">
        <v>1.5551816100000009</v>
      </c>
      <c r="J13" s="22">
        <f t="shared" si="1"/>
        <v>0.2537822162467987</v>
      </c>
      <c r="K13" s="22">
        <f t="shared" si="2"/>
        <v>0.30556155439449811</v>
      </c>
      <c r="L13" s="23">
        <f t="shared" si="3"/>
        <v>0.38601098035012182</v>
      </c>
      <c r="M13" s="4"/>
    </row>
    <row r="14" spans="1:13" ht="25.5">
      <c r="A14" s="17"/>
      <c r="B14" s="19">
        <v>3000703</v>
      </c>
      <c r="C14" s="19" t="s">
        <v>2125</v>
      </c>
      <c r="D14" s="20">
        <v>3.0457290000000001</v>
      </c>
      <c r="E14" s="21">
        <v>1.0132080000000001</v>
      </c>
      <c r="F14" s="21">
        <f t="shared" si="0"/>
        <v>0.62641271409107546</v>
      </c>
      <c r="G14" s="21">
        <v>0.52271929409107543</v>
      </c>
      <c r="H14" s="21">
        <v>-9.1182289999999999E-2</v>
      </c>
      <c r="I14" s="21">
        <v>0.19487571000000001</v>
      </c>
      <c r="J14" s="22">
        <f t="shared" si="1"/>
        <v>0.51590521797209987</v>
      </c>
      <c r="K14" s="22">
        <f t="shared" si="2"/>
        <v>0.42591156415175896</v>
      </c>
      <c r="L14" s="23">
        <f t="shared" si="3"/>
        <v>0.61824690891808531</v>
      </c>
      <c r="M14" s="4"/>
    </row>
    <row r="15" spans="1:13" ht="38.25">
      <c r="A15" s="17"/>
      <c r="B15" s="19">
        <v>3000704</v>
      </c>
      <c r="C15" s="19" t="s">
        <v>2126</v>
      </c>
      <c r="D15" s="20">
        <v>0.35974400000000006</v>
      </c>
      <c r="E15" s="21">
        <v>0.35974400000000006</v>
      </c>
      <c r="F15" s="21">
        <f t="shared" si="0"/>
        <v>0.23553795195342453</v>
      </c>
      <c r="G15" s="21">
        <v>0.20311762195342453</v>
      </c>
      <c r="H15" s="21">
        <v>1.9527340000000001E-2</v>
      </c>
      <c r="I15" s="21">
        <v>1.289299E-2</v>
      </c>
      <c r="J15" s="22">
        <f t="shared" si="1"/>
        <v>0.56461712204630099</v>
      </c>
      <c r="K15" s="22">
        <f t="shared" si="2"/>
        <v>0.61889833312973808</v>
      </c>
      <c r="L15" s="23">
        <f t="shared" si="3"/>
        <v>0.65473767999862265</v>
      </c>
      <c r="M15" s="4"/>
    </row>
    <row r="16" spans="1:13" ht="38.25">
      <c r="A16" s="17"/>
      <c r="B16" s="19">
        <v>3000705</v>
      </c>
      <c r="C16" s="19" t="s">
        <v>2127</v>
      </c>
      <c r="D16" s="20">
        <v>0.65674399999999999</v>
      </c>
      <c r="E16" s="21">
        <v>0.83034899999999989</v>
      </c>
      <c r="F16" s="21">
        <f t="shared" si="0"/>
        <v>0.44203215154107534</v>
      </c>
      <c r="G16" s="21">
        <v>0.31473283154107534</v>
      </c>
      <c r="H16" s="21">
        <v>6.0295919999999989E-2</v>
      </c>
      <c r="I16" s="21">
        <v>6.7003400000000018E-2</v>
      </c>
      <c r="J16" s="22">
        <f t="shared" si="1"/>
        <v>0.37903680445339899</v>
      </c>
      <c r="K16" s="22">
        <f t="shared" si="2"/>
        <v>0.45165195784070961</v>
      </c>
      <c r="L16" s="23">
        <f t="shared" si="3"/>
        <v>0.53234501581994487</v>
      </c>
      <c r="M16" s="4"/>
    </row>
    <row r="17" spans="1:13" ht="51">
      <c r="A17" s="17"/>
      <c r="B17" s="19">
        <v>3000706</v>
      </c>
      <c r="C17" s="19" t="s">
        <v>2128</v>
      </c>
      <c r="D17" s="20">
        <v>0.148313</v>
      </c>
      <c r="E17" s="21">
        <v>0.20052700000000007</v>
      </c>
      <c r="F17" s="21">
        <f t="shared" si="0"/>
        <v>0.10370524058991351</v>
      </c>
      <c r="G17" s="21">
        <v>5.2649310589913512E-2</v>
      </c>
      <c r="H17" s="21">
        <v>2.721136E-2</v>
      </c>
      <c r="I17" s="21">
        <v>2.3844569999999999E-2</v>
      </c>
      <c r="J17" s="22">
        <f t="shared" si="1"/>
        <v>0.26255472125904988</v>
      </c>
      <c r="K17" s="22">
        <f t="shared" si="2"/>
        <v>0.39825395378135359</v>
      </c>
      <c r="L17" s="23">
        <f t="shared" si="3"/>
        <v>0.51716347718717914</v>
      </c>
      <c r="M17" s="4"/>
    </row>
    <row r="18" spans="1:13" ht="63.75">
      <c r="A18" s="17"/>
      <c r="B18" s="19">
        <v>3000707</v>
      </c>
      <c r="C18" s="19" t="s">
        <v>2129</v>
      </c>
      <c r="D18" s="20">
        <v>4.0572000000000011E-2</v>
      </c>
      <c r="E18" s="21">
        <v>7.5360999999999997E-2</v>
      </c>
      <c r="F18" s="21">
        <f t="shared" si="0"/>
        <v>4.1736720076326131E-2</v>
      </c>
      <c r="G18" s="21">
        <v>2.6389060076326132E-2</v>
      </c>
      <c r="H18" s="21">
        <v>8.2292800000000003E-3</v>
      </c>
      <c r="I18" s="21">
        <v>7.1183800000000005E-3</v>
      </c>
      <c r="J18" s="22">
        <f t="shared" si="1"/>
        <v>0.35016865588734403</v>
      </c>
      <c r="K18" s="22">
        <f t="shared" si="2"/>
        <v>0.45936678223917055</v>
      </c>
      <c r="L18" s="23">
        <f t="shared" si="3"/>
        <v>0.5538238621611461</v>
      </c>
      <c r="M18" s="4"/>
    </row>
    <row r="19" spans="1:13" ht="15.75" thickBot="1">
      <c r="A19" s="41" t="s">
        <v>293</v>
      </c>
      <c r="B19" s="43"/>
      <c r="C19" s="43"/>
      <c r="D19" s="44">
        <f ca="1">OFFSET(D19,-MATCH("PROYECTOS",$A$8:$A$50,0)-1,0)-(OFFSET(D19,-MATCH("PROYECTOS",$A$8:$A$50,0),0))</f>
        <v>0</v>
      </c>
      <c r="E19" s="45">
        <f t="shared" ref="E19:I19" ca="1" si="4">OFFSET(E19,-MATCH("PROYECTOS",$A$8:$A$50,0)-1,0)-(OFFSET(E19,-MATCH("PROYECTOS",$A$8:$A$50,0),0))</f>
        <v>0</v>
      </c>
      <c r="F19" s="45">
        <f t="shared" ca="1" si="4"/>
        <v>0</v>
      </c>
      <c r="G19" s="45">
        <f t="shared" ca="1" si="4"/>
        <v>0</v>
      </c>
      <c r="H19" s="45">
        <f t="shared" ca="1" si="4"/>
        <v>0</v>
      </c>
      <c r="I19" s="45">
        <f t="shared" ca="1" si="4"/>
        <v>0</v>
      </c>
      <c r="J19" s="46">
        <f t="shared" ca="1" si="1"/>
        <v>0</v>
      </c>
      <c r="K19" s="46">
        <f t="shared" ca="1" si="2"/>
        <v>0</v>
      </c>
      <c r="L19" s="47">
        <f t="shared" ca="1" si="3"/>
        <v>0</v>
      </c>
      <c r="M19" s="4"/>
    </row>
    <row r="20" spans="1:13" ht="15.75" thickBot="1"/>
    <row r="21" spans="1:13" ht="15.75" thickBot="1">
      <c r="A21" s="91" t="s">
        <v>315</v>
      </c>
      <c r="B21" s="92"/>
      <c r="C21" s="92"/>
      <c r="D21" s="93"/>
    </row>
    <row r="22" spans="1:13" ht="15.75" thickBot="1">
      <c r="A22" s="1" t="s">
        <v>2146</v>
      </c>
    </row>
    <row r="23" spans="1:13" ht="45" customHeight="1">
      <c r="A23" s="84" t="s">
        <v>317</v>
      </c>
      <c r="B23" s="85"/>
      <c r="C23" s="85"/>
      <c r="D23" s="96" t="s">
        <v>318</v>
      </c>
    </row>
    <row r="24" spans="1:13" ht="15.75" thickBot="1">
      <c r="A24" s="94"/>
      <c r="B24" s="95"/>
      <c r="C24" s="95"/>
      <c r="D24" s="97"/>
    </row>
    <row r="25" spans="1:13">
      <c r="A25" s="17"/>
      <c r="B25" s="19">
        <v>3000001</v>
      </c>
      <c r="C25" s="19" t="s">
        <v>275</v>
      </c>
      <c r="D25" s="23">
        <v>0.26005328791968702</v>
      </c>
    </row>
    <row r="26" spans="1:13" ht="25.5">
      <c r="A26" s="17"/>
      <c r="B26" s="19">
        <v>3000700</v>
      </c>
      <c r="C26" s="19" t="s">
        <v>2122</v>
      </c>
      <c r="D26" s="23">
        <v>0.43766601488554879</v>
      </c>
    </row>
    <row r="27" spans="1:13" ht="51">
      <c r="A27" s="17"/>
      <c r="B27" s="19">
        <v>3000701</v>
      </c>
      <c r="C27" s="19" t="s">
        <v>2123</v>
      </c>
      <c r="D27" s="23">
        <v>0.36581197128590304</v>
      </c>
    </row>
    <row r="28" spans="1:13" ht="26.25" thickBot="1">
      <c r="A28" s="24"/>
      <c r="B28" s="26">
        <v>3000702</v>
      </c>
      <c r="C28" s="26" t="s">
        <v>2124</v>
      </c>
      <c r="D28" s="30">
        <v>0.38601098035012182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>
  <dimension ref="A1:S24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131</v>
      </c>
      <c r="B1" s="49" t="s">
        <v>91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2119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68.085462999999962</v>
      </c>
      <c r="I6" s="14">
        <v>80.096164999999971</v>
      </c>
      <c r="J6" s="14">
        <v>34.644755464590858</v>
      </c>
      <c r="K6" s="14">
        <v>23.947325484590856</v>
      </c>
      <c r="L6" s="14">
        <v>4.4685296499999998</v>
      </c>
      <c r="M6" s="14">
        <v>6.2289003300000001</v>
      </c>
      <c r="N6" s="15">
        <v>0.29898217329869492</v>
      </c>
      <c r="O6" s="15">
        <v>0.3547717313880242</v>
      </c>
      <c r="P6" s="16">
        <v>0.43253950379011119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SUM(H8:H23)</f>
        <v>68.085463000000004</v>
      </c>
      <c r="I7" s="37">
        <f>SUM(I8:I23)</f>
        <v>80.096164999999999</v>
      </c>
      <c r="J7" s="37">
        <f>SUM(J8:J23)</f>
        <v>34.644755464590858</v>
      </c>
      <c r="K7" s="37">
        <f t="shared" ref="K7:M7" si="0">SUM(K8:K23)</f>
        <v>23.947325484590859</v>
      </c>
      <c r="L7" s="37">
        <f t="shared" si="0"/>
        <v>4.4685296499999998</v>
      </c>
      <c r="M7" s="37">
        <f t="shared" si="0"/>
        <v>6.2289003300000001</v>
      </c>
      <c r="N7" s="39">
        <f>IFERROR(K7/I7,0)</f>
        <v>0.29898217329869486</v>
      </c>
      <c r="O7" s="39">
        <f>IFERROR(SUM(K7,L7)/I7,0)</f>
        <v>0.35477173138802415</v>
      </c>
      <c r="P7" s="40">
        <f>IFERROR(SUM(K7,L7,M7)/I7,0)</f>
        <v>0.43253950379011102</v>
      </c>
      <c r="Q7" s="64"/>
      <c r="R7" s="38"/>
      <c r="S7" s="40"/>
    </row>
    <row r="8" spans="1:19" ht="25.5">
      <c r="A8" s="17"/>
      <c r="B8" s="19">
        <v>5005183</v>
      </c>
      <c r="C8" s="19" t="s">
        <v>2130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1.8300669999999997</v>
      </c>
      <c r="I8" s="21">
        <v>5.0981949999999987</v>
      </c>
      <c r="J8" s="21">
        <f t="shared" ref="J8:J23" si="1">SUM(K8,L8,M8)</f>
        <v>1.5853459050828604</v>
      </c>
      <c r="K8" s="21">
        <v>0.87687399508286035</v>
      </c>
      <c r="L8" s="21">
        <v>0.29123826000000003</v>
      </c>
      <c r="M8" s="21">
        <v>0.41723365000000001</v>
      </c>
      <c r="N8" s="22">
        <f t="shared" ref="N8:N24" si="2">IFERROR(K8/I8,0)</f>
        <v>0.1719969508978885</v>
      </c>
      <c r="O8" s="22">
        <f t="shared" ref="O8:O24" si="3">IFERROR(SUM(K8,L8)/I8,0)</f>
        <v>0.22912271011266944</v>
      </c>
      <c r="P8" s="23">
        <f t="shared" ref="P8:P24" si="4">IFERROR(SUM(K8,L8,M8)/I8,0)</f>
        <v>0.31096219447919526</v>
      </c>
      <c r="Q8" s="70">
        <v>9922.5</v>
      </c>
      <c r="R8" s="21">
        <v>1509</v>
      </c>
      <c r="S8" s="23">
        <f>IFERROR(R8/Q8,0)</f>
        <v>0.15207860922146638</v>
      </c>
    </row>
    <row r="9" spans="1:19" ht="51">
      <c r="A9" s="17"/>
      <c r="B9" s="19">
        <v>5005184</v>
      </c>
      <c r="C9" s="19" t="s">
        <v>2131</v>
      </c>
      <c r="D9" s="68">
        <v>3000001</v>
      </c>
      <c r="E9" s="19" t="s">
        <v>275</v>
      </c>
      <c r="F9" s="69">
        <v>80</v>
      </c>
      <c r="G9" s="19" t="s">
        <v>310</v>
      </c>
      <c r="H9" s="20">
        <v>0.13284100000000001</v>
      </c>
      <c r="I9" s="21">
        <v>0.499386</v>
      </c>
      <c r="J9" s="21">
        <f t="shared" si="1"/>
        <v>8.4971970923101159E-2</v>
      </c>
      <c r="K9" s="21">
        <v>5.6693820923101157E-2</v>
      </c>
      <c r="L9" s="21">
        <v>8.4870600000000011E-3</v>
      </c>
      <c r="M9" s="21">
        <v>1.9791089999999997E-2</v>
      </c>
      <c r="N9" s="22">
        <f t="shared" si="2"/>
        <v>0.11352705306736904</v>
      </c>
      <c r="O9" s="22">
        <f t="shared" si="3"/>
        <v>0.13052204291490183</v>
      </c>
      <c r="P9" s="23">
        <f t="shared" si="4"/>
        <v>0.17015288959462452</v>
      </c>
      <c r="Q9" s="70">
        <v>38</v>
      </c>
      <c r="R9" s="21">
        <v>22</v>
      </c>
      <c r="S9" s="23">
        <f t="shared" ref="S9:S23" si="5">IFERROR(R9/Q9,0)</f>
        <v>0.57894736842105265</v>
      </c>
    </row>
    <row r="10" spans="1:19" ht="25.5">
      <c r="A10" s="17"/>
      <c r="B10" s="19">
        <v>5005185</v>
      </c>
      <c r="C10" s="19" t="s">
        <v>2132</v>
      </c>
      <c r="D10" s="68">
        <v>3000001</v>
      </c>
      <c r="E10" s="19" t="s">
        <v>275</v>
      </c>
      <c r="F10" s="69">
        <v>44</v>
      </c>
      <c r="G10" s="19" t="s">
        <v>1157</v>
      </c>
      <c r="H10" s="20">
        <v>2.4746389999999994</v>
      </c>
      <c r="I10" s="21">
        <v>1.4230750000000001</v>
      </c>
      <c r="J10" s="21">
        <f t="shared" si="1"/>
        <v>0.15542680014711693</v>
      </c>
      <c r="K10" s="21">
        <v>5.3185600147116929E-2</v>
      </c>
      <c r="L10" s="21">
        <v>4.4820269999999995E-2</v>
      </c>
      <c r="M10" s="21">
        <v>5.7420930000000002E-2</v>
      </c>
      <c r="N10" s="22">
        <f t="shared" si="2"/>
        <v>3.7373715473265234E-2</v>
      </c>
      <c r="O10" s="22">
        <f t="shared" si="3"/>
        <v>6.8869082899437425E-2</v>
      </c>
      <c r="P10" s="23">
        <f t="shared" si="4"/>
        <v>0.10921898012902828</v>
      </c>
      <c r="Q10" s="70">
        <v>111</v>
      </c>
      <c r="R10" s="21">
        <v>37</v>
      </c>
      <c r="S10" s="23">
        <f t="shared" si="5"/>
        <v>0.33333333333333331</v>
      </c>
    </row>
    <row r="11" spans="1:19" ht="38.25">
      <c r="A11" s="17"/>
      <c r="B11" s="19">
        <v>5005186</v>
      </c>
      <c r="C11" s="19" t="s">
        <v>2133</v>
      </c>
      <c r="D11" s="68">
        <v>3000698</v>
      </c>
      <c r="E11" s="19" t="s">
        <v>2120</v>
      </c>
      <c r="F11" s="69">
        <v>438</v>
      </c>
      <c r="G11" s="19" t="s">
        <v>454</v>
      </c>
      <c r="H11" s="20">
        <v>5.3341589999999997</v>
      </c>
      <c r="I11" s="21">
        <v>1.3180609999999995</v>
      </c>
      <c r="J11" s="21">
        <f t="shared" si="1"/>
        <v>0.62441325805662307</v>
      </c>
      <c r="K11" s="21">
        <v>0.46434377805662308</v>
      </c>
      <c r="L11" s="21">
        <v>7.3641280000000003E-2</v>
      </c>
      <c r="M11" s="21">
        <v>8.6428199999999997E-2</v>
      </c>
      <c r="N11" s="22">
        <f t="shared" si="2"/>
        <v>0.35229308662999914</v>
      </c>
      <c r="O11" s="22">
        <f t="shared" si="3"/>
        <v>0.40816400610944664</v>
      </c>
      <c r="P11" s="23">
        <f t="shared" si="4"/>
        <v>0.47373623683321431</v>
      </c>
      <c r="Q11" s="70">
        <v>35507</v>
      </c>
      <c r="R11" s="21">
        <v>23778.5</v>
      </c>
      <c r="S11" s="23">
        <f t="shared" si="5"/>
        <v>0.66968485087447549</v>
      </c>
    </row>
    <row r="12" spans="1:19" ht="38.25">
      <c r="A12" s="17"/>
      <c r="B12" s="19">
        <v>5005187</v>
      </c>
      <c r="C12" s="19" t="s">
        <v>2134</v>
      </c>
      <c r="D12" s="68">
        <v>3000698</v>
      </c>
      <c r="E12" s="19" t="s">
        <v>2120</v>
      </c>
      <c r="F12" s="69">
        <v>438</v>
      </c>
      <c r="G12" s="19" t="s">
        <v>454</v>
      </c>
      <c r="H12" s="20">
        <v>0.17842000000000002</v>
      </c>
      <c r="I12" s="21">
        <v>0.25056300000000009</v>
      </c>
      <c r="J12" s="21">
        <f t="shared" si="1"/>
        <v>0.10483391108534959</v>
      </c>
      <c r="K12" s="21">
        <v>6.8935251085349591E-2</v>
      </c>
      <c r="L12" s="21">
        <v>1.6374739999999999E-2</v>
      </c>
      <c r="M12" s="21">
        <v>1.952392E-2</v>
      </c>
      <c r="N12" s="22">
        <f t="shared" si="2"/>
        <v>0.2751214308790586</v>
      </c>
      <c r="O12" s="22">
        <f t="shared" si="3"/>
        <v>0.34047321865299168</v>
      </c>
      <c r="P12" s="23">
        <f t="shared" si="4"/>
        <v>0.41839342235425642</v>
      </c>
      <c r="Q12" s="70">
        <v>26457</v>
      </c>
      <c r="R12" s="21">
        <v>12987</v>
      </c>
      <c r="S12" s="23">
        <f t="shared" si="5"/>
        <v>0.49087198095022111</v>
      </c>
    </row>
    <row r="13" spans="1:19" ht="25.5">
      <c r="A13" s="17"/>
      <c r="B13" s="19">
        <v>5005188</v>
      </c>
      <c r="C13" s="19" t="s">
        <v>2135</v>
      </c>
      <c r="D13" s="68">
        <v>3000698</v>
      </c>
      <c r="E13" s="19" t="s">
        <v>2120</v>
      </c>
      <c r="F13" s="69">
        <v>438</v>
      </c>
      <c r="G13" s="19" t="s">
        <v>454</v>
      </c>
      <c r="H13" s="20">
        <v>16.232586000000001</v>
      </c>
      <c r="I13" s="21">
        <v>18.890479000000003</v>
      </c>
      <c r="J13" s="21">
        <f t="shared" si="1"/>
        <v>9.691311355755138</v>
      </c>
      <c r="K13" s="21">
        <v>7.8185238957551384</v>
      </c>
      <c r="L13" s="21">
        <v>0.77615765000000014</v>
      </c>
      <c r="M13" s="21">
        <v>1.09662981</v>
      </c>
      <c r="N13" s="22">
        <f t="shared" si="2"/>
        <v>0.41388701132221883</v>
      </c>
      <c r="O13" s="22">
        <f t="shared" si="3"/>
        <v>0.45497425161930183</v>
      </c>
      <c r="P13" s="23">
        <f t="shared" si="4"/>
        <v>0.51302623696070049</v>
      </c>
      <c r="Q13" s="70">
        <v>1978480.59</v>
      </c>
      <c r="R13" s="21">
        <v>2192255</v>
      </c>
      <c r="S13" s="23">
        <f t="shared" si="5"/>
        <v>1.1080497888533745</v>
      </c>
    </row>
    <row r="14" spans="1:19" ht="38.25">
      <c r="A14" s="17"/>
      <c r="B14" s="19">
        <v>5005189</v>
      </c>
      <c r="C14" s="19" t="s">
        <v>2136</v>
      </c>
      <c r="D14" s="68">
        <v>3000699</v>
      </c>
      <c r="E14" s="19" t="s">
        <v>2121</v>
      </c>
      <c r="F14" s="69">
        <v>394</v>
      </c>
      <c r="G14" s="19" t="s">
        <v>394</v>
      </c>
      <c r="H14" s="20">
        <v>7.2277619999999994</v>
      </c>
      <c r="I14" s="21">
        <v>4.7722169999999995</v>
      </c>
      <c r="J14" s="21">
        <f t="shared" si="1"/>
        <v>2.7909893804739747</v>
      </c>
      <c r="K14" s="21">
        <v>1.9771052804739746</v>
      </c>
      <c r="L14" s="21">
        <v>0.49685811000000007</v>
      </c>
      <c r="M14" s="21">
        <v>0.31702599000000004</v>
      </c>
      <c r="N14" s="22">
        <f t="shared" si="2"/>
        <v>0.41429492424044734</v>
      </c>
      <c r="O14" s="22">
        <f t="shared" si="3"/>
        <v>0.51840965959300989</v>
      </c>
      <c r="P14" s="23">
        <f t="shared" si="4"/>
        <v>0.58484125522246266</v>
      </c>
      <c r="Q14" s="70">
        <v>62031</v>
      </c>
      <c r="R14" s="21">
        <v>42533</v>
      </c>
      <c r="S14" s="23">
        <f t="shared" si="5"/>
        <v>0.685673292386065</v>
      </c>
    </row>
    <row r="15" spans="1:19" ht="38.25">
      <c r="A15" s="17"/>
      <c r="B15" s="19">
        <v>5005190</v>
      </c>
      <c r="C15" s="19" t="s">
        <v>2137</v>
      </c>
      <c r="D15" s="68">
        <v>3000700</v>
      </c>
      <c r="E15" s="19" t="s">
        <v>2122</v>
      </c>
      <c r="F15" s="69">
        <v>394</v>
      </c>
      <c r="G15" s="19" t="s">
        <v>394</v>
      </c>
      <c r="H15" s="20">
        <v>9.8313889999999997</v>
      </c>
      <c r="I15" s="21">
        <v>13.114752000000001</v>
      </c>
      <c r="J15" s="21">
        <f t="shared" si="1"/>
        <v>5.941164139889894</v>
      </c>
      <c r="K15" s="21">
        <v>3.9318727898898942</v>
      </c>
      <c r="L15" s="21">
        <v>0.94572748999999989</v>
      </c>
      <c r="M15" s="21">
        <v>1.0635638600000001</v>
      </c>
      <c r="N15" s="22">
        <f t="shared" si="2"/>
        <v>0.29980534819796012</v>
      </c>
      <c r="O15" s="22">
        <f t="shared" si="3"/>
        <v>0.3719170808483373</v>
      </c>
      <c r="P15" s="23">
        <f t="shared" si="4"/>
        <v>0.45301383814881846</v>
      </c>
      <c r="Q15" s="70">
        <v>91032</v>
      </c>
      <c r="R15" s="21">
        <v>59045</v>
      </c>
      <c r="S15" s="23">
        <f t="shared" si="5"/>
        <v>0.64861806837156166</v>
      </c>
    </row>
    <row r="16" spans="1:19" ht="38.25">
      <c r="A16" s="17"/>
      <c r="B16" s="19">
        <v>5005191</v>
      </c>
      <c r="C16" s="19" t="s">
        <v>2138</v>
      </c>
      <c r="D16" s="68">
        <v>3000700</v>
      </c>
      <c r="E16" s="19" t="s">
        <v>2122</v>
      </c>
      <c r="F16" s="69">
        <v>394</v>
      </c>
      <c r="G16" s="19" t="s">
        <v>394</v>
      </c>
      <c r="H16" s="20">
        <v>0.65201599999999982</v>
      </c>
      <c r="I16" s="21">
        <v>3.2031540000000005</v>
      </c>
      <c r="J16" s="21">
        <f t="shared" si="1"/>
        <v>1.2006287504070969</v>
      </c>
      <c r="K16" s="21">
        <v>0.55701988040709693</v>
      </c>
      <c r="L16" s="21">
        <v>0.26717199999999997</v>
      </c>
      <c r="M16" s="21">
        <v>0.37643687000000003</v>
      </c>
      <c r="N16" s="22">
        <f t="shared" si="2"/>
        <v>0.17389731508603609</v>
      </c>
      <c r="O16" s="22">
        <f t="shared" si="3"/>
        <v>0.25730635505102056</v>
      </c>
      <c r="P16" s="23">
        <f t="shared" si="4"/>
        <v>0.37482704559540275</v>
      </c>
      <c r="Q16" s="70">
        <v>3439.5</v>
      </c>
      <c r="R16" s="21">
        <v>2655</v>
      </c>
      <c r="S16" s="23">
        <f t="shared" si="5"/>
        <v>0.77191452245965986</v>
      </c>
    </row>
    <row r="17" spans="1:19" ht="51">
      <c r="A17" s="17"/>
      <c r="B17" s="19">
        <v>5005192</v>
      </c>
      <c r="C17" s="19" t="s">
        <v>2139</v>
      </c>
      <c r="D17" s="68">
        <v>3000701</v>
      </c>
      <c r="E17" s="19" t="s">
        <v>2123</v>
      </c>
      <c r="F17" s="69">
        <v>394</v>
      </c>
      <c r="G17" s="19" t="s">
        <v>394</v>
      </c>
      <c r="H17" s="20">
        <v>5.4927039999999989</v>
      </c>
      <c r="I17" s="21">
        <v>5.4745479999999986</v>
      </c>
      <c r="J17" s="21">
        <f t="shared" si="1"/>
        <v>2.0500894846003699</v>
      </c>
      <c r="K17" s="21">
        <v>1.0885802146003698</v>
      </c>
      <c r="L17" s="21">
        <v>0.46301293999999998</v>
      </c>
      <c r="M17" s="21">
        <v>0.49849633000000004</v>
      </c>
      <c r="N17" s="22">
        <f t="shared" si="2"/>
        <v>0.19884385242404853</v>
      </c>
      <c r="O17" s="22">
        <f t="shared" si="3"/>
        <v>0.2834194082507579</v>
      </c>
      <c r="P17" s="23">
        <f t="shared" si="4"/>
        <v>0.37447648364766745</v>
      </c>
      <c r="Q17" s="70">
        <v>8749</v>
      </c>
      <c r="R17" s="21">
        <v>3858</v>
      </c>
      <c r="S17" s="23">
        <f t="shared" si="5"/>
        <v>0.44096468167790603</v>
      </c>
    </row>
    <row r="18" spans="1:19" ht="51">
      <c r="A18" s="17"/>
      <c r="B18" s="19">
        <v>5005193</v>
      </c>
      <c r="C18" s="19" t="s">
        <v>2140</v>
      </c>
      <c r="D18" s="68">
        <v>3000701</v>
      </c>
      <c r="E18" s="19" t="s">
        <v>2123</v>
      </c>
      <c r="F18" s="69">
        <v>394</v>
      </c>
      <c r="G18" s="19" t="s">
        <v>394</v>
      </c>
      <c r="H18" s="20">
        <v>1.4549919999999998</v>
      </c>
      <c r="I18" s="21">
        <v>3.74587</v>
      </c>
      <c r="J18" s="21">
        <f t="shared" si="1"/>
        <v>1.2597010102200021</v>
      </c>
      <c r="K18" s="21">
        <v>0.88378604022000218</v>
      </c>
      <c r="L18" s="21">
        <v>1.6515060000000012E-2</v>
      </c>
      <c r="M18" s="21">
        <v>0.35939990999999993</v>
      </c>
      <c r="N18" s="22">
        <f t="shared" si="2"/>
        <v>0.2359361217073743</v>
      </c>
      <c r="O18" s="22">
        <f t="shared" si="3"/>
        <v>0.24034499334467085</v>
      </c>
      <c r="P18" s="23">
        <f t="shared" si="4"/>
        <v>0.336290637480746</v>
      </c>
      <c r="Q18" s="70">
        <v>643</v>
      </c>
      <c r="R18" s="21">
        <v>507</v>
      </c>
      <c r="S18" s="23">
        <f t="shared" si="5"/>
        <v>0.78849144634525659</v>
      </c>
    </row>
    <row r="19" spans="1:19" ht="51">
      <c r="A19" s="17"/>
      <c r="B19" s="19">
        <v>5005194</v>
      </c>
      <c r="C19" s="19" t="s">
        <v>2141</v>
      </c>
      <c r="D19" s="68">
        <v>3000701</v>
      </c>
      <c r="E19" s="19" t="s">
        <v>2123</v>
      </c>
      <c r="F19" s="69">
        <v>87</v>
      </c>
      <c r="G19" s="19" t="s">
        <v>395</v>
      </c>
      <c r="H19" s="20">
        <v>0.28846599999999983</v>
      </c>
      <c r="I19" s="21">
        <v>0.49550499999999992</v>
      </c>
      <c r="J19" s="21">
        <f t="shared" si="1"/>
        <v>0.24441045067167277</v>
      </c>
      <c r="K19" s="21">
        <v>0.14488940067167277</v>
      </c>
      <c r="L19" s="21">
        <v>4.3487940000000003E-2</v>
      </c>
      <c r="M19" s="21">
        <v>5.6033110000000004E-2</v>
      </c>
      <c r="N19" s="22">
        <f t="shared" si="2"/>
        <v>0.29240754517446405</v>
      </c>
      <c r="O19" s="22">
        <f t="shared" si="3"/>
        <v>0.38017243150255359</v>
      </c>
      <c r="P19" s="23">
        <f t="shared" si="4"/>
        <v>0.49325526618636101</v>
      </c>
      <c r="Q19" s="70">
        <v>1342</v>
      </c>
      <c r="R19" s="21">
        <v>1105</v>
      </c>
      <c r="S19" s="23">
        <f t="shared" si="5"/>
        <v>0.82339791356184799</v>
      </c>
    </row>
    <row r="20" spans="1:19" ht="25.5">
      <c r="A20" s="17"/>
      <c r="B20" s="19">
        <v>5005195</v>
      </c>
      <c r="C20" s="19" t="s">
        <v>2142</v>
      </c>
      <c r="D20" s="68">
        <v>3000702</v>
      </c>
      <c r="E20" s="19" t="s">
        <v>2124</v>
      </c>
      <c r="F20" s="69">
        <v>394</v>
      </c>
      <c r="G20" s="19" t="s">
        <v>394</v>
      </c>
      <c r="H20" s="20">
        <v>7.1685959999999991</v>
      </c>
      <c r="I20" s="21">
        <v>8.2432119999999998</v>
      </c>
      <c r="J20" s="21">
        <f t="shared" si="1"/>
        <v>3.0819385700732824</v>
      </c>
      <c r="K20" s="21">
        <v>2.0715158500732826</v>
      </c>
      <c r="L20" s="21">
        <v>0.46496770999999981</v>
      </c>
      <c r="M20" s="21">
        <v>0.54545501000000007</v>
      </c>
      <c r="N20" s="22">
        <f t="shared" si="2"/>
        <v>0.25129959657391837</v>
      </c>
      <c r="O20" s="22">
        <f t="shared" si="3"/>
        <v>0.30770572928044099</v>
      </c>
      <c r="P20" s="23">
        <f t="shared" si="4"/>
        <v>0.37387593210914416</v>
      </c>
      <c r="Q20" s="70">
        <v>14790</v>
      </c>
      <c r="R20" s="21">
        <v>12162</v>
      </c>
      <c r="S20" s="23">
        <f t="shared" si="5"/>
        <v>0.82231237322515216</v>
      </c>
    </row>
    <row r="21" spans="1:19" ht="38.25">
      <c r="A21" s="17"/>
      <c r="B21" s="19">
        <v>5005196</v>
      </c>
      <c r="C21" s="19" t="s">
        <v>2143</v>
      </c>
      <c r="D21" s="68">
        <v>3000702</v>
      </c>
      <c r="E21" s="19" t="s">
        <v>2124</v>
      </c>
      <c r="F21" s="69">
        <v>394</v>
      </c>
      <c r="G21" s="19" t="s">
        <v>394</v>
      </c>
      <c r="H21" s="20">
        <v>4.709911</v>
      </c>
      <c r="I21" s="21">
        <v>10.007396000000005</v>
      </c>
      <c r="J21" s="21">
        <f t="shared" si="1"/>
        <v>4.0011115362527594</v>
      </c>
      <c r="K21" s="21">
        <v>2.4673696062527597</v>
      </c>
      <c r="L21" s="21">
        <v>0.59830470999999985</v>
      </c>
      <c r="M21" s="21">
        <v>0.93543722000000018</v>
      </c>
      <c r="N21" s="22">
        <f t="shared" si="2"/>
        <v>0.24655460883658031</v>
      </c>
      <c r="O21" s="22">
        <f t="shared" si="3"/>
        <v>0.30634086192379695</v>
      </c>
      <c r="P21" s="23">
        <f t="shared" si="4"/>
        <v>0.39981545011836817</v>
      </c>
      <c r="Q21" s="70">
        <v>6421.5</v>
      </c>
      <c r="R21" s="21">
        <v>6157</v>
      </c>
      <c r="S21" s="23">
        <f t="shared" si="5"/>
        <v>0.95881024682706528</v>
      </c>
    </row>
    <row r="22" spans="1:19" ht="38.25">
      <c r="A22" s="17"/>
      <c r="B22" s="19">
        <v>5005197</v>
      </c>
      <c r="C22" s="19" t="s">
        <v>2144</v>
      </c>
      <c r="D22" s="68">
        <v>3000702</v>
      </c>
      <c r="E22" s="19" t="s">
        <v>2124</v>
      </c>
      <c r="F22" s="69">
        <v>87</v>
      </c>
      <c r="G22" s="19" t="s">
        <v>395</v>
      </c>
      <c r="H22" s="20">
        <v>0.82581300000000002</v>
      </c>
      <c r="I22" s="21">
        <v>1.0805630000000002</v>
      </c>
      <c r="J22" s="21">
        <f t="shared" si="1"/>
        <v>0.37899416269980052</v>
      </c>
      <c r="K22" s="21">
        <v>0.36702196269980047</v>
      </c>
      <c r="L22" s="21">
        <v>-6.2317179999999986E-2</v>
      </c>
      <c r="M22" s="21">
        <v>7.4289380000000002E-2</v>
      </c>
      <c r="N22" s="22">
        <f t="shared" si="2"/>
        <v>0.33965808814460646</v>
      </c>
      <c r="O22" s="22">
        <f t="shared" si="3"/>
        <v>0.28198705924578249</v>
      </c>
      <c r="P22" s="23">
        <f t="shared" si="4"/>
        <v>0.35073768276333767</v>
      </c>
      <c r="Q22" s="70">
        <v>1145</v>
      </c>
      <c r="R22" s="21">
        <v>1103</v>
      </c>
      <c r="S22" s="23">
        <f t="shared" si="5"/>
        <v>0.96331877729257642</v>
      </c>
    </row>
    <row r="23" spans="1:19">
      <c r="A23" s="17"/>
      <c r="B23" s="19">
        <v>9000000</v>
      </c>
      <c r="C23" s="19" t="s">
        <v>303</v>
      </c>
      <c r="D23" s="68">
        <v>9000000</v>
      </c>
      <c r="E23" s="19" t="s">
        <v>304</v>
      </c>
      <c r="F23" s="69"/>
      <c r="G23" s="19" t="s">
        <v>311</v>
      </c>
      <c r="H23" s="20">
        <v>4.2511020000000039</v>
      </c>
      <c r="I23" s="21">
        <v>2.4791889999999968</v>
      </c>
      <c r="J23" s="21">
        <f t="shared" si="1"/>
        <v>1.449424778251815</v>
      </c>
      <c r="K23" s="21">
        <v>1.1196081182518149</v>
      </c>
      <c r="L23" s="21">
        <v>2.4081609999999996E-2</v>
      </c>
      <c r="M23" s="21">
        <v>0.30573505000000012</v>
      </c>
      <c r="N23" s="22">
        <f t="shared" si="2"/>
        <v>0.45160256771541679</v>
      </c>
      <c r="O23" s="22">
        <f t="shared" si="3"/>
        <v>0.4613160708004983</v>
      </c>
      <c r="P23" s="23">
        <f t="shared" si="4"/>
        <v>0.58463666071921783</v>
      </c>
      <c r="Q23" s="70"/>
      <c r="R23" s="21"/>
      <c r="S23" s="23">
        <f t="shared" si="5"/>
        <v>0</v>
      </c>
    </row>
    <row r="24" spans="1:19" ht="15.75" thickBot="1">
      <c r="A24" s="41" t="s">
        <v>293</v>
      </c>
      <c r="B24" s="43"/>
      <c r="C24" s="43"/>
      <c r="D24" s="65"/>
      <c r="E24" s="43"/>
      <c r="F24" s="66"/>
      <c r="G24" s="43"/>
      <c r="H24" s="44">
        <f>H6-H7</f>
        <v>0</v>
      </c>
      <c r="I24" s="44">
        <f t="shared" ref="I24:M24" si="6">I6-I7</f>
        <v>0</v>
      </c>
      <c r="J24" s="44">
        <f t="shared" si="6"/>
        <v>0</v>
      </c>
      <c r="K24" s="44">
        <f t="shared" si="6"/>
        <v>0</v>
      </c>
      <c r="L24" s="44">
        <f t="shared" si="6"/>
        <v>0</v>
      </c>
      <c r="M24" s="44">
        <f t="shared" si="6"/>
        <v>0</v>
      </c>
      <c r="N24" s="46">
        <f t="shared" si="2"/>
        <v>0</v>
      </c>
      <c r="O24" s="46">
        <f t="shared" si="3"/>
        <v>0</v>
      </c>
      <c r="P24" s="47">
        <f t="shared" si="4"/>
        <v>0</v>
      </c>
      <c r="Q24" s="67"/>
      <c r="R24" s="45"/>
      <c r="S2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>
  <dimension ref="A1:M12"/>
  <sheetViews>
    <sheetView workbookViewId="0">
      <selection activeCell="A10" sqref="A10:L10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132</v>
      </c>
      <c r="B1" s="50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2147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131.44782699999996</v>
      </c>
      <c r="E6" s="14">
        <v>143.81175200000001</v>
      </c>
      <c r="F6" s="14">
        <v>71.797045020142747</v>
      </c>
      <c r="G6" s="14">
        <v>49.386847710142774</v>
      </c>
      <c r="H6" s="14">
        <v>12.473774439999998</v>
      </c>
      <c r="I6" s="14">
        <v>9.9364228699999959</v>
      </c>
      <c r="J6" s="15">
        <v>0.34341315659754129</v>
      </c>
      <c r="K6" s="15">
        <v>0.43014997932952498</v>
      </c>
      <c r="L6" s="16">
        <v>0.49924324001103032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131.44782699999999</v>
      </c>
      <c r="E7" s="38">
        <f ca="1">SUM(E8:OFFSET(E6,MATCH("GOBIERNOS REGIONALES",$A$8:$A$50,0),0))</f>
        <v>141.92834500000001</v>
      </c>
      <c r="F7" s="38">
        <f ca="1">SUM(F8:OFFSET(F6,MATCH("GOBIERNOS REGIONALES",$A$8:$A$50,0),0))</f>
        <v>71.163220954109605</v>
      </c>
      <c r="G7" s="38">
        <f ca="1">SUM(G8:OFFSET(G6,MATCH("GOBIERNOS REGIONALES",$A$8:$A$50,0),0))</f>
        <v>49.042377234109608</v>
      </c>
      <c r="H7" s="38">
        <f ca="1">SUM(H8:OFFSET(H6,MATCH("GOBIERNOS REGIONALES",$A$8:$A$50,0),0))</f>
        <v>12.341616049999995</v>
      </c>
      <c r="I7" s="38">
        <f ca="1">SUM(I8:OFFSET(I6,MATCH("GOBIERNOS REGIONALES",$A$8:$A$50,0),0))</f>
        <v>9.7792276700000027</v>
      </c>
      <c r="J7" s="39">
        <f ca="1">IFERROR(G7/E7,0)</f>
        <v>0.34554321924989406</v>
      </c>
      <c r="K7" s="39">
        <f ca="1">IFERROR(SUM(G7,H7)/E7,0)</f>
        <v>0.43249988777160475</v>
      </c>
      <c r="L7" s="40">
        <f ca="1">IFERROR(SUM(G7,H7,I7)/E7,0)</f>
        <v>0.50140245737459699</v>
      </c>
      <c r="M7" s="4"/>
    </row>
    <row r="8" spans="1:13">
      <c r="A8" s="17"/>
      <c r="B8" s="18">
        <v>3</v>
      </c>
      <c r="C8" s="19" t="s">
        <v>102</v>
      </c>
      <c r="D8" s="20">
        <v>131.44782699999999</v>
      </c>
      <c r="E8" s="21">
        <v>141.92834500000001</v>
      </c>
      <c r="F8" s="21">
        <f t="shared" ref="F8:F11" si="0">SUM(G8,H8,I8)</f>
        <v>71.163220954109605</v>
      </c>
      <c r="G8" s="21">
        <v>49.042377234109608</v>
      </c>
      <c r="H8" s="21">
        <v>12.341616049999995</v>
      </c>
      <c r="I8" s="21">
        <v>9.7792276700000027</v>
      </c>
      <c r="J8" s="22">
        <f t="shared" ref="J8:J11" si="1">IFERROR(G8/E8,0)</f>
        <v>0.34554321924989406</v>
      </c>
      <c r="K8" s="22">
        <f t="shared" ref="K8:K11" si="2">IFERROR(SUM(G8,H8)/E8,0)</f>
        <v>0.43249988777160475</v>
      </c>
      <c r="L8" s="23">
        <f t="shared" ref="L8:L11" si="3">IFERROR(SUM(G8,H8,I8)/E8,0)</f>
        <v>0.50140245737459699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1.484807</v>
      </c>
      <c r="F9" s="38">
        <f ca="1">SUM(F10:OFFSET(F8,(MATCH("GOBIERNOS LOCALES",$A$8:$A$50,0)-MATCH("GOBIERNOS REGIONALES",$A$8:$A$50,0)),0))</f>
        <v>0.47920333608369292</v>
      </c>
      <c r="G9" s="38">
        <f ca="1">SUM(G10:OFFSET(G8,(MATCH("GOBIERNOS LOCALES",$A$8:$A$50,0)-MATCH("GOBIERNOS REGIONALES",$A$8:$A$50,0)),0))</f>
        <v>0.27892702608369291</v>
      </c>
      <c r="H9" s="38">
        <f ca="1">SUM(H10:OFFSET(H8,(MATCH("GOBIERNOS LOCALES",$A$8:$A$50,0)-MATCH("GOBIERNOS REGIONALES",$A$8:$A$50,0)),0))</f>
        <v>9.2568519999999987E-2</v>
      </c>
      <c r="I9" s="38">
        <f ca="1">SUM(I10:OFFSET(I8,(MATCH("GOBIERNOS LOCALES",$A$8:$A$50,0)-MATCH("GOBIERNOS REGIONALES",$A$8:$A$50,0)),0))</f>
        <v>0.10770779</v>
      </c>
      <c r="J9" s="39">
        <f t="shared" ca="1" si="1"/>
        <v>0.18785406189740006</v>
      </c>
      <c r="K9" s="39">
        <f t="shared" ca="1" si="2"/>
        <v>0.25019786819680462</v>
      </c>
      <c r="L9" s="40">
        <f t="shared" ca="1" si="3"/>
        <v>0.32273779426126958</v>
      </c>
      <c r="M9" s="4"/>
    </row>
    <row r="10" spans="1:13">
      <c r="A10" s="17"/>
      <c r="B10" s="18">
        <v>443</v>
      </c>
      <c r="C10" s="19" t="s">
        <v>209</v>
      </c>
      <c r="D10" s="20">
        <v>0</v>
      </c>
      <c r="E10" s="21">
        <v>1.484807</v>
      </c>
      <c r="F10" s="21">
        <f t="shared" si="0"/>
        <v>0.47920333608369292</v>
      </c>
      <c r="G10" s="21">
        <v>0.27892702608369291</v>
      </c>
      <c r="H10" s="21">
        <v>9.2568519999999987E-2</v>
      </c>
      <c r="I10" s="21">
        <v>0.10770779</v>
      </c>
      <c r="J10" s="22">
        <f t="shared" si="1"/>
        <v>0.18785406189740006</v>
      </c>
      <c r="K10" s="22">
        <f t="shared" si="2"/>
        <v>0.25019786819680462</v>
      </c>
      <c r="L10" s="23">
        <f t="shared" si="3"/>
        <v>0.32273779426126958</v>
      </c>
      <c r="M10" s="4"/>
    </row>
    <row r="11" spans="1:13" ht="15.75" thickBot="1">
      <c r="A11" s="41" t="s">
        <v>232</v>
      </c>
      <c r="B11" s="58"/>
      <c r="C11" s="43"/>
      <c r="D11" s="44">
        <v>0</v>
      </c>
      <c r="E11" s="45">
        <v>0.39860000000000001</v>
      </c>
      <c r="F11" s="45">
        <f t="shared" si="0"/>
        <v>0.15462072994947315</v>
      </c>
      <c r="G11" s="45">
        <v>6.5543449949473143E-2</v>
      </c>
      <c r="H11" s="45">
        <v>3.9589869999999999E-2</v>
      </c>
      <c r="I11" s="45">
        <v>4.9487410000000003E-2</v>
      </c>
      <c r="J11" s="46">
        <f t="shared" si="1"/>
        <v>0.16443414437900938</v>
      </c>
      <c r="K11" s="46">
        <f t="shared" si="2"/>
        <v>0.26375644743972188</v>
      </c>
      <c r="L11" s="47">
        <f t="shared" si="3"/>
        <v>0.38790950815221564</v>
      </c>
      <c r="M11" s="4"/>
    </row>
    <row r="12" spans="1:13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31</v>
      </c>
      <c r="B1" s="51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543</v>
      </c>
      <c r="N2" s="72" t="s">
        <v>579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299.35990500000003</v>
      </c>
      <c r="E6" s="14">
        <f ca="1">SUM(E7:OFFSET(E7,50,0))</f>
        <v>297.95282699999996</v>
      </c>
      <c r="F6" s="14">
        <f ca="1">SUM(F7:OFFSET(F7,50,0))</f>
        <v>166.22673335352482</v>
      </c>
      <c r="G6" s="14">
        <f ca="1">SUM(G7:OFFSET(G7,50,0))</f>
        <v>129.13282750352482</v>
      </c>
      <c r="H6" s="14">
        <f ca="1">SUM(H7:OFFSET(H7,50,0))</f>
        <v>18.796081459999996</v>
      </c>
      <c r="I6" s="14">
        <f ca="1">SUM(I7:OFFSET(I7,50,0))</f>
        <v>18.297824390000002</v>
      </c>
      <c r="J6" s="15">
        <f ca="1">IFERROR(G6/E6,0)</f>
        <v>0.43340024259452603</v>
      </c>
      <c r="K6" s="15">
        <f ca="1">IFERROR(SUM(G6,H6)/E6,0)</f>
        <v>0.4964843275795629</v>
      </c>
      <c r="L6" s="16">
        <f ca="1">IFERROR(SUM(G6,H6,I6)/E6,0)</f>
        <v>0.55789614425616729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0</v>
      </c>
      <c r="E7" s="21">
        <v>0.88516000000000006</v>
      </c>
      <c r="F7" s="21">
        <f t="shared" ref="F7:F15" si="0">SUM(G7,H7,I7)</f>
        <v>0.41040799021720886</v>
      </c>
      <c r="G7" s="21">
        <v>0.41040799021720886</v>
      </c>
      <c r="H7" s="21">
        <v>0</v>
      </c>
      <c r="I7" s="21">
        <v>0</v>
      </c>
      <c r="J7" s="22">
        <f t="shared" ref="J7:J15" si="1">IFERROR(G7/E7,0)</f>
        <v>0.46365401759818431</v>
      </c>
      <c r="K7" s="22">
        <f t="shared" ref="K7:K15" si="2">IFERROR(SUM(G7,H7)/E7,0)</f>
        <v>0.46365401759818431</v>
      </c>
      <c r="L7" s="23">
        <f t="shared" ref="L7:L15" si="3">IFERROR(SUM(G7,H7,I7)/E7,0)</f>
        <v>0.46365401759818431</v>
      </c>
      <c r="M7" s="4"/>
      <c r="N7" t="s">
        <v>265</v>
      </c>
      <c r="O7" s="5">
        <v>18.957183718681335</v>
      </c>
      <c r="P7" s="71">
        <v>0.99999998516031352</v>
      </c>
    </row>
    <row r="8" spans="1:16">
      <c r="A8" s="17"/>
      <c r="B8" s="55">
        <v>8</v>
      </c>
      <c r="C8" s="19" t="s">
        <v>256</v>
      </c>
      <c r="D8" s="20">
        <v>0</v>
      </c>
      <c r="E8" s="21">
        <v>0.91193599999999997</v>
      </c>
      <c r="F8" s="21">
        <f t="shared" si="0"/>
        <v>0.41040799021720886</v>
      </c>
      <c r="G8" s="21">
        <v>0.41040799021720886</v>
      </c>
      <c r="H8" s="21">
        <v>0</v>
      </c>
      <c r="I8" s="21">
        <v>0</v>
      </c>
      <c r="J8" s="22">
        <f t="shared" si="1"/>
        <v>0.45004034298153478</v>
      </c>
      <c r="K8" s="22">
        <f t="shared" si="2"/>
        <v>0.45004034298153478</v>
      </c>
      <c r="L8" s="23">
        <f t="shared" si="3"/>
        <v>0.45004034298153478</v>
      </c>
      <c r="M8" s="4"/>
      <c r="N8" t="s">
        <v>258</v>
      </c>
      <c r="O8" s="5">
        <v>9.1009859050673576</v>
      </c>
      <c r="P8" s="71">
        <v>0.82571715111512434</v>
      </c>
    </row>
    <row r="9" spans="1:16">
      <c r="A9" s="17"/>
      <c r="B9" s="55">
        <v>10</v>
      </c>
      <c r="C9" s="19" t="s">
        <v>258</v>
      </c>
      <c r="D9" s="20">
        <v>11.021917</v>
      </c>
      <c r="E9" s="21">
        <v>11.021917</v>
      </c>
      <c r="F9" s="21">
        <f t="shared" si="0"/>
        <v>9.1009859050673576</v>
      </c>
      <c r="G9" s="21">
        <v>8.663284745067358</v>
      </c>
      <c r="H9" s="21">
        <v>0.23276533999999999</v>
      </c>
      <c r="I9" s="21">
        <v>0.20493582000000002</v>
      </c>
      <c r="J9" s="22">
        <f t="shared" si="1"/>
        <v>0.78600526070622356</v>
      </c>
      <c r="K9" s="22">
        <f t="shared" si="2"/>
        <v>0.80712366869278351</v>
      </c>
      <c r="L9" s="23">
        <f t="shared" si="3"/>
        <v>0.82571715111512434</v>
      </c>
      <c r="M9" s="4"/>
      <c r="N9" t="s">
        <v>263</v>
      </c>
      <c r="O9" s="5">
        <v>129.15014174608777</v>
      </c>
      <c r="P9" s="71">
        <v>0.58490803399440894</v>
      </c>
    </row>
    <row r="10" spans="1:16">
      <c r="A10" s="17"/>
      <c r="B10" s="55">
        <v>12</v>
      </c>
      <c r="C10" s="19" t="s">
        <v>260</v>
      </c>
      <c r="D10" s="20">
        <v>26.062143000000003</v>
      </c>
      <c r="E10" s="21">
        <v>26.062143000000003</v>
      </c>
      <c r="F10" s="21">
        <f t="shared" si="0"/>
        <v>0.54926823079586029</v>
      </c>
      <c r="G10" s="21">
        <v>0.54926823079586029</v>
      </c>
      <c r="H10" s="21">
        <v>0</v>
      </c>
      <c r="I10" s="21">
        <v>0</v>
      </c>
      <c r="J10" s="22">
        <f t="shared" si="1"/>
        <v>2.1075328717053705E-2</v>
      </c>
      <c r="K10" s="22">
        <f t="shared" si="2"/>
        <v>2.1075328717053705E-2</v>
      </c>
      <c r="L10" s="23">
        <f t="shared" si="3"/>
        <v>2.1075328717053705E-2</v>
      </c>
      <c r="M10" s="4"/>
      <c r="N10" t="s">
        <v>250</v>
      </c>
      <c r="O10" s="5">
        <v>0.41040799021720886</v>
      </c>
      <c r="P10" s="71">
        <v>0.46365401759818431</v>
      </c>
    </row>
    <row r="11" spans="1:16">
      <c r="A11" s="17"/>
      <c r="B11" s="55">
        <v>15</v>
      </c>
      <c r="C11" s="19" t="s">
        <v>263</v>
      </c>
      <c r="D11" s="20">
        <v>217.87447</v>
      </c>
      <c r="E11" s="21">
        <v>220.80418500000002</v>
      </c>
      <c r="F11" s="21">
        <f t="shared" si="0"/>
        <v>129.15014174608777</v>
      </c>
      <c r="G11" s="21">
        <v>94.93104661608777</v>
      </c>
      <c r="H11" s="21">
        <v>17.489792379999997</v>
      </c>
      <c r="I11" s="21">
        <v>16.729302750000002</v>
      </c>
      <c r="J11" s="22">
        <f t="shared" si="1"/>
        <v>0.42993318544251213</v>
      </c>
      <c r="K11" s="22">
        <f t="shared" si="2"/>
        <v>0.50914270033463249</v>
      </c>
      <c r="L11" s="23">
        <f t="shared" si="3"/>
        <v>0.58490803399440894</v>
      </c>
      <c r="M11" s="4"/>
      <c r="N11" t="s">
        <v>268</v>
      </c>
      <c r="O11" s="5">
        <v>0.41040799021720886</v>
      </c>
      <c r="P11" s="71">
        <v>0.45129137880600223</v>
      </c>
    </row>
    <row r="12" spans="1:16">
      <c r="A12" s="17"/>
      <c r="B12" s="55">
        <v>17</v>
      </c>
      <c r="C12" s="19" t="s">
        <v>265</v>
      </c>
      <c r="D12" s="20">
        <v>0</v>
      </c>
      <c r="E12" s="21">
        <v>18.957184000000002</v>
      </c>
      <c r="F12" s="21">
        <f t="shared" si="0"/>
        <v>18.957183718681335</v>
      </c>
      <c r="G12" s="21">
        <v>18.957183718681335</v>
      </c>
      <c r="H12" s="21">
        <v>0</v>
      </c>
      <c r="I12" s="21">
        <v>0</v>
      </c>
      <c r="J12" s="22">
        <f t="shared" si="1"/>
        <v>0.99999998516031352</v>
      </c>
      <c r="K12" s="22">
        <f t="shared" si="2"/>
        <v>0.99999998516031352</v>
      </c>
      <c r="L12" s="23">
        <f t="shared" si="3"/>
        <v>0.99999998516031352</v>
      </c>
      <c r="M12" s="4"/>
      <c r="N12" t="s">
        <v>256</v>
      </c>
      <c r="O12" s="5">
        <v>0.41040799021720886</v>
      </c>
      <c r="P12" s="71">
        <v>0.45004034298153478</v>
      </c>
    </row>
    <row r="13" spans="1:16">
      <c r="A13" s="17"/>
      <c r="B13" s="55">
        <v>20</v>
      </c>
      <c r="C13" s="19" t="s">
        <v>268</v>
      </c>
      <c r="D13" s="20">
        <v>0</v>
      </c>
      <c r="E13" s="21">
        <v>0.90940799999999999</v>
      </c>
      <c r="F13" s="21">
        <f t="shared" si="0"/>
        <v>0.41040799021720886</v>
      </c>
      <c r="G13" s="21">
        <v>0.41040799021720886</v>
      </c>
      <c r="H13" s="21">
        <v>0</v>
      </c>
      <c r="I13" s="21">
        <v>0</v>
      </c>
      <c r="J13" s="22">
        <f t="shared" si="1"/>
        <v>0.45129137880600223</v>
      </c>
      <c r="K13" s="22">
        <f t="shared" si="2"/>
        <v>0.45129137880600223</v>
      </c>
      <c r="L13" s="23">
        <f t="shared" si="3"/>
        <v>0.45129137880600223</v>
      </c>
      <c r="M13" s="4"/>
      <c r="N13" t="s">
        <v>273</v>
      </c>
      <c r="O13" s="5">
        <v>7.2379297822408724</v>
      </c>
      <c r="P13" s="71">
        <v>0.3935605187132758</v>
      </c>
    </row>
    <row r="14" spans="1:16">
      <c r="A14" s="17"/>
      <c r="B14" s="55">
        <v>22</v>
      </c>
      <c r="C14" s="19" t="s">
        <v>270</v>
      </c>
      <c r="D14" s="20">
        <v>26</v>
      </c>
      <c r="E14" s="21">
        <v>0.01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260</v>
      </c>
      <c r="O14" s="5">
        <v>0.54926823079586029</v>
      </c>
      <c r="P14" s="71">
        <v>2.1075328717053705E-2</v>
      </c>
    </row>
    <row r="15" spans="1:16" ht="15.75" thickBot="1">
      <c r="A15" s="24"/>
      <c r="B15" s="56">
        <v>25</v>
      </c>
      <c r="C15" s="26" t="s">
        <v>273</v>
      </c>
      <c r="D15" s="27">
        <v>18.401375000000002</v>
      </c>
      <c r="E15" s="28">
        <v>18.390894000000003</v>
      </c>
      <c r="F15" s="28">
        <f t="shared" si="0"/>
        <v>7.2379297822408724</v>
      </c>
      <c r="G15" s="28">
        <v>4.8008202222408727</v>
      </c>
      <c r="H15" s="28">
        <v>1.0735237399999999</v>
      </c>
      <c r="I15" s="28">
        <v>1.3635858199999999</v>
      </c>
      <c r="J15" s="29">
        <f t="shared" si="1"/>
        <v>0.2610433305874566</v>
      </c>
      <c r="K15" s="29">
        <f t="shared" si="2"/>
        <v>0.31941590018630261</v>
      </c>
      <c r="L15" s="30">
        <f t="shared" si="3"/>
        <v>0.3935605187132758</v>
      </c>
      <c r="M15" s="4"/>
      <c r="N15" t="s">
        <v>270</v>
      </c>
      <c r="O15" s="5">
        <v>0</v>
      </c>
      <c r="P15" s="71">
        <v>0</v>
      </c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132</v>
      </c>
      <c r="B1" s="51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2148</v>
      </c>
      <c r="N2" s="72" t="s">
        <v>2160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131.44782699999996</v>
      </c>
      <c r="E6" s="14">
        <f ca="1">SUM(E7:OFFSET(E7,50,0))</f>
        <v>143.81175200000001</v>
      </c>
      <c r="F6" s="14">
        <f ca="1">SUM(F7:OFFSET(F7,50,0))</f>
        <v>71.797045020142747</v>
      </c>
      <c r="G6" s="14">
        <f ca="1">SUM(G7:OFFSET(G7,50,0))</f>
        <v>49.386847710142774</v>
      </c>
      <c r="H6" s="14">
        <f ca="1">SUM(H7:OFFSET(H7,50,0))</f>
        <v>12.473774439999998</v>
      </c>
      <c r="I6" s="14">
        <f ca="1">SUM(I7:OFFSET(I7,50,0))</f>
        <v>9.9364228699999959</v>
      </c>
      <c r="J6" s="15">
        <f ca="1">IFERROR(G6/E6,0)</f>
        <v>0.34341315659754129</v>
      </c>
      <c r="K6" s="15">
        <f ca="1">IFERROR(SUM(G6,H6)/E6,0)</f>
        <v>0.43014997932952498</v>
      </c>
      <c r="L6" s="16">
        <f ca="1">IFERROR(SUM(G6,H6,I6)/E6,0)</f>
        <v>0.49924324001103032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0.32510600000000006</v>
      </c>
      <c r="E7" s="21">
        <v>0.37038399999999999</v>
      </c>
      <c r="F7" s="21">
        <f t="shared" ref="F7:F23" si="0">SUM(G7,H7,I7)</f>
        <v>0.30273010521857024</v>
      </c>
      <c r="G7" s="21">
        <v>0.19474112521857023</v>
      </c>
      <c r="H7" s="21">
        <v>5.6676539999999997E-2</v>
      </c>
      <c r="I7" s="21">
        <v>5.1312440000000001E-2</v>
      </c>
      <c r="J7" s="22">
        <f t="shared" ref="J7:J23" si="1">IFERROR(G7/E7,0)</f>
        <v>0.52578168932397251</v>
      </c>
      <c r="K7" s="22">
        <f t="shared" ref="K7:K23" si="2">IFERROR(SUM(G7,H7)/E7,0)</f>
        <v>0.67880271615018528</v>
      </c>
      <c r="L7" s="23">
        <f t="shared" ref="L7:L23" si="3">IFERROR(SUM(G7,H7,I7)/E7,0)</f>
        <v>0.81734120593376136</v>
      </c>
      <c r="M7" s="4"/>
      <c r="N7" t="s">
        <v>249</v>
      </c>
      <c r="O7" s="5">
        <v>0.30273010521857024</v>
      </c>
      <c r="P7" s="71">
        <v>0.81734120593376136</v>
      </c>
    </row>
    <row r="8" spans="1:16">
      <c r="A8" s="17"/>
      <c r="B8" s="55">
        <v>2</v>
      </c>
      <c r="C8" s="19" t="s">
        <v>250</v>
      </c>
      <c r="D8" s="20">
        <v>0.99832100000000024</v>
      </c>
      <c r="E8" s="21">
        <v>0.95248100000000002</v>
      </c>
      <c r="F8" s="21">
        <f t="shared" si="0"/>
        <v>0.67272468560530641</v>
      </c>
      <c r="G8" s="21">
        <v>0.4874434256053064</v>
      </c>
      <c r="H8" s="21">
        <v>8.708972999999999E-2</v>
      </c>
      <c r="I8" s="21">
        <v>9.8191529999999999E-2</v>
      </c>
      <c r="J8" s="22">
        <f t="shared" si="1"/>
        <v>0.51176183630466787</v>
      </c>
      <c r="K8" s="22">
        <f t="shared" si="2"/>
        <v>0.60319644759875146</v>
      </c>
      <c r="L8" s="23">
        <f t="shared" si="3"/>
        <v>0.7062867244651666</v>
      </c>
      <c r="M8" s="4"/>
      <c r="N8" t="s">
        <v>272</v>
      </c>
      <c r="O8" s="5">
        <v>0.1768437610569763</v>
      </c>
      <c r="P8" s="71">
        <v>0.73113397384187062</v>
      </c>
    </row>
    <row r="9" spans="1:16">
      <c r="A9" s="17"/>
      <c r="B9" s="55">
        <v>3</v>
      </c>
      <c r="C9" s="19" t="s">
        <v>251</v>
      </c>
      <c r="D9" s="20">
        <v>0</v>
      </c>
      <c r="E9" s="21">
        <v>0.84803000000000006</v>
      </c>
      <c r="F9" s="21">
        <f t="shared" si="0"/>
        <v>0.52230708486781452</v>
      </c>
      <c r="G9" s="21">
        <v>0.24563225486781448</v>
      </c>
      <c r="H9" s="21">
        <v>0.21142453</v>
      </c>
      <c r="I9" s="21">
        <v>6.5250300000000011E-2</v>
      </c>
      <c r="J9" s="22">
        <f t="shared" si="1"/>
        <v>0.28965043084302966</v>
      </c>
      <c r="K9" s="22">
        <f t="shared" si="2"/>
        <v>0.53896299054021024</v>
      </c>
      <c r="L9" s="23">
        <f t="shared" si="3"/>
        <v>0.61590637697701078</v>
      </c>
      <c r="M9" s="4"/>
      <c r="N9" t="s">
        <v>250</v>
      </c>
      <c r="O9" s="5">
        <v>0.67272468560530641</v>
      </c>
      <c r="P9" s="71">
        <v>0.7062867244651666</v>
      </c>
    </row>
    <row r="10" spans="1:16">
      <c r="A10" s="17"/>
      <c r="B10" s="55">
        <v>4</v>
      </c>
      <c r="C10" s="19" t="s">
        <v>252</v>
      </c>
      <c r="D10" s="20">
        <v>2.3802639999999995</v>
      </c>
      <c r="E10" s="21">
        <v>1.705446</v>
      </c>
      <c r="F10" s="21">
        <f t="shared" si="0"/>
        <v>0.66048271276646675</v>
      </c>
      <c r="G10" s="21">
        <v>0.38525985276646679</v>
      </c>
      <c r="H10" s="21">
        <v>0.11185257999999999</v>
      </c>
      <c r="I10" s="21">
        <v>0.16337028000000001</v>
      </c>
      <c r="J10" s="22">
        <f t="shared" si="1"/>
        <v>0.22589976625848418</v>
      </c>
      <c r="K10" s="22">
        <f t="shared" si="2"/>
        <v>0.29148529637787812</v>
      </c>
      <c r="L10" s="23">
        <f t="shared" si="3"/>
        <v>0.38727858446791441</v>
      </c>
      <c r="M10" s="4"/>
      <c r="N10" t="s">
        <v>262</v>
      </c>
      <c r="O10" s="5">
        <v>0.381108044762621</v>
      </c>
      <c r="P10" s="71">
        <v>0.69530926061345188</v>
      </c>
    </row>
    <row r="11" spans="1:16">
      <c r="A11" s="17"/>
      <c r="B11" s="55">
        <v>5</v>
      </c>
      <c r="C11" s="19" t="s">
        <v>253</v>
      </c>
      <c r="D11" s="20">
        <v>0.511189</v>
      </c>
      <c r="E11" s="21">
        <v>5.3059189999999994</v>
      </c>
      <c r="F11" s="21">
        <f t="shared" si="0"/>
        <v>2.481690515960433</v>
      </c>
      <c r="G11" s="21">
        <v>1.4487383059604326</v>
      </c>
      <c r="H11" s="21">
        <v>0.51752703</v>
      </c>
      <c r="I11" s="21">
        <v>0.51542518000000004</v>
      </c>
      <c r="J11" s="22">
        <f t="shared" si="1"/>
        <v>0.27304191902673841</v>
      </c>
      <c r="K11" s="22">
        <f t="shared" si="2"/>
        <v>0.37057959911571076</v>
      </c>
      <c r="L11" s="23">
        <f t="shared" si="3"/>
        <v>0.46772114613141158</v>
      </c>
      <c r="M11" s="4"/>
      <c r="N11" t="s">
        <v>271</v>
      </c>
      <c r="O11" s="5">
        <v>0.34213029544996942</v>
      </c>
      <c r="P11" s="71">
        <v>0.68460700204297265</v>
      </c>
    </row>
    <row r="12" spans="1:16">
      <c r="A12" s="17"/>
      <c r="B12" s="55">
        <v>7</v>
      </c>
      <c r="C12" s="19" t="s">
        <v>255</v>
      </c>
      <c r="D12" s="20">
        <v>0.33806000000000003</v>
      </c>
      <c r="E12" s="21">
        <v>1.784929</v>
      </c>
      <c r="F12" s="21">
        <f t="shared" si="0"/>
        <v>1.0898720024161599</v>
      </c>
      <c r="G12" s="21">
        <v>0.79254609241615981</v>
      </c>
      <c r="H12" s="21">
        <v>0.14652472000000002</v>
      </c>
      <c r="I12" s="21">
        <v>0.15080119000000003</v>
      </c>
      <c r="J12" s="22">
        <f t="shared" si="1"/>
        <v>0.44402107446075434</v>
      </c>
      <c r="K12" s="22">
        <f t="shared" si="2"/>
        <v>0.52611101753412037</v>
      </c>
      <c r="L12" s="23">
        <f t="shared" si="3"/>
        <v>0.61059683741827264</v>
      </c>
      <c r="M12" s="4"/>
      <c r="N12" t="s">
        <v>257</v>
      </c>
      <c r="O12" s="5">
        <v>0.20060091359243926</v>
      </c>
      <c r="P12" s="71">
        <v>0.63729969657695773</v>
      </c>
    </row>
    <row r="13" spans="1:16">
      <c r="A13" s="17"/>
      <c r="B13" s="55">
        <v>8</v>
      </c>
      <c r="C13" s="19" t="s">
        <v>256</v>
      </c>
      <c r="D13" s="20">
        <v>82.934157999999968</v>
      </c>
      <c r="E13" s="21">
        <v>86.239308000000008</v>
      </c>
      <c r="F13" s="21">
        <f t="shared" si="0"/>
        <v>40.41902736645595</v>
      </c>
      <c r="G13" s="21">
        <v>28.080243176455951</v>
      </c>
      <c r="H13" s="21">
        <v>6.3776252900000001</v>
      </c>
      <c r="I13" s="21">
        <v>5.9611588999999974</v>
      </c>
      <c r="J13" s="22">
        <f t="shared" si="1"/>
        <v>0.3256084009446823</v>
      </c>
      <c r="K13" s="22">
        <f t="shared" si="2"/>
        <v>0.39956105012410287</v>
      </c>
      <c r="L13" s="23">
        <f t="shared" si="3"/>
        <v>0.46868450482529317</v>
      </c>
      <c r="M13" s="4"/>
      <c r="N13" t="s">
        <v>251</v>
      </c>
      <c r="O13" s="5">
        <v>0.52230708486781452</v>
      </c>
      <c r="P13" s="71">
        <v>0.61590637697701078</v>
      </c>
    </row>
    <row r="14" spans="1:16">
      <c r="A14" s="17"/>
      <c r="B14" s="55">
        <v>9</v>
      </c>
      <c r="C14" s="19" t="s">
        <v>257</v>
      </c>
      <c r="D14" s="20">
        <v>0.27604900000000004</v>
      </c>
      <c r="E14" s="21">
        <v>0.31476700000000002</v>
      </c>
      <c r="F14" s="21">
        <f t="shared" si="0"/>
        <v>0.20060091359243926</v>
      </c>
      <c r="G14" s="21">
        <v>0.14363203359243926</v>
      </c>
      <c r="H14" s="21">
        <v>3.5308260000000001E-2</v>
      </c>
      <c r="I14" s="21">
        <v>2.1660620000000002E-2</v>
      </c>
      <c r="J14" s="22">
        <f t="shared" si="1"/>
        <v>0.45631223601088822</v>
      </c>
      <c r="K14" s="22">
        <f t="shared" si="2"/>
        <v>0.56848492247420868</v>
      </c>
      <c r="L14" s="23">
        <f t="shared" si="3"/>
        <v>0.63729969657695773</v>
      </c>
      <c r="M14" s="4"/>
      <c r="N14" t="s">
        <v>255</v>
      </c>
      <c r="O14" s="5">
        <v>1.0898720024161599</v>
      </c>
      <c r="P14" s="71">
        <v>0.61059683741827264</v>
      </c>
    </row>
    <row r="15" spans="1:16">
      <c r="A15" s="17"/>
      <c r="B15" s="55">
        <v>11</v>
      </c>
      <c r="C15" s="19" t="s">
        <v>259</v>
      </c>
      <c r="D15" s="20">
        <v>0.63038899999999998</v>
      </c>
      <c r="E15" s="21">
        <v>0.90785699999999991</v>
      </c>
      <c r="F15" s="21">
        <f t="shared" si="0"/>
        <v>0.54267897953221367</v>
      </c>
      <c r="G15" s="21">
        <v>0.39373748953221366</v>
      </c>
      <c r="H15" s="21">
        <v>4.2376409999999996E-2</v>
      </c>
      <c r="I15" s="21">
        <v>0.10656507999999999</v>
      </c>
      <c r="J15" s="22">
        <f t="shared" si="1"/>
        <v>0.4336998993588348</v>
      </c>
      <c r="K15" s="22">
        <f t="shared" si="2"/>
        <v>0.48037730560232911</v>
      </c>
      <c r="L15" s="23">
        <f t="shared" si="3"/>
        <v>0.59775821471026136</v>
      </c>
      <c r="M15" s="4"/>
      <c r="N15" t="s">
        <v>259</v>
      </c>
      <c r="O15" s="5">
        <v>0.54267897953221367</v>
      </c>
      <c r="P15" s="71">
        <v>0.59775821471026136</v>
      </c>
    </row>
    <row r="16" spans="1:16">
      <c r="A16" s="17"/>
      <c r="B16" s="55">
        <v>12</v>
      </c>
      <c r="C16" s="19" t="s">
        <v>260</v>
      </c>
      <c r="D16" s="20">
        <v>0.40291499999999997</v>
      </c>
      <c r="E16" s="21">
        <v>0.688218</v>
      </c>
      <c r="F16" s="21">
        <f t="shared" si="0"/>
        <v>0.31524359946218433</v>
      </c>
      <c r="G16" s="21">
        <v>0.21646192946218434</v>
      </c>
      <c r="H16" s="21">
        <v>3.1469839999999999E-2</v>
      </c>
      <c r="I16" s="21">
        <v>6.7311830000000003E-2</v>
      </c>
      <c r="J16" s="22">
        <f t="shared" si="1"/>
        <v>0.31452523686126249</v>
      </c>
      <c r="K16" s="22">
        <f t="shared" si="2"/>
        <v>0.36025179443458955</v>
      </c>
      <c r="L16" s="23">
        <f t="shared" si="3"/>
        <v>0.45805776579831436</v>
      </c>
      <c r="M16" s="4"/>
      <c r="N16" t="s">
        <v>261</v>
      </c>
      <c r="O16" s="5">
        <v>2.1061427473106016</v>
      </c>
      <c r="P16" s="71">
        <v>0.56896450812775323</v>
      </c>
    </row>
    <row r="17" spans="1:16">
      <c r="A17" s="17"/>
      <c r="B17" s="55">
        <v>13</v>
      </c>
      <c r="C17" s="19" t="s">
        <v>261</v>
      </c>
      <c r="D17" s="20">
        <v>3.8773450000000009</v>
      </c>
      <c r="E17" s="21">
        <v>3.7017119999999997</v>
      </c>
      <c r="F17" s="21">
        <f t="shared" si="0"/>
        <v>2.1061427473106016</v>
      </c>
      <c r="G17" s="21">
        <v>1.5450877273106016</v>
      </c>
      <c r="H17" s="21">
        <v>0.27507296999999992</v>
      </c>
      <c r="I17" s="21">
        <v>0.28598204999999999</v>
      </c>
      <c r="J17" s="22">
        <f t="shared" si="1"/>
        <v>0.41739814640107109</v>
      </c>
      <c r="K17" s="22">
        <f t="shared" si="2"/>
        <v>0.4917078090652654</v>
      </c>
      <c r="L17" s="23">
        <f t="shared" si="3"/>
        <v>0.56896450812775323</v>
      </c>
      <c r="M17" s="4"/>
      <c r="N17" t="s">
        <v>263</v>
      </c>
      <c r="O17" s="5">
        <v>21.105349749533996</v>
      </c>
      <c r="P17" s="71">
        <v>0.54925813253648448</v>
      </c>
    </row>
    <row r="18" spans="1:16">
      <c r="A18" s="17"/>
      <c r="B18" s="55">
        <v>14</v>
      </c>
      <c r="C18" s="19" t="s">
        <v>262</v>
      </c>
      <c r="D18" s="20">
        <v>0.51288500000000004</v>
      </c>
      <c r="E18" s="21">
        <v>0.54811300000000007</v>
      </c>
      <c r="F18" s="21">
        <f t="shared" si="0"/>
        <v>0.381108044762621</v>
      </c>
      <c r="G18" s="21">
        <v>0.25940347476262104</v>
      </c>
      <c r="H18" s="21">
        <v>5.4837319999999995E-2</v>
      </c>
      <c r="I18" s="21">
        <v>6.6867250000000003E-2</v>
      </c>
      <c r="J18" s="22">
        <f t="shared" si="1"/>
        <v>0.47326641543371717</v>
      </c>
      <c r="K18" s="22">
        <f t="shared" si="2"/>
        <v>0.57331388739661526</v>
      </c>
      <c r="L18" s="23">
        <f t="shared" si="3"/>
        <v>0.69530926061345188</v>
      </c>
      <c r="M18" s="4"/>
      <c r="N18" t="s">
        <v>256</v>
      </c>
      <c r="O18" s="5">
        <v>40.41902736645595</v>
      </c>
      <c r="P18" s="71">
        <v>0.46868450482529317</v>
      </c>
    </row>
    <row r="19" spans="1:16">
      <c r="A19" s="17"/>
      <c r="B19" s="55">
        <v>15</v>
      </c>
      <c r="C19" s="19" t="s">
        <v>263</v>
      </c>
      <c r="D19" s="20">
        <v>37.203152000000003</v>
      </c>
      <c r="E19" s="21">
        <v>38.425193</v>
      </c>
      <c r="F19" s="21">
        <f t="shared" si="0"/>
        <v>21.105349749533996</v>
      </c>
      <c r="G19" s="21">
        <v>14.665066249533993</v>
      </c>
      <c r="H19" s="21">
        <v>4.2896847900000008</v>
      </c>
      <c r="I19" s="21">
        <v>2.1505987100000001</v>
      </c>
      <c r="J19" s="22">
        <f t="shared" si="1"/>
        <v>0.38165237711451422</v>
      </c>
      <c r="K19" s="22">
        <f t="shared" si="2"/>
        <v>0.49328967689333392</v>
      </c>
      <c r="L19" s="23">
        <f t="shared" si="3"/>
        <v>0.54925813253648448</v>
      </c>
      <c r="M19" s="4"/>
      <c r="N19" t="s">
        <v>253</v>
      </c>
      <c r="O19" s="5">
        <v>2.481690515960433</v>
      </c>
      <c r="P19" s="71">
        <v>0.46772114613141158</v>
      </c>
    </row>
    <row r="20" spans="1:16">
      <c r="A20" s="17"/>
      <c r="B20" s="55">
        <v>18</v>
      </c>
      <c r="C20" s="19" t="s">
        <v>266</v>
      </c>
      <c r="D20" s="20">
        <v>0</v>
      </c>
      <c r="E20" s="21">
        <v>0.35000000000000003</v>
      </c>
      <c r="F20" s="21">
        <f t="shared" si="0"/>
        <v>0.12827694065626502</v>
      </c>
      <c r="G20" s="21">
        <v>4.573045065626502E-2</v>
      </c>
      <c r="H20" s="21">
        <v>3.6562270000000008E-2</v>
      </c>
      <c r="I20" s="21">
        <v>4.5984219999999999E-2</v>
      </c>
      <c r="J20" s="22">
        <f t="shared" si="1"/>
        <v>0.13065843044647146</v>
      </c>
      <c r="K20" s="22">
        <f t="shared" si="2"/>
        <v>0.23512205901790006</v>
      </c>
      <c r="L20" s="23">
        <f t="shared" si="3"/>
        <v>0.36650554473218572</v>
      </c>
      <c r="M20" s="4"/>
      <c r="N20" t="s">
        <v>260</v>
      </c>
      <c r="O20" s="5">
        <v>0.31524359946218433</v>
      </c>
      <c r="P20" s="71">
        <v>0.45805776579831436</v>
      </c>
    </row>
    <row r="21" spans="1:16">
      <c r="A21" s="17"/>
      <c r="B21" s="55">
        <v>21</v>
      </c>
      <c r="C21" s="19" t="s">
        <v>269</v>
      </c>
      <c r="D21" s="20">
        <v>0.40445899999999996</v>
      </c>
      <c r="E21" s="21">
        <v>0.92777200000000004</v>
      </c>
      <c r="F21" s="21">
        <f t="shared" si="0"/>
        <v>0.34983551549480885</v>
      </c>
      <c r="G21" s="21">
        <v>0.13690833549480885</v>
      </c>
      <c r="H21" s="21">
        <v>0.10464496000000001</v>
      </c>
      <c r="I21" s="21">
        <v>0.10828222</v>
      </c>
      <c r="J21" s="22">
        <f t="shared" si="1"/>
        <v>0.14756678957201644</v>
      </c>
      <c r="K21" s="22">
        <f t="shared" si="2"/>
        <v>0.26035846683755154</v>
      </c>
      <c r="L21" s="23">
        <f t="shared" si="3"/>
        <v>0.37707056851770565</v>
      </c>
      <c r="M21" s="4"/>
      <c r="N21" t="s">
        <v>252</v>
      </c>
      <c r="O21" s="5">
        <v>0.66048271276646675</v>
      </c>
      <c r="P21" s="71">
        <v>0.38727858446791441</v>
      </c>
    </row>
    <row r="22" spans="1:16">
      <c r="A22" s="17"/>
      <c r="B22" s="55">
        <v>23</v>
      </c>
      <c r="C22" s="19" t="s">
        <v>271</v>
      </c>
      <c r="D22" s="20">
        <v>0.49049499999999996</v>
      </c>
      <c r="E22" s="21">
        <v>0.499747</v>
      </c>
      <c r="F22" s="21">
        <f t="shared" si="0"/>
        <v>0.34213029544996942</v>
      </c>
      <c r="G22" s="21">
        <v>0.22001135544996941</v>
      </c>
      <c r="H22" s="21">
        <v>6.4425969999999999E-2</v>
      </c>
      <c r="I22" s="21">
        <v>5.7692969999999996E-2</v>
      </c>
      <c r="J22" s="22">
        <f t="shared" si="1"/>
        <v>0.44024547511034468</v>
      </c>
      <c r="K22" s="22">
        <f t="shared" si="2"/>
        <v>0.56916264719942178</v>
      </c>
      <c r="L22" s="23">
        <f t="shared" si="3"/>
        <v>0.68460700204297265</v>
      </c>
      <c r="M22" s="4"/>
      <c r="N22" t="s">
        <v>269</v>
      </c>
      <c r="O22" s="5">
        <v>0.34983551549480885</v>
      </c>
      <c r="P22" s="71">
        <v>0.37707056851770565</v>
      </c>
    </row>
    <row r="23" spans="1:16" ht="15.75" thickBot="1">
      <c r="A23" s="24"/>
      <c r="B23" s="56">
        <v>24</v>
      </c>
      <c r="C23" s="26" t="s">
        <v>272</v>
      </c>
      <c r="D23" s="27">
        <v>0.16304000000000002</v>
      </c>
      <c r="E23" s="28">
        <v>0.24187600000000001</v>
      </c>
      <c r="F23" s="28">
        <f t="shared" si="0"/>
        <v>0.1768437610569763</v>
      </c>
      <c r="G23" s="28">
        <v>0.12620443105697632</v>
      </c>
      <c r="H23" s="28">
        <v>3.0671230000000001E-2</v>
      </c>
      <c r="I23" s="28">
        <v>1.9968099999999999E-2</v>
      </c>
      <c r="J23" s="29">
        <f t="shared" si="1"/>
        <v>0.52177326835641535</v>
      </c>
      <c r="K23" s="29">
        <f t="shared" si="2"/>
        <v>0.64857886295860812</v>
      </c>
      <c r="L23" s="30">
        <f t="shared" si="3"/>
        <v>0.73113397384187062</v>
      </c>
      <c r="M23" s="4"/>
      <c r="N23" t="s">
        <v>266</v>
      </c>
      <c r="O23" s="5">
        <v>0.12827694065626502</v>
      </c>
      <c r="P23" s="71">
        <v>0.36650554473218572</v>
      </c>
    </row>
    <row r="24" spans="1:16">
      <c r="O24" s="5"/>
      <c r="P24" s="71"/>
    </row>
    <row r="25" spans="1:16">
      <c r="O25" s="5"/>
      <c r="P25" s="71"/>
    </row>
    <row r="26" spans="1:16">
      <c r="O26" s="5"/>
      <c r="P26" s="71"/>
    </row>
    <row r="27" spans="1:16">
      <c r="O27" s="5"/>
      <c r="P27" s="71"/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1.xml><?xml version="1.0" encoding="utf-8"?>
<worksheet xmlns="http://schemas.openxmlformats.org/spreadsheetml/2006/main" xmlns:r="http://schemas.openxmlformats.org/officeDocument/2006/relationships">
  <dimension ref="A1:M17"/>
  <sheetViews>
    <sheetView workbookViewId="0">
      <selection activeCell="A17" sqref="A17:D1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8.5703125" customWidth="1"/>
    <col min="6" max="6" width="13.5703125" customWidth="1"/>
    <col min="7" max="9" width="0" hidden="1" customWidth="1"/>
  </cols>
  <sheetData>
    <row r="1" spans="1:13" ht="15.75">
      <c r="A1" s="50">
        <v>132</v>
      </c>
      <c r="B1" s="49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2149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131.44782699999996</v>
      </c>
      <c r="E6" s="14">
        <v>143.81175200000001</v>
      </c>
      <c r="F6" s="14">
        <v>71.797045020142747</v>
      </c>
      <c r="G6" s="14">
        <v>49.386847710142774</v>
      </c>
      <c r="H6" s="14">
        <v>12.473774439999998</v>
      </c>
      <c r="I6" s="14">
        <v>9.9364228699999959</v>
      </c>
      <c r="J6" s="15">
        <v>0.34341315659754129</v>
      </c>
      <c r="K6" s="15">
        <v>0.43014997932952498</v>
      </c>
      <c r="L6" s="16">
        <v>0.49924324001103032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84.651709999999994</v>
      </c>
      <c r="E7" s="38">
        <f ca="1">SUM(E8:OFFSET(E6,MATCH("PROYECTOS",$A$8:$A$50,0),0))</f>
        <v>95.180827999999977</v>
      </c>
      <c r="F7" s="38">
        <f ca="1">SUM(F8:OFFSET(F6,MATCH("PROYECTOS",$A$8:$A$50,0),0))</f>
        <v>53.401210619906415</v>
      </c>
      <c r="G7" s="38">
        <f ca="1">SUM(G8:OFFSET(G6,MATCH("PROYECTOS",$A$8:$A$50,0),0))</f>
        <v>36.695676059906418</v>
      </c>
      <c r="H7" s="38">
        <f ca="1">SUM(H8:OFFSET(H6,MATCH("PROYECTOS",$A$8:$A$50,0),0))</f>
        <v>9.4230283100000012</v>
      </c>
      <c r="I7" s="38">
        <f ca="1">SUM(I8:OFFSET(I6,MATCH("PROYECTOS",$A$8:$A$50,0),0))</f>
        <v>7.2825062500000008</v>
      </c>
      <c r="J7" s="39">
        <f ca="1">IFERROR(G7/E7,0)</f>
        <v>0.38553642399398363</v>
      </c>
      <c r="K7" s="39">
        <f ca="1">IFERROR(SUM(G7,H7)/E7,0)</f>
        <v>0.48453775134112542</v>
      </c>
      <c r="L7" s="40">
        <f ca="1">IFERROR(SUM(G7,H7,I7)/E7,0)</f>
        <v>0.56105007428498554</v>
      </c>
      <c r="M7" s="4"/>
    </row>
    <row r="8" spans="1:13">
      <c r="A8" s="17"/>
      <c r="B8" s="19">
        <v>3000001</v>
      </c>
      <c r="C8" s="19" t="s">
        <v>275</v>
      </c>
      <c r="D8" s="20">
        <v>0</v>
      </c>
      <c r="E8" s="21">
        <v>0.7625590000000001</v>
      </c>
      <c r="F8" s="21">
        <f t="shared" ref="F8:F10" si="0">SUM(G8,H8,I8)</f>
        <v>2.634378929320812E-2</v>
      </c>
      <c r="G8" s="21">
        <v>1.9812999293208122E-2</v>
      </c>
      <c r="H8" s="21">
        <v>3.0276000000000001E-3</v>
      </c>
      <c r="I8" s="21">
        <v>3.5031900000000002E-3</v>
      </c>
      <c r="J8" s="22">
        <f t="shared" ref="J8:J11" si="1">IFERROR(G8/E8,0)</f>
        <v>2.5982250938233132E-2</v>
      </c>
      <c r="K8" s="22">
        <f t="shared" ref="K8:K11" si="2">IFERROR(SUM(G8,H8)/E8,0)</f>
        <v>2.9952566677736565E-2</v>
      </c>
      <c r="L8" s="23">
        <f t="shared" ref="L8:L11" si="3">IFERROR(SUM(G8,H8,I8)/E8,0)</f>
        <v>3.4546558749169724E-2</v>
      </c>
      <c r="M8" s="4"/>
    </row>
    <row r="9" spans="1:13" ht="25.5">
      <c r="A9" s="17"/>
      <c r="B9" s="19">
        <v>3000708</v>
      </c>
      <c r="C9" s="19" t="s">
        <v>2151</v>
      </c>
      <c r="D9" s="20">
        <v>79.443539000000001</v>
      </c>
      <c r="E9" s="21">
        <v>89.800099999999986</v>
      </c>
      <c r="F9" s="21">
        <f t="shared" si="0"/>
        <v>50.228178559420833</v>
      </c>
      <c r="G9" s="21">
        <v>34.489180329420833</v>
      </c>
      <c r="H9" s="21">
        <v>8.960491140000002</v>
      </c>
      <c r="I9" s="21">
        <v>6.7785070900000006</v>
      </c>
      <c r="J9" s="22">
        <f t="shared" si="1"/>
        <v>0.38406616840538971</v>
      </c>
      <c r="K9" s="22">
        <f t="shared" si="2"/>
        <v>0.48384880940467595</v>
      </c>
      <c r="L9" s="23">
        <f t="shared" si="3"/>
        <v>0.55933321409910275</v>
      </c>
      <c r="M9" s="4"/>
    </row>
    <row r="10" spans="1:13" ht="38.25">
      <c r="A10" s="17"/>
      <c r="B10" s="19">
        <v>3000709</v>
      </c>
      <c r="C10" s="19" t="s">
        <v>2152</v>
      </c>
      <c r="D10" s="20">
        <v>5.2081709999999983</v>
      </c>
      <c r="E10" s="21">
        <v>4.6181690000000009</v>
      </c>
      <c r="F10" s="21">
        <f t="shared" si="0"/>
        <v>3.1466882711923772</v>
      </c>
      <c r="G10" s="21">
        <v>2.1866827311923771</v>
      </c>
      <c r="H10" s="21">
        <v>0.45950956999999998</v>
      </c>
      <c r="I10" s="21">
        <v>0.50049597000000001</v>
      </c>
      <c r="J10" s="22">
        <f t="shared" si="1"/>
        <v>0.47349560641725685</v>
      </c>
      <c r="K10" s="22">
        <f t="shared" si="2"/>
        <v>0.57299598632972859</v>
      </c>
      <c r="L10" s="23">
        <f t="shared" si="3"/>
        <v>0.68137139874967256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46.796116999999967</v>
      </c>
      <c r="E11" s="45">
        <f t="shared" ref="E11:I11" ca="1" si="4">OFFSET(E11,-MATCH("PROYECTOS",$A$8:$A$50,0)-1,0)-(OFFSET(E11,-MATCH("PROYECTOS",$A$8:$A$50,0),0))</f>
        <v>48.630924000000036</v>
      </c>
      <c r="F11" s="45">
        <f t="shared" ca="1" si="4"/>
        <v>18.395834400236332</v>
      </c>
      <c r="G11" s="45">
        <f t="shared" ca="1" si="4"/>
        <v>12.691171650236356</v>
      </c>
      <c r="H11" s="45">
        <f t="shared" ca="1" si="4"/>
        <v>3.0507461299999967</v>
      </c>
      <c r="I11" s="45">
        <f t="shared" ca="1" si="4"/>
        <v>2.6539166199999951</v>
      </c>
      <c r="J11" s="46">
        <f t="shared" ca="1" si="1"/>
        <v>0.26096916542725668</v>
      </c>
      <c r="K11" s="46">
        <f t="shared" ca="1" si="2"/>
        <v>0.32370180299754003</v>
      </c>
      <c r="L11" s="47">
        <f t="shared" ca="1" si="3"/>
        <v>0.37827441650576765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2161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87"/>
      <c r="B16" s="88"/>
      <c r="C16" s="88"/>
      <c r="D16" s="107"/>
    </row>
    <row r="17" spans="1:4" ht="15.75" thickBot="1">
      <c r="A17" s="73"/>
      <c r="B17" s="74">
        <v>3000001</v>
      </c>
      <c r="C17" s="74" t="s">
        <v>275</v>
      </c>
      <c r="D17" s="75">
        <v>3.4546558749169724E-2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selection activeCell="T3" sqref="T3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132</v>
      </c>
      <c r="B1" s="49" t="s">
        <v>92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2150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131.44782699999996</v>
      </c>
      <c r="I6" s="14">
        <v>143.81175200000001</v>
      </c>
      <c r="J6" s="14">
        <v>71.797045020142747</v>
      </c>
      <c r="K6" s="14">
        <v>49.386847710142774</v>
      </c>
      <c r="L6" s="14">
        <v>12.473774439999998</v>
      </c>
      <c r="M6" s="14">
        <v>9.9364228699999959</v>
      </c>
      <c r="N6" s="15">
        <v>0.34341315659754129</v>
      </c>
      <c r="O6" s="15">
        <v>0.43014997932952498</v>
      </c>
      <c r="P6" s="16">
        <v>0.49924324001103032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SUM(H8:H14)</f>
        <v>84.651710000000008</v>
      </c>
      <c r="I7" s="37">
        <f t="shared" si="0"/>
        <v>95.180828000000005</v>
      </c>
      <c r="J7" s="37">
        <f t="shared" si="0"/>
        <v>53.401210619906415</v>
      </c>
      <c r="K7" s="37">
        <f t="shared" si="0"/>
        <v>36.695676059906418</v>
      </c>
      <c r="L7" s="37">
        <f t="shared" si="0"/>
        <v>9.4230283099999994</v>
      </c>
      <c r="M7" s="37">
        <f t="shared" si="0"/>
        <v>7.28250625</v>
      </c>
      <c r="N7" s="39">
        <f>IFERROR(K7/I7,0)</f>
        <v>0.38553642399398352</v>
      </c>
      <c r="O7" s="39">
        <f>IFERROR(SUM(K7,L7)/I7,0)</f>
        <v>0.48453775134112531</v>
      </c>
      <c r="P7" s="40">
        <f>IFERROR(SUM(K7,L7,M7)/I7,0)</f>
        <v>0.56105007428498532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</v>
      </c>
      <c r="I8" s="21">
        <v>0.7625590000000001</v>
      </c>
      <c r="J8" s="21">
        <f t="shared" ref="J8:J14" si="1">SUM(K8,L8,M8)</f>
        <v>2.634378929320812E-2</v>
      </c>
      <c r="K8" s="21">
        <v>1.9812999293208122E-2</v>
      </c>
      <c r="L8" s="21">
        <v>3.0276000000000001E-3</v>
      </c>
      <c r="M8" s="21">
        <v>3.5031900000000002E-3</v>
      </c>
      <c r="N8" s="22">
        <f t="shared" ref="N8:N15" si="2">IFERROR(K8/I8,0)</f>
        <v>2.5982250938233132E-2</v>
      </c>
      <c r="O8" s="22">
        <f t="shared" ref="O8:O15" si="3">IFERROR(SUM(K8,L8)/I8,0)</f>
        <v>2.9952566677736565E-2</v>
      </c>
      <c r="P8" s="23">
        <f t="shared" ref="P8:P15" si="4">IFERROR(SUM(K8,L8,M8)/I8,0)</f>
        <v>3.4546558749169724E-2</v>
      </c>
      <c r="Q8" s="70">
        <v>1</v>
      </c>
      <c r="R8" s="21">
        <v>0</v>
      </c>
      <c r="S8" s="23">
        <f>IFERROR(R8/Q8,0)</f>
        <v>0</v>
      </c>
    </row>
    <row r="9" spans="1:19" ht="25.5">
      <c r="A9" s="17"/>
      <c r="B9" s="19">
        <v>5005205</v>
      </c>
      <c r="C9" s="19" t="s">
        <v>2153</v>
      </c>
      <c r="D9" s="68">
        <v>3000708</v>
      </c>
      <c r="E9" s="19" t="s">
        <v>2151</v>
      </c>
      <c r="F9" s="69">
        <v>530</v>
      </c>
      <c r="G9" s="19" t="s">
        <v>2159</v>
      </c>
      <c r="H9" s="20">
        <v>3.033442</v>
      </c>
      <c r="I9" s="21">
        <v>1.1228640000000001</v>
      </c>
      <c r="J9" s="21">
        <f t="shared" si="1"/>
        <v>0.76840023389415202</v>
      </c>
      <c r="K9" s="21">
        <v>0.52727515389415203</v>
      </c>
      <c r="L9" s="21">
        <v>0.1297391</v>
      </c>
      <c r="M9" s="21">
        <v>0.11138598</v>
      </c>
      <c r="N9" s="22">
        <f t="shared" si="2"/>
        <v>0.46958060272139102</v>
      </c>
      <c r="O9" s="22">
        <f t="shared" si="3"/>
        <v>0.58512362485051794</v>
      </c>
      <c r="P9" s="23">
        <f t="shared" si="4"/>
        <v>0.68432172898423316</v>
      </c>
      <c r="Q9" s="70">
        <v>360</v>
      </c>
      <c r="R9" s="21">
        <v>10</v>
      </c>
      <c r="S9" s="23">
        <f t="shared" ref="S9:S14" si="5">IFERROR(R9/Q9,0)</f>
        <v>2.7777777777777776E-2</v>
      </c>
    </row>
    <row r="10" spans="1:19" ht="25.5">
      <c r="A10" s="17"/>
      <c r="B10" s="19">
        <v>5005206</v>
      </c>
      <c r="C10" s="19" t="s">
        <v>2154</v>
      </c>
      <c r="D10" s="68">
        <v>3000708</v>
      </c>
      <c r="E10" s="19" t="s">
        <v>2151</v>
      </c>
      <c r="F10" s="69">
        <v>530</v>
      </c>
      <c r="G10" s="19" t="s">
        <v>2159</v>
      </c>
      <c r="H10" s="20">
        <v>2.1500029999999999</v>
      </c>
      <c r="I10" s="21">
        <v>3.6282379999999987</v>
      </c>
      <c r="J10" s="21">
        <f t="shared" si="1"/>
        <v>2.3329163521845802</v>
      </c>
      <c r="K10" s="21">
        <v>1.6805370221845806</v>
      </c>
      <c r="L10" s="21">
        <v>0.34349341</v>
      </c>
      <c r="M10" s="21">
        <v>0.30888592000000004</v>
      </c>
      <c r="N10" s="22">
        <f t="shared" si="2"/>
        <v>0.46318268597169787</v>
      </c>
      <c r="O10" s="22">
        <f t="shared" si="3"/>
        <v>0.55785492357022359</v>
      </c>
      <c r="P10" s="23">
        <f t="shared" si="4"/>
        <v>0.64298878744574661</v>
      </c>
      <c r="Q10" s="70">
        <v>1892</v>
      </c>
      <c r="R10" s="21">
        <v>1343</v>
      </c>
      <c r="S10" s="23">
        <f t="shared" si="5"/>
        <v>0.70983086680761098</v>
      </c>
    </row>
    <row r="11" spans="1:19" ht="25.5">
      <c r="A11" s="17"/>
      <c r="B11" s="19">
        <v>5005207</v>
      </c>
      <c r="C11" s="19" t="s">
        <v>2155</v>
      </c>
      <c r="D11" s="68">
        <v>3000708</v>
      </c>
      <c r="E11" s="19" t="s">
        <v>2151</v>
      </c>
      <c r="F11" s="69">
        <v>530</v>
      </c>
      <c r="G11" s="19" t="s">
        <v>2159</v>
      </c>
      <c r="H11" s="20">
        <v>0.22600000000000001</v>
      </c>
      <c r="I11" s="21">
        <v>0.44698500000000002</v>
      </c>
      <c r="J11" s="21">
        <f t="shared" si="1"/>
        <v>0.24928192232904151</v>
      </c>
      <c r="K11" s="21">
        <v>0.18017626232904149</v>
      </c>
      <c r="L11" s="21">
        <v>3.8118859999999997E-2</v>
      </c>
      <c r="M11" s="21">
        <v>3.0986800000000005E-2</v>
      </c>
      <c r="N11" s="22">
        <f t="shared" si="2"/>
        <v>0.40309241323319905</v>
      </c>
      <c r="O11" s="22">
        <f t="shared" si="3"/>
        <v>0.48837236669919903</v>
      </c>
      <c r="P11" s="23">
        <f t="shared" si="4"/>
        <v>0.55769639323252795</v>
      </c>
      <c r="Q11" s="70">
        <v>40</v>
      </c>
      <c r="R11" s="21">
        <v>0</v>
      </c>
      <c r="S11" s="23">
        <f t="shared" si="5"/>
        <v>0</v>
      </c>
    </row>
    <row r="12" spans="1:19" ht="38.25">
      <c r="A12" s="17"/>
      <c r="B12" s="19">
        <v>5005208</v>
      </c>
      <c r="C12" s="19" t="s">
        <v>2156</v>
      </c>
      <c r="D12" s="68">
        <v>3000708</v>
      </c>
      <c r="E12" s="19" t="s">
        <v>2151</v>
      </c>
      <c r="F12" s="69">
        <v>530</v>
      </c>
      <c r="G12" s="19" t="s">
        <v>2159</v>
      </c>
      <c r="H12" s="20">
        <v>1.6391090000000001</v>
      </c>
      <c r="I12" s="21">
        <v>4.0045629999999992</v>
      </c>
      <c r="J12" s="21">
        <f t="shared" si="1"/>
        <v>2.4855992988552011</v>
      </c>
      <c r="K12" s="21">
        <v>1.8712805188552011</v>
      </c>
      <c r="L12" s="21">
        <v>0.32263440999999993</v>
      </c>
      <c r="M12" s="21">
        <v>0.29168436999999997</v>
      </c>
      <c r="N12" s="22">
        <f t="shared" si="2"/>
        <v>0.46728707198643182</v>
      </c>
      <c r="O12" s="22">
        <f t="shared" si="3"/>
        <v>0.54785376802792252</v>
      </c>
      <c r="P12" s="23">
        <f t="shared" si="4"/>
        <v>0.62069177057651526</v>
      </c>
      <c r="Q12" s="70">
        <v>100</v>
      </c>
      <c r="R12" s="21">
        <v>0</v>
      </c>
      <c r="S12" s="23">
        <f t="shared" si="5"/>
        <v>0</v>
      </c>
    </row>
    <row r="13" spans="1:19" ht="25.5">
      <c r="A13" s="17"/>
      <c r="B13" s="19">
        <v>5005209</v>
      </c>
      <c r="C13" s="19" t="s">
        <v>2157</v>
      </c>
      <c r="D13" s="68">
        <v>3000708</v>
      </c>
      <c r="E13" s="19" t="s">
        <v>2151</v>
      </c>
      <c r="F13" s="69">
        <v>530</v>
      </c>
      <c r="G13" s="19" t="s">
        <v>2159</v>
      </c>
      <c r="H13" s="20">
        <v>72.394985000000005</v>
      </c>
      <c r="I13" s="21">
        <v>80.597450000000009</v>
      </c>
      <c r="J13" s="21">
        <f t="shared" si="1"/>
        <v>44.391980752157856</v>
      </c>
      <c r="K13" s="21">
        <v>30.229911372157858</v>
      </c>
      <c r="L13" s="21">
        <v>8.1265053599999995</v>
      </c>
      <c r="M13" s="21">
        <v>6.0355640199999998</v>
      </c>
      <c r="N13" s="22">
        <f t="shared" si="2"/>
        <v>0.3750728015856315</v>
      </c>
      <c r="O13" s="22">
        <f t="shared" si="3"/>
        <v>0.47590112009943053</v>
      </c>
      <c r="P13" s="23">
        <f t="shared" si="4"/>
        <v>0.55078641758713021</v>
      </c>
      <c r="Q13" s="70">
        <v>598</v>
      </c>
      <c r="R13" s="21">
        <v>47</v>
      </c>
      <c r="S13" s="23">
        <f t="shared" si="5"/>
        <v>7.8595317725752512E-2</v>
      </c>
    </row>
    <row r="14" spans="1:19" ht="38.25">
      <c r="A14" s="17"/>
      <c r="B14" s="19">
        <v>5005211</v>
      </c>
      <c r="C14" s="19" t="s">
        <v>2158</v>
      </c>
      <c r="D14" s="68">
        <v>3000709</v>
      </c>
      <c r="E14" s="19" t="s">
        <v>2152</v>
      </c>
      <c r="F14" s="69">
        <v>259</v>
      </c>
      <c r="G14" s="19" t="s">
        <v>393</v>
      </c>
      <c r="H14" s="20">
        <v>5.2081710000000001</v>
      </c>
      <c r="I14" s="21">
        <v>4.618169</v>
      </c>
      <c r="J14" s="21">
        <f t="shared" si="1"/>
        <v>3.1466882711923772</v>
      </c>
      <c r="K14" s="21">
        <v>2.1866827311923771</v>
      </c>
      <c r="L14" s="21">
        <v>0.45950957000000003</v>
      </c>
      <c r="M14" s="21">
        <v>0.50049597000000001</v>
      </c>
      <c r="N14" s="22">
        <f t="shared" si="2"/>
        <v>0.47349560641725696</v>
      </c>
      <c r="O14" s="22">
        <f t="shared" si="3"/>
        <v>0.5729959863297287</v>
      </c>
      <c r="P14" s="23">
        <f t="shared" si="4"/>
        <v>0.68137139874967267</v>
      </c>
      <c r="Q14" s="70">
        <v>350</v>
      </c>
      <c r="R14" s="21">
        <v>0</v>
      </c>
      <c r="S14" s="23">
        <f t="shared" si="5"/>
        <v>0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46.796116999999953</v>
      </c>
      <c r="I15" s="44">
        <f t="shared" ref="I15:M15" si="6">I6-I7</f>
        <v>48.630924000000007</v>
      </c>
      <c r="J15" s="44">
        <f t="shared" si="6"/>
        <v>18.395834400236332</v>
      </c>
      <c r="K15" s="44">
        <f t="shared" si="6"/>
        <v>12.691171650236356</v>
      </c>
      <c r="L15" s="44">
        <f t="shared" si="6"/>
        <v>3.0507461299999985</v>
      </c>
      <c r="M15" s="44">
        <f t="shared" si="6"/>
        <v>2.653916619999996</v>
      </c>
      <c r="N15" s="46">
        <f t="shared" si="2"/>
        <v>0.26096916542725684</v>
      </c>
      <c r="O15" s="46">
        <f t="shared" si="3"/>
        <v>0.32370180299754026</v>
      </c>
      <c r="P15" s="47">
        <f t="shared" si="4"/>
        <v>0.37827441650576793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133</v>
      </c>
      <c r="B1" s="50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2162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259.52865100000002</v>
      </c>
      <c r="E6" s="14">
        <v>260.97747299999997</v>
      </c>
      <c r="F6" s="14">
        <v>188.83373615249221</v>
      </c>
      <c r="G6" s="14">
        <v>134.50159315249221</v>
      </c>
      <c r="H6" s="14">
        <v>30.650444239999999</v>
      </c>
      <c r="I6" s="14">
        <v>23.681698760000003</v>
      </c>
      <c r="J6" s="15">
        <v>0.51537625683306476</v>
      </c>
      <c r="K6" s="15">
        <v>0.63282104579383458</v>
      </c>
      <c r="L6" s="16">
        <v>0.72356335580156472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259.52865099999997</v>
      </c>
      <c r="E7" s="38">
        <f ca="1">SUM(E8:OFFSET(E6,MATCH("GOBIERNOS REGIONALES",$A$8:$A$50,0),0))</f>
        <v>260.97747299999997</v>
      </c>
      <c r="F7" s="38">
        <f ca="1">SUM(F8:OFFSET(F6,MATCH("GOBIERNOS REGIONALES",$A$8:$A$50,0),0))</f>
        <v>188.83373615249224</v>
      </c>
      <c r="G7" s="38">
        <f ca="1">SUM(G8:OFFSET(G6,MATCH("GOBIERNOS REGIONALES",$A$8:$A$50,0),0))</f>
        <v>134.50159315249221</v>
      </c>
      <c r="H7" s="38">
        <f ca="1">SUM(H8:OFFSET(H6,MATCH("GOBIERNOS REGIONALES",$A$8:$A$50,0),0))</f>
        <v>30.650444239999999</v>
      </c>
      <c r="I7" s="38">
        <f ca="1">SUM(I8:OFFSET(I6,MATCH("GOBIERNOS REGIONALES",$A$8:$A$50,0),0))</f>
        <v>23.681698760000007</v>
      </c>
      <c r="J7" s="39">
        <f ca="1">IFERROR(G7/E7,0)</f>
        <v>0.51537625683306476</v>
      </c>
      <c r="K7" s="39">
        <f ca="1">IFERROR(SUM(G7,H7)/E7,0)</f>
        <v>0.63282104579383458</v>
      </c>
      <c r="L7" s="40">
        <f ca="1">IFERROR(SUM(G7,H7,I7)/E7,0)</f>
        <v>0.72356335580156472</v>
      </c>
      <c r="M7" s="4"/>
    </row>
    <row r="8" spans="1:13">
      <c r="A8" s="17"/>
      <c r="B8" s="18">
        <v>8</v>
      </c>
      <c r="C8" s="19" t="s">
        <v>109</v>
      </c>
      <c r="D8" s="20">
        <v>259.52865099999997</v>
      </c>
      <c r="E8" s="21">
        <v>260.97747299999997</v>
      </c>
      <c r="F8" s="21">
        <f t="shared" ref="F8:F10" si="0">SUM(G8,H8,I8)</f>
        <v>188.83373615249224</v>
      </c>
      <c r="G8" s="21">
        <v>134.50159315249221</v>
      </c>
      <c r="H8" s="21">
        <v>30.650444239999999</v>
      </c>
      <c r="I8" s="21">
        <v>23.681698760000007</v>
      </c>
      <c r="J8" s="22">
        <f t="shared" ref="J8:J10" si="1">IFERROR(G8/E8,0)</f>
        <v>0.51537625683306476</v>
      </c>
      <c r="K8" s="22">
        <f t="shared" ref="K8:K10" si="2">IFERROR(SUM(G8,H8)/E8,0)</f>
        <v>0.63282104579383458</v>
      </c>
      <c r="L8" s="23">
        <f t="shared" ref="L8:L10" si="3">IFERROR(SUM(G8,H8,I8)/E8,0)</f>
        <v>0.72356335580156472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133</v>
      </c>
      <c r="B1" s="51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2163</v>
      </c>
      <c r="N2" s="72" t="s">
        <v>2175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259.52865100000002</v>
      </c>
      <c r="E6" s="14">
        <f ca="1">SUM(E7:OFFSET(E7,50,0))</f>
        <v>260.97747299999997</v>
      </c>
      <c r="F6" s="14">
        <f ca="1">SUM(F7:OFFSET(F7,50,0))</f>
        <v>188.83373615249221</v>
      </c>
      <c r="G6" s="14">
        <f ca="1">SUM(G7:OFFSET(G7,50,0))</f>
        <v>134.50159315249221</v>
      </c>
      <c r="H6" s="14">
        <f ca="1">SUM(H7:OFFSET(H7,50,0))</f>
        <v>30.650444239999999</v>
      </c>
      <c r="I6" s="14">
        <f ca="1">SUM(I7:OFFSET(I7,50,0))</f>
        <v>23.681698760000003</v>
      </c>
      <c r="J6" s="15">
        <f ca="1">IFERROR(G6/E6,0)</f>
        <v>0.51537625683306476</v>
      </c>
      <c r="K6" s="15">
        <f ca="1">IFERROR(SUM(G6,H6)/E6,0)</f>
        <v>0.63282104579383458</v>
      </c>
      <c r="L6" s="16">
        <f ca="1">IFERROR(SUM(G6,H6,I6)/E6,0)</f>
        <v>0.72356335580156472</v>
      </c>
      <c r="M6" s="4"/>
      <c r="O6" s="5" t="s">
        <v>312</v>
      </c>
      <c r="P6" s="71" t="s">
        <v>313</v>
      </c>
    </row>
    <row r="7" spans="1:16">
      <c r="A7" s="17"/>
      <c r="B7" s="55">
        <v>15</v>
      </c>
      <c r="C7" s="19" t="s">
        <v>263</v>
      </c>
      <c r="D7" s="20">
        <v>18.902863</v>
      </c>
      <c r="E7" s="21">
        <v>18.887218000000001</v>
      </c>
      <c r="F7" s="21">
        <f t="shared" ref="F7:F8" si="0">SUM(G7,H7,I7)</f>
        <v>3.5955645311880655</v>
      </c>
      <c r="G7" s="21">
        <v>1.8559232411880657</v>
      </c>
      <c r="H7" s="21">
        <v>0.38723960000000007</v>
      </c>
      <c r="I7" s="21">
        <v>1.35240169</v>
      </c>
      <c r="J7" s="22">
        <f t="shared" ref="J7:J8" si="1">IFERROR(G7/E7,0)</f>
        <v>9.8263452096971918E-2</v>
      </c>
      <c r="K7" s="22">
        <f t="shared" ref="K7:K8" si="2">IFERROR(SUM(G7,H7)/E7,0)</f>
        <v>0.11876618574466953</v>
      </c>
      <c r="L7" s="23">
        <f t="shared" ref="L7:L8" si="3">IFERROR(SUM(G7,H7,I7)/E7,0)</f>
        <v>0.19037025628592127</v>
      </c>
      <c r="M7" s="4"/>
      <c r="N7" t="s">
        <v>461</v>
      </c>
      <c r="O7" s="5">
        <v>185.23817162130413</v>
      </c>
      <c r="P7" s="71">
        <v>0.76516161966661622</v>
      </c>
    </row>
    <row r="8" spans="1:16" ht="15.75" thickBot="1">
      <c r="A8" s="24"/>
      <c r="B8" s="56">
        <v>98</v>
      </c>
      <c r="C8" s="26" t="s">
        <v>461</v>
      </c>
      <c r="D8" s="27">
        <v>240.625788</v>
      </c>
      <c r="E8" s="28">
        <v>242.09025499999998</v>
      </c>
      <c r="F8" s="28">
        <f t="shared" si="0"/>
        <v>185.23817162130413</v>
      </c>
      <c r="G8" s="28">
        <v>132.64566991130414</v>
      </c>
      <c r="H8" s="28">
        <v>30.263204639999998</v>
      </c>
      <c r="I8" s="28">
        <v>22.329297070000003</v>
      </c>
      <c r="J8" s="29">
        <f t="shared" si="1"/>
        <v>0.54791825433578134</v>
      </c>
      <c r="K8" s="29">
        <f t="shared" si="2"/>
        <v>0.6729261966835639</v>
      </c>
      <c r="L8" s="30">
        <f t="shared" si="3"/>
        <v>0.76516161966661622</v>
      </c>
      <c r="M8" s="4"/>
      <c r="N8" t="s">
        <v>263</v>
      </c>
      <c r="O8" s="5">
        <v>3.5955645311880655</v>
      </c>
      <c r="P8" s="71">
        <v>0.19037025628592127</v>
      </c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5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A16" sqref="A16:D1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>
      <c r="A1" s="50">
        <v>133</v>
      </c>
      <c r="B1" s="49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2164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259.52865100000002</v>
      </c>
      <c r="E6" s="14">
        <v>260.97747299999997</v>
      </c>
      <c r="F6" s="14">
        <v>188.83373615249221</v>
      </c>
      <c r="G6" s="14">
        <v>134.50159315249221</v>
      </c>
      <c r="H6" s="14">
        <v>30.650444239999999</v>
      </c>
      <c r="I6" s="14">
        <v>23.681698760000003</v>
      </c>
      <c r="J6" s="15">
        <v>0.51537625683306476</v>
      </c>
      <c r="K6" s="15">
        <v>0.63282104579383458</v>
      </c>
      <c r="L6" s="16">
        <v>0.72356335580156472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259.52865100000002</v>
      </c>
      <c r="E7" s="38">
        <f ca="1">SUM(E8:OFFSET(E6,MATCH("PROYECTOS",$A$8:$A$50,0),0))</f>
        <v>260.97747299999997</v>
      </c>
      <c r="F7" s="38">
        <f ca="1">SUM(F8:OFFSET(F6,MATCH("PROYECTOS",$A$8:$A$50,0),0))</f>
        <v>188.83373615249221</v>
      </c>
      <c r="G7" s="38">
        <f ca="1">SUM(G8:OFFSET(G6,MATCH("PROYECTOS",$A$8:$A$50,0),0))</f>
        <v>134.50159315249221</v>
      </c>
      <c r="H7" s="38">
        <f ca="1">SUM(H8:OFFSET(H6,MATCH("PROYECTOS",$A$8:$A$50,0),0))</f>
        <v>30.650444239999999</v>
      </c>
      <c r="I7" s="38">
        <f ca="1">SUM(I8:OFFSET(I6,MATCH("PROYECTOS",$A$8:$A$50,0),0))</f>
        <v>23.681698760000003</v>
      </c>
      <c r="J7" s="39">
        <f ca="1">IFERROR(G7/E7,0)</f>
        <v>0.51537625683306476</v>
      </c>
      <c r="K7" s="39">
        <f ca="1">IFERROR(SUM(G7,H7)/E7,0)</f>
        <v>0.63282104579383458</v>
      </c>
      <c r="L7" s="40">
        <f ca="1">IFERROR(SUM(G7,H7,I7)/E7,0)</f>
        <v>0.72356335580156472</v>
      </c>
      <c r="M7" s="4"/>
    </row>
    <row r="8" spans="1:13" ht="25.5">
      <c r="A8" s="17"/>
      <c r="B8" s="19">
        <v>3000710</v>
      </c>
      <c r="C8" s="19" t="s">
        <v>2166</v>
      </c>
      <c r="D8" s="20">
        <v>251.485196</v>
      </c>
      <c r="E8" s="21">
        <v>252.39931499999997</v>
      </c>
      <c r="F8" s="21">
        <f t="shared" ref="F8:F9" si="0">SUM(G8,H8,I8)</f>
        <v>186.72930597239593</v>
      </c>
      <c r="G8" s="21">
        <v>132.94169544239594</v>
      </c>
      <c r="H8" s="21">
        <v>30.353237149999998</v>
      </c>
      <c r="I8" s="21">
        <v>23.434373380000004</v>
      </c>
      <c r="J8" s="22">
        <f t="shared" ref="J8:J10" si="1">IFERROR(G8/E8,0)</f>
        <v>0.52671179175900673</v>
      </c>
      <c r="K8" s="22">
        <f t="shared" ref="K8:K10" si="2">IFERROR(SUM(G8,H8)/E8,0)</f>
        <v>0.64697058544868058</v>
      </c>
      <c r="L8" s="23">
        <f t="shared" ref="L8:L10" si="3">IFERROR(SUM(G8,H8,I8)/E8,0)</f>
        <v>0.73981700771412928</v>
      </c>
      <c r="M8" s="4"/>
    </row>
    <row r="9" spans="1:13" ht="38.25">
      <c r="A9" s="17"/>
      <c r="B9" s="19">
        <v>3000711</v>
      </c>
      <c r="C9" s="19" t="s">
        <v>2167</v>
      </c>
      <c r="D9" s="20">
        <v>8.043454999999998</v>
      </c>
      <c r="E9" s="21">
        <v>8.5781580000000019</v>
      </c>
      <c r="F9" s="21">
        <f t="shared" si="0"/>
        <v>2.1044301800962657</v>
      </c>
      <c r="G9" s="21">
        <v>1.5598977100962657</v>
      </c>
      <c r="H9" s="21">
        <v>0.29720709000000001</v>
      </c>
      <c r="I9" s="21">
        <v>0.24732538000000004</v>
      </c>
      <c r="J9" s="22">
        <f t="shared" si="1"/>
        <v>0.18184529943331251</v>
      </c>
      <c r="K9" s="22">
        <f t="shared" si="2"/>
        <v>0.21649225860566632</v>
      </c>
      <c r="L9" s="23">
        <f t="shared" si="3"/>
        <v>0.24532425027567284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2176</v>
      </c>
    </row>
    <row r="14" spans="1:13" ht="45" customHeight="1">
      <c r="A14" s="84" t="s">
        <v>317</v>
      </c>
      <c r="B14" s="85"/>
      <c r="C14" s="85"/>
      <c r="D14" s="96" t="s">
        <v>318</v>
      </c>
    </row>
    <row r="15" spans="1:13" ht="15.75" thickBot="1">
      <c r="A15" s="87"/>
      <c r="B15" s="88"/>
      <c r="C15" s="88"/>
      <c r="D15" s="107"/>
    </row>
    <row r="16" spans="1:13" ht="39" thickBot="1">
      <c r="A16" s="73"/>
      <c r="B16" s="74">
        <v>3000711</v>
      </c>
      <c r="C16" s="74" t="s">
        <v>2167</v>
      </c>
      <c r="D16" s="75">
        <v>0.24532425027567284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>
  <dimension ref="A1:S14"/>
  <sheetViews>
    <sheetView workbookViewId="0">
      <selection activeCell="B18" sqref="B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133</v>
      </c>
      <c r="B1" s="49" t="s">
        <v>93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2165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259.52865100000002</v>
      </c>
      <c r="I6" s="14">
        <v>260.97747299999997</v>
      </c>
      <c r="J6" s="14">
        <v>188.83373615249221</v>
      </c>
      <c r="K6" s="14">
        <v>134.50159315249221</v>
      </c>
      <c r="L6" s="14">
        <v>30.650444239999999</v>
      </c>
      <c r="M6" s="14">
        <v>23.681698760000003</v>
      </c>
      <c r="N6" s="15">
        <v>0.51537625683306476</v>
      </c>
      <c r="O6" s="15">
        <v>0.63282104579383458</v>
      </c>
      <c r="P6" s="16">
        <v>0.72356335580156472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SUM(H8:H13)</f>
        <v>259.52865100000002</v>
      </c>
      <c r="I7" s="37">
        <f>SUM(I8:I13)</f>
        <v>260.97747299999997</v>
      </c>
      <c r="J7" s="37">
        <f>SUM(J8:J13)</f>
        <v>188.83373615249221</v>
      </c>
      <c r="K7" s="37">
        <f t="shared" ref="K7:M7" si="0">SUM(K8:K13)</f>
        <v>134.50159315249221</v>
      </c>
      <c r="L7" s="37">
        <f t="shared" si="0"/>
        <v>30.650444239999995</v>
      </c>
      <c r="M7" s="37">
        <f t="shared" si="0"/>
        <v>23.681698760000007</v>
      </c>
      <c r="N7" s="39">
        <f>IFERROR(K7/I7,0)</f>
        <v>0.51537625683306476</v>
      </c>
      <c r="O7" s="39">
        <f>IFERROR(SUM(K7,L7)/I7,0)</f>
        <v>0.63282104579383447</v>
      </c>
      <c r="P7" s="40">
        <f>IFERROR(SUM(K7,L7,M7)/I7,0)</f>
        <v>0.72356335580156461</v>
      </c>
      <c r="Q7" s="64"/>
      <c r="R7" s="38"/>
      <c r="S7" s="40"/>
    </row>
    <row r="8" spans="1:19" ht="38.25">
      <c r="A8" s="17"/>
      <c r="B8" s="19">
        <v>5005219</v>
      </c>
      <c r="C8" s="19" t="s">
        <v>2168</v>
      </c>
      <c r="D8" s="68">
        <v>3000710</v>
      </c>
      <c r="E8" s="19" t="s">
        <v>2166</v>
      </c>
      <c r="F8" s="69">
        <v>76</v>
      </c>
      <c r="G8" s="19" t="s">
        <v>2174</v>
      </c>
      <c r="H8" s="20">
        <v>182.16293000000002</v>
      </c>
      <c r="I8" s="21">
        <v>182.68566999999999</v>
      </c>
      <c r="J8" s="21">
        <f t="shared" ref="J8:J13" si="1">SUM(K8,L8,M8)</f>
        <v>132.57777671775236</v>
      </c>
      <c r="K8" s="21">
        <v>100.11756119775237</v>
      </c>
      <c r="L8" s="21">
        <v>13.052663199999998</v>
      </c>
      <c r="M8" s="21">
        <v>19.407552320000004</v>
      </c>
      <c r="N8" s="22">
        <f t="shared" ref="N8:N14" si="2">IFERROR(K8/I8,0)</f>
        <v>0.5480318253629437</v>
      </c>
      <c r="O8" s="22">
        <f t="shared" ref="O8:O14" si="3">IFERROR(SUM(K8,L8)/I8,0)</f>
        <v>0.61948057774729881</v>
      </c>
      <c r="P8" s="23">
        <f t="shared" ref="P8:P14" si="4">IFERROR(SUM(K8,L8,M8)/I8,0)</f>
        <v>0.72571525023146244</v>
      </c>
      <c r="Q8" s="70">
        <v>59</v>
      </c>
      <c r="R8" s="21">
        <v>59</v>
      </c>
      <c r="S8" s="23">
        <f>IFERROR(R8/Q8,0)</f>
        <v>1</v>
      </c>
    </row>
    <row r="9" spans="1:19" ht="25.5">
      <c r="A9" s="17"/>
      <c r="B9" s="19">
        <v>5005220</v>
      </c>
      <c r="C9" s="19" t="s">
        <v>2169</v>
      </c>
      <c r="D9" s="68">
        <v>3000710</v>
      </c>
      <c r="E9" s="19" t="s">
        <v>2166</v>
      </c>
      <c r="F9" s="69">
        <v>194</v>
      </c>
      <c r="G9" s="19" t="s">
        <v>1179</v>
      </c>
      <c r="H9" s="20">
        <v>58.46285799999999</v>
      </c>
      <c r="I9" s="21">
        <v>59.404585000000004</v>
      </c>
      <c r="J9" s="21">
        <f t="shared" si="1"/>
        <v>52.660394903551776</v>
      </c>
      <c r="K9" s="21">
        <v>32.528108713551774</v>
      </c>
      <c r="L9" s="21">
        <v>17.21054144</v>
      </c>
      <c r="M9" s="21">
        <v>2.9217447499999998</v>
      </c>
      <c r="N9" s="22">
        <f t="shared" si="2"/>
        <v>0.54756899174620566</v>
      </c>
      <c r="O9" s="22">
        <f t="shared" si="3"/>
        <v>0.83728638376232689</v>
      </c>
      <c r="P9" s="23">
        <f t="shared" si="4"/>
        <v>0.88647020938790788</v>
      </c>
      <c r="Q9" s="70">
        <v>63</v>
      </c>
      <c r="R9" s="21">
        <v>63</v>
      </c>
      <c r="S9" s="23">
        <f t="shared" ref="S9:S13" si="5">IFERROR(R9/Q9,0)</f>
        <v>1</v>
      </c>
    </row>
    <row r="10" spans="1:19" ht="25.5">
      <c r="A10" s="17"/>
      <c r="B10" s="19">
        <v>5005221</v>
      </c>
      <c r="C10" s="19" t="s">
        <v>2170</v>
      </c>
      <c r="D10" s="68">
        <v>3000710</v>
      </c>
      <c r="E10" s="19" t="s">
        <v>2166</v>
      </c>
      <c r="F10" s="69">
        <v>117</v>
      </c>
      <c r="G10" s="19" t="s">
        <v>687</v>
      </c>
      <c r="H10" s="20">
        <v>10.859408</v>
      </c>
      <c r="I10" s="21">
        <v>10.309059999999999</v>
      </c>
      <c r="J10" s="21">
        <f t="shared" si="1"/>
        <v>1.4911343510918003</v>
      </c>
      <c r="K10" s="21">
        <v>0.29602553109180008</v>
      </c>
      <c r="L10" s="21">
        <v>9.0032509999999996E-2</v>
      </c>
      <c r="M10" s="21">
        <v>1.1050763100000001</v>
      </c>
      <c r="N10" s="22">
        <f t="shared" si="2"/>
        <v>2.8715084701398587E-2</v>
      </c>
      <c r="O10" s="22">
        <f t="shared" si="3"/>
        <v>3.7448423143506791E-2</v>
      </c>
      <c r="P10" s="23">
        <f t="shared" si="4"/>
        <v>0.14464309559666938</v>
      </c>
      <c r="Q10" s="70">
        <v>1</v>
      </c>
      <c r="R10" s="21">
        <v>1</v>
      </c>
      <c r="S10" s="23">
        <f t="shared" si="5"/>
        <v>1</v>
      </c>
    </row>
    <row r="11" spans="1:19" ht="38.25">
      <c r="A11" s="17"/>
      <c r="B11" s="19">
        <v>5005222</v>
      </c>
      <c r="C11" s="19" t="s">
        <v>2171</v>
      </c>
      <c r="D11" s="68">
        <v>3000711</v>
      </c>
      <c r="E11" s="19" t="s">
        <v>2167</v>
      </c>
      <c r="F11" s="69">
        <v>10</v>
      </c>
      <c r="G11" s="19" t="s">
        <v>1598</v>
      </c>
      <c r="H11" s="20">
        <v>5.785760999999999</v>
      </c>
      <c r="I11" s="21">
        <v>5.7095550000000008</v>
      </c>
      <c r="J11" s="21">
        <f t="shared" si="1"/>
        <v>0.58198995298975997</v>
      </c>
      <c r="K11" s="21">
        <v>0.42131726298975991</v>
      </c>
      <c r="L11" s="21">
        <v>8.4553030000000015E-2</v>
      </c>
      <c r="M11" s="21">
        <v>7.611966000000002E-2</v>
      </c>
      <c r="N11" s="22">
        <f t="shared" si="2"/>
        <v>7.3791611253374356E-2</v>
      </c>
      <c r="O11" s="22">
        <f t="shared" si="3"/>
        <v>8.8600651537599662E-2</v>
      </c>
      <c r="P11" s="23">
        <f t="shared" si="4"/>
        <v>0.10193262924864721</v>
      </c>
      <c r="Q11" s="70">
        <v>8359</v>
      </c>
      <c r="R11" s="21">
        <v>8359</v>
      </c>
      <c r="S11" s="23">
        <f t="shared" si="5"/>
        <v>1</v>
      </c>
    </row>
    <row r="12" spans="1:19" ht="38.25">
      <c r="A12" s="17"/>
      <c r="B12" s="19">
        <v>5005223</v>
      </c>
      <c r="C12" s="19" t="s">
        <v>2172</v>
      </c>
      <c r="D12" s="68">
        <v>3000711</v>
      </c>
      <c r="E12" s="19" t="s">
        <v>2167</v>
      </c>
      <c r="F12" s="69">
        <v>10</v>
      </c>
      <c r="G12" s="19" t="s">
        <v>1598</v>
      </c>
      <c r="H12" s="20">
        <v>1.5183049999999996</v>
      </c>
      <c r="I12" s="21">
        <v>1.9802550000000003</v>
      </c>
      <c r="J12" s="21">
        <f t="shared" si="1"/>
        <v>1.0666148550723182</v>
      </c>
      <c r="K12" s="21">
        <v>0.80364628507231828</v>
      </c>
      <c r="L12" s="21">
        <v>0.15308323000000001</v>
      </c>
      <c r="M12" s="21">
        <v>0.10988534</v>
      </c>
      <c r="N12" s="22">
        <f t="shared" si="2"/>
        <v>0.40582969621201215</v>
      </c>
      <c r="O12" s="22">
        <f t="shared" si="3"/>
        <v>0.48313450291619925</v>
      </c>
      <c r="P12" s="23">
        <f t="shared" si="4"/>
        <v>0.53862500287706283</v>
      </c>
      <c r="Q12" s="70">
        <v>1688</v>
      </c>
      <c r="R12" s="21">
        <v>1688</v>
      </c>
      <c r="S12" s="23">
        <f t="shared" si="5"/>
        <v>1</v>
      </c>
    </row>
    <row r="13" spans="1:19" ht="38.25">
      <c r="A13" s="17"/>
      <c r="B13" s="19">
        <v>5005224</v>
      </c>
      <c r="C13" s="19" t="s">
        <v>2173</v>
      </c>
      <c r="D13" s="68">
        <v>3000711</v>
      </c>
      <c r="E13" s="19" t="s">
        <v>2167</v>
      </c>
      <c r="F13" s="69">
        <v>10</v>
      </c>
      <c r="G13" s="19" t="s">
        <v>1598</v>
      </c>
      <c r="H13" s="20">
        <v>0.73938900000000007</v>
      </c>
      <c r="I13" s="21">
        <v>0.88834799999999992</v>
      </c>
      <c r="J13" s="21">
        <f t="shared" si="1"/>
        <v>0.45582537203418749</v>
      </c>
      <c r="K13" s="21">
        <v>0.33493416203418747</v>
      </c>
      <c r="L13" s="21">
        <v>5.9570829999999998E-2</v>
      </c>
      <c r="M13" s="21">
        <v>6.1320379999999994E-2</v>
      </c>
      <c r="N13" s="22">
        <f t="shared" si="2"/>
        <v>0.37703035525963641</v>
      </c>
      <c r="O13" s="22">
        <f t="shared" si="3"/>
        <v>0.44408834379566064</v>
      </c>
      <c r="P13" s="23">
        <f t="shared" si="4"/>
        <v>0.51311577448723644</v>
      </c>
      <c r="Q13" s="70">
        <v>12</v>
      </c>
      <c r="R13" s="21">
        <v>21</v>
      </c>
      <c r="S13" s="23">
        <f t="shared" si="5"/>
        <v>1.75</v>
      </c>
    </row>
    <row r="14" spans="1:19" ht="15.75" thickBot="1">
      <c r="A14" s="41" t="s">
        <v>293</v>
      </c>
      <c r="B14" s="43"/>
      <c r="C14" s="43"/>
      <c r="D14" s="65"/>
      <c r="E14" s="43"/>
      <c r="F14" s="66"/>
      <c r="G14" s="43"/>
      <c r="H14" s="44">
        <f>H6-H7</f>
        <v>0</v>
      </c>
      <c r="I14" s="44">
        <f t="shared" ref="I14:M14" si="6">I6-I7</f>
        <v>0</v>
      </c>
      <c r="J14" s="44">
        <f t="shared" si="6"/>
        <v>0</v>
      </c>
      <c r="K14" s="44">
        <f t="shared" si="6"/>
        <v>0</v>
      </c>
      <c r="L14" s="44">
        <f t="shared" si="6"/>
        <v>0</v>
      </c>
      <c r="M14" s="44">
        <f t="shared" si="6"/>
        <v>0</v>
      </c>
      <c r="N14" s="46">
        <f t="shared" si="2"/>
        <v>0</v>
      </c>
      <c r="O14" s="46">
        <f t="shared" si="3"/>
        <v>0</v>
      </c>
      <c r="P14" s="47">
        <f t="shared" si="4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134</v>
      </c>
      <c r="B1" s="50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2177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102.827922</v>
      </c>
      <c r="E6" s="14">
        <v>105.44584500000001</v>
      </c>
      <c r="F6" s="14">
        <v>30.799614819703802</v>
      </c>
      <c r="G6" s="14">
        <v>19.560731189703802</v>
      </c>
      <c r="H6" s="14">
        <v>5.5940823499999999</v>
      </c>
      <c r="I6" s="14">
        <v>5.6448012799999994</v>
      </c>
      <c r="J6" s="15">
        <v>0.18550499727802267</v>
      </c>
      <c r="K6" s="15">
        <v>0.23855670690204817</v>
      </c>
      <c r="L6" s="16">
        <v>0.2920894115809286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102.827922</v>
      </c>
      <c r="E7" s="38">
        <f ca="1">SUM(E8:OFFSET(E6,MATCH("GOBIERNOS REGIONALES",$A$8:$A$50,0),0))</f>
        <v>105.44584499999999</v>
      </c>
      <c r="F7" s="38">
        <f ca="1">SUM(F8:OFFSET(F6,MATCH("GOBIERNOS REGIONALES",$A$8:$A$50,0),0))</f>
        <v>30.799614819703802</v>
      </c>
      <c r="G7" s="38">
        <f ca="1">SUM(G8:OFFSET(G6,MATCH("GOBIERNOS REGIONALES",$A$8:$A$50,0),0))</f>
        <v>19.560731189703802</v>
      </c>
      <c r="H7" s="38">
        <f ca="1">SUM(H8:OFFSET(H6,MATCH("GOBIERNOS REGIONALES",$A$8:$A$50,0),0))</f>
        <v>5.5940823499999999</v>
      </c>
      <c r="I7" s="38">
        <f ca="1">SUM(I8:OFFSET(I6,MATCH("GOBIERNOS REGIONALES",$A$8:$A$50,0),0))</f>
        <v>5.6448012799999994</v>
      </c>
      <c r="J7" s="39">
        <f ca="1">IFERROR(G7/E7,0)</f>
        <v>0.18550499727802269</v>
      </c>
      <c r="K7" s="39">
        <f ca="1">IFERROR(SUM(G7,H7)/E7,0)</f>
        <v>0.23855670690204819</v>
      </c>
      <c r="L7" s="40">
        <f ca="1">IFERROR(SUM(G7,H7,I7)/E7,0)</f>
        <v>0.2920894115809286</v>
      </c>
      <c r="M7" s="4"/>
    </row>
    <row r="8" spans="1:13" ht="25.5">
      <c r="A8" s="17"/>
      <c r="B8" s="18">
        <v>55</v>
      </c>
      <c r="C8" s="19" t="s">
        <v>131</v>
      </c>
      <c r="D8" s="20">
        <v>102.827922</v>
      </c>
      <c r="E8" s="21">
        <v>105.44584499999999</v>
      </c>
      <c r="F8" s="21">
        <f t="shared" ref="F8:F10" si="0">SUM(G8,H8,I8)</f>
        <v>30.799614819703802</v>
      </c>
      <c r="G8" s="21">
        <v>19.560731189703802</v>
      </c>
      <c r="H8" s="21">
        <v>5.5940823499999999</v>
      </c>
      <c r="I8" s="21">
        <v>5.6448012799999994</v>
      </c>
      <c r="J8" s="22">
        <f t="shared" ref="J8:J10" si="1">IFERROR(G8/E8,0)</f>
        <v>0.18550499727802269</v>
      </c>
      <c r="K8" s="22">
        <f t="shared" ref="K8:K10" si="2">IFERROR(SUM(G8,H8)/E8,0)</f>
        <v>0.23855670690204819</v>
      </c>
      <c r="L8" s="23">
        <f t="shared" ref="L8:L10" si="3">IFERROR(SUM(G8,H8,I8)/E8,0)</f>
        <v>0.2920894115809286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134</v>
      </c>
      <c r="B1" s="51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2178</v>
      </c>
      <c r="N2" s="72" t="s">
        <v>2192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102.827922</v>
      </c>
      <c r="E6" s="14">
        <f ca="1">SUM(E7:OFFSET(E7,50,0))</f>
        <v>105.44584500000001</v>
      </c>
      <c r="F6" s="14">
        <f ca="1">SUM(F7:OFFSET(F7,50,0))</f>
        <v>30.799614819703802</v>
      </c>
      <c r="G6" s="14">
        <f ca="1">SUM(G7:OFFSET(G7,50,0))</f>
        <v>19.560731189703802</v>
      </c>
      <c r="H6" s="14">
        <f ca="1">SUM(H7:OFFSET(H7,50,0))</f>
        <v>5.5940823499999999</v>
      </c>
      <c r="I6" s="14">
        <f ca="1">SUM(I7:OFFSET(I7,50,0))</f>
        <v>5.6448012799999994</v>
      </c>
      <c r="J6" s="15">
        <f ca="1">IFERROR(G6/E6,0)</f>
        <v>0.18550499727802267</v>
      </c>
      <c r="K6" s="15">
        <f ca="1">IFERROR(SUM(G6,H6)/E6,0)</f>
        <v>0.23855670690204817</v>
      </c>
      <c r="L6" s="16">
        <f ca="1">IFERROR(SUM(G6,H6,I6)/E6,0)</f>
        <v>0.2920894115809286</v>
      </c>
      <c r="M6" s="4"/>
      <c r="O6" s="5" t="s">
        <v>312</v>
      </c>
      <c r="P6" s="71" t="s">
        <v>313</v>
      </c>
    </row>
    <row r="7" spans="1:16" ht="15.75" thickBot="1">
      <c r="A7" s="24"/>
      <c r="B7" s="56">
        <v>15</v>
      </c>
      <c r="C7" s="26" t="s">
        <v>263</v>
      </c>
      <c r="D7" s="27">
        <v>102.827922</v>
      </c>
      <c r="E7" s="28">
        <v>105.44584500000001</v>
      </c>
      <c r="F7" s="28">
        <f>SUM(G7,H7,I7)</f>
        <v>30.799614819703802</v>
      </c>
      <c r="G7" s="28">
        <v>19.560731189703802</v>
      </c>
      <c r="H7" s="28">
        <v>5.5940823499999999</v>
      </c>
      <c r="I7" s="28">
        <v>5.6448012799999994</v>
      </c>
      <c r="J7" s="29">
        <f>IFERROR(G7/E7,0)</f>
        <v>0.18550499727802267</v>
      </c>
      <c r="K7" s="29">
        <f>IFERROR(SUM(G7,H7)/E7,0)</f>
        <v>0.23855670690204817</v>
      </c>
      <c r="L7" s="30">
        <f>IFERROR(SUM(G7,H7,I7)/E7,0)</f>
        <v>0.2920894115809286</v>
      </c>
      <c r="M7" s="4"/>
      <c r="N7" t="s">
        <v>263</v>
      </c>
      <c r="O7" s="5">
        <v>30.799614819703802</v>
      </c>
      <c r="P7" s="71">
        <v>0.2920894115809286</v>
      </c>
    </row>
    <row r="8" spans="1:16">
      <c r="O8" s="5"/>
      <c r="P8" s="71"/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9.xml><?xml version="1.0" encoding="utf-8"?>
<worksheet xmlns="http://schemas.openxmlformats.org/spreadsheetml/2006/main" xmlns:r="http://schemas.openxmlformats.org/officeDocument/2006/relationships">
  <dimension ref="A1:M19"/>
  <sheetViews>
    <sheetView topLeftCell="A12"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>
      <c r="A1" s="50">
        <v>134</v>
      </c>
      <c r="B1" s="49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2179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102.827922</v>
      </c>
      <c r="E6" s="14">
        <v>105.44584500000001</v>
      </c>
      <c r="F6" s="14">
        <v>30.799614819703802</v>
      </c>
      <c r="G6" s="14">
        <v>19.560731189703802</v>
      </c>
      <c r="H6" s="14">
        <v>5.5940823499999999</v>
      </c>
      <c r="I6" s="14">
        <v>5.6448012799999994</v>
      </c>
      <c r="J6" s="15">
        <v>0.18550499727802267</v>
      </c>
      <c r="K6" s="15">
        <v>0.23855670690204817</v>
      </c>
      <c r="L6" s="16">
        <v>0.2920894115809286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102.827922</v>
      </c>
      <c r="E7" s="38">
        <f ca="1">SUM(E8:OFFSET(E6,MATCH("PROYECTOS",$A$8:$A$50,0),0))</f>
        <v>105.44584500000002</v>
      </c>
      <c r="F7" s="38">
        <f ca="1">SUM(F8:OFFSET(F6,MATCH("PROYECTOS",$A$8:$A$50,0),0))</f>
        <v>30.799614819703802</v>
      </c>
      <c r="G7" s="38">
        <f ca="1">SUM(G8:OFFSET(G6,MATCH("PROYECTOS",$A$8:$A$50,0),0))</f>
        <v>19.560731189703802</v>
      </c>
      <c r="H7" s="38">
        <f ca="1">SUM(H8:OFFSET(H6,MATCH("PROYECTOS",$A$8:$A$50,0),0))</f>
        <v>5.594082349999999</v>
      </c>
      <c r="I7" s="38">
        <f ca="1">SUM(I8:OFFSET(I6,MATCH("PROYECTOS",$A$8:$A$50,0),0))</f>
        <v>5.6448012799999994</v>
      </c>
      <c r="J7" s="39">
        <f ca="1">IFERROR(G7/E7,0)</f>
        <v>0.18550499727802264</v>
      </c>
      <c r="K7" s="39">
        <f ca="1">IFERROR(SUM(G7,H7)/E7,0)</f>
        <v>0.23855670690204814</v>
      </c>
      <c r="L7" s="40">
        <f ca="1">IFERROR(SUM(G7,H7,I7)/E7,0)</f>
        <v>0.29208941158092855</v>
      </c>
      <c r="M7" s="4"/>
    </row>
    <row r="8" spans="1:13" ht="51">
      <c r="A8" s="17"/>
      <c r="B8" s="19">
        <v>3000714</v>
      </c>
      <c r="C8" s="19" t="s">
        <v>2181</v>
      </c>
      <c r="D8" s="20">
        <v>90.506501</v>
      </c>
      <c r="E8" s="21">
        <v>89.733065000000011</v>
      </c>
      <c r="F8" s="21">
        <f t="shared" ref="F8:F10" si="0">SUM(G8,H8,I8)</f>
        <v>26.342181617341559</v>
      </c>
      <c r="G8" s="21">
        <v>16.17109410734156</v>
      </c>
      <c r="H8" s="21">
        <v>4.9325805999999996</v>
      </c>
      <c r="I8" s="21">
        <v>5.238506909999999</v>
      </c>
      <c r="J8" s="22">
        <f t="shared" ref="J8:J11" si="1">IFERROR(G8/E8,0)</f>
        <v>0.18021332612835145</v>
      </c>
      <c r="K8" s="22">
        <f t="shared" ref="K8:K11" si="2">IFERROR(SUM(G8,H8)/E8,0)</f>
        <v>0.23518281368569721</v>
      </c>
      <c r="L8" s="23">
        <f t="shared" ref="L8:L11" si="3">IFERROR(SUM(G8,H8,I8)/E8,0)</f>
        <v>0.29356159423888573</v>
      </c>
      <c r="M8" s="4"/>
    </row>
    <row r="9" spans="1:13" ht="51">
      <c r="A9" s="17"/>
      <c r="B9" s="19">
        <v>3000715</v>
      </c>
      <c r="C9" s="19" t="s">
        <v>2182</v>
      </c>
      <c r="D9" s="20">
        <v>6.5878330000000007</v>
      </c>
      <c r="E9" s="21">
        <v>6.5380300000000018</v>
      </c>
      <c r="F9" s="21">
        <f t="shared" si="0"/>
        <v>1.8943942465380224</v>
      </c>
      <c r="G9" s="21">
        <v>1.3570946365380223</v>
      </c>
      <c r="H9" s="21">
        <v>0.31792573999999996</v>
      </c>
      <c r="I9" s="21">
        <v>0.21937387</v>
      </c>
      <c r="J9" s="22">
        <f t="shared" si="1"/>
        <v>0.20756934987114192</v>
      </c>
      <c r="K9" s="22">
        <f t="shared" si="2"/>
        <v>0.25619649596866667</v>
      </c>
      <c r="L9" s="23">
        <f t="shared" si="3"/>
        <v>0.28975000826518416</v>
      </c>
      <c r="M9" s="4"/>
    </row>
    <row r="10" spans="1:13" ht="51">
      <c r="A10" s="17"/>
      <c r="B10" s="19">
        <v>3000716</v>
      </c>
      <c r="C10" s="19" t="s">
        <v>2183</v>
      </c>
      <c r="D10" s="20">
        <v>5.7335880000000001</v>
      </c>
      <c r="E10" s="21">
        <v>9.1747499999999995</v>
      </c>
      <c r="F10" s="21">
        <f t="shared" si="0"/>
        <v>2.5630389558242195</v>
      </c>
      <c r="G10" s="21">
        <v>2.0325424458242196</v>
      </c>
      <c r="H10" s="21">
        <v>0.34357600999999993</v>
      </c>
      <c r="I10" s="21">
        <v>0.18692049999999996</v>
      </c>
      <c r="J10" s="22">
        <f t="shared" si="1"/>
        <v>0.22153654822466223</v>
      </c>
      <c r="K10" s="22">
        <f t="shared" si="2"/>
        <v>0.25898454517280795</v>
      </c>
      <c r="L10" s="23">
        <f t="shared" si="3"/>
        <v>0.27935790684478812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2193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 ht="51">
      <c r="A17" s="17"/>
      <c r="B17" s="19">
        <v>3000714</v>
      </c>
      <c r="C17" s="19" t="s">
        <v>2181</v>
      </c>
      <c r="D17" s="23">
        <v>0.29356159423888573</v>
      </c>
    </row>
    <row r="18" spans="1:4" ht="51">
      <c r="A18" s="17"/>
      <c r="B18" s="19">
        <v>3000715</v>
      </c>
      <c r="C18" s="19" t="s">
        <v>2182</v>
      </c>
      <c r="D18" s="23">
        <v>0.28975000826518416</v>
      </c>
    </row>
    <row r="19" spans="1:4" ht="51.75" thickBot="1">
      <c r="A19" s="24"/>
      <c r="B19" s="26">
        <v>3000716</v>
      </c>
      <c r="C19" s="26" t="s">
        <v>2183</v>
      </c>
      <c r="D19" s="30">
        <v>0.27935790684478812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M22"/>
  <sheetViews>
    <sheetView topLeftCell="A13" workbookViewId="0">
      <selection activeCell="A22" sqref="A22:D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>
      <c r="A1" s="50">
        <v>31</v>
      </c>
      <c r="B1" s="49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544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299.35990500000003</v>
      </c>
      <c r="E6" s="14">
        <v>297.95282699999996</v>
      </c>
      <c r="F6" s="14">
        <v>166.22673335352482</v>
      </c>
      <c r="G6" s="14">
        <v>129.13282750352482</v>
      </c>
      <c r="H6" s="14">
        <v>18.796081459999996</v>
      </c>
      <c r="I6" s="14">
        <v>18.297824390000002</v>
      </c>
      <c r="J6" s="15">
        <v>0.43340024259452603</v>
      </c>
      <c r="K6" s="15">
        <v>0.4964843275795629</v>
      </c>
      <c r="L6" s="16">
        <v>0.55789614425616729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273.23990500000008</v>
      </c>
      <c r="E7" s="38">
        <f ca="1">SUM(E8:OFFSET(E6,MATCH("PROYECTOS",$A$8:$A$50,0),0))</f>
        <v>276.15913899999998</v>
      </c>
      <c r="F7" s="38">
        <f ca="1">SUM(F8:OFFSET(F6,MATCH("PROYECTOS",$A$8:$A$50,0),0))</f>
        <v>146.03832566419189</v>
      </c>
      <c r="G7" s="38">
        <f ca="1">SUM(G8:OFFSET(G6,MATCH("PROYECTOS",$A$8:$A$50,0),0))</f>
        <v>108.94441981419186</v>
      </c>
      <c r="H7" s="38">
        <f ca="1">SUM(H8:OFFSET(H6,MATCH("PROYECTOS",$A$8:$A$50,0),0))</f>
        <v>18.79608146</v>
      </c>
      <c r="I7" s="38">
        <f ca="1">SUM(I8:OFFSET(I6,MATCH("PROYECTOS",$A$8:$A$50,0),0))</f>
        <v>18.297824390000002</v>
      </c>
      <c r="J7" s="39">
        <f ca="1">IFERROR(G7/E7,0)</f>
        <v>0.39449869451610603</v>
      </c>
      <c r="K7" s="39">
        <f ca="1">IFERROR(SUM(G7,H7)/E7,0)</f>
        <v>0.46256119473993529</v>
      </c>
      <c r="L7" s="40">
        <f ca="1">IFERROR(SUM(G7,H7,I7)/E7,0)</f>
        <v>0.52881945603180591</v>
      </c>
      <c r="M7" s="4"/>
    </row>
    <row r="8" spans="1:13">
      <c r="A8" s="17"/>
      <c r="B8" s="19">
        <v>3000001</v>
      </c>
      <c r="C8" s="19" t="s">
        <v>275</v>
      </c>
      <c r="D8" s="20">
        <v>16.085377999999999</v>
      </c>
      <c r="E8" s="21">
        <v>18.460802000000001</v>
      </c>
      <c r="F8" s="21">
        <f t="shared" ref="F8:F13" si="0">SUM(G8,H8,I8)</f>
        <v>11.135975744040108</v>
      </c>
      <c r="G8" s="21">
        <v>7.4623991640401073</v>
      </c>
      <c r="H8" s="21">
        <v>2.3230682700000003</v>
      </c>
      <c r="I8" s="21">
        <v>1.3505083100000002</v>
      </c>
      <c r="J8" s="22">
        <f t="shared" ref="J8:J14" si="1">IFERROR(G8/E8,0)</f>
        <v>0.40422941343719015</v>
      </c>
      <c r="K8" s="22">
        <f t="shared" ref="K8:K14" si="2">IFERROR(SUM(G8,H8)/E8,0)</f>
        <v>0.53006729794513296</v>
      </c>
      <c r="L8" s="23">
        <f t="shared" ref="L8:L14" si="3">IFERROR(SUM(G8,H8,I8)/E8,0)</f>
        <v>0.60322274969636247</v>
      </c>
      <c r="M8" s="4"/>
    </row>
    <row r="9" spans="1:13" ht="25.5">
      <c r="A9" s="17"/>
      <c r="B9" s="19">
        <v>3000294</v>
      </c>
      <c r="C9" s="19" t="s">
        <v>546</v>
      </c>
      <c r="D9" s="20">
        <v>189.61330100000004</v>
      </c>
      <c r="E9" s="21">
        <v>189.97346100000001</v>
      </c>
      <c r="F9" s="21">
        <f t="shared" si="0"/>
        <v>114.55132446871683</v>
      </c>
      <c r="G9" s="21">
        <v>87.847059648716822</v>
      </c>
      <c r="H9" s="21">
        <v>13.887705489999997</v>
      </c>
      <c r="I9" s="21">
        <v>12.816559329999999</v>
      </c>
      <c r="J9" s="22">
        <f t="shared" si="1"/>
        <v>0.46241753551416753</v>
      </c>
      <c r="K9" s="22">
        <f t="shared" si="2"/>
        <v>0.53552093330929429</v>
      </c>
      <c r="L9" s="23">
        <f t="shared" si="3"/>
        <v>0.602985932170372</v>
      </c>
      <c r="M9" s="4"/>
    </row>
    <row r="10" spans="1:13" ht="38.25">
      <c r="A10" s="17"/>
      <c r="B10" s="19">
        <v>3000489</v>
      </c>
      <c r="C10" s="19" t="s">
        <v>547</v>
      </c>
      <c r="D10" s="20">
        <v>4.3348969999999998</v>
      </c>
      <c r="E10" s="21">
        <v>4.7003039999999991</v>
      </c>
      <c r="F10" s="21">
        <f t="shared" si="0"/>
        <v>2.1705715355631101</v>
      </c>
      <c r="G10" s="21">
        <v>1.4109174755631102</v>
      </c>
      <c r="H10" s="21">
        <v>0.23947747000000003</v>
      </c>
      <c r="I10" s="21">
        <v>0.52017659000000005</v>
      </c>
      <c r="J10" s="22">
        <f t="shared" si="1"/>
        <v>0.30017579194092775</v>
      </c>
      <c r="K10" s="22">
        <f t="shared" si="2"/>
        <v>0.35112514968459707</v>
      </c>
      <c r="L10" s="23">
        <f t="shared" si="3"/>
        <v>0.4617938617508805</v>
      </c>
      <c r="M10" s="4"/>
    </row>
    <row r="11" spans="1:13" ht="25.5">
      <c r="A11" s="17"/>
      <c r="B11" s="19">
        <v>3000490</v>
      </c>
      <c r="C11" s="19" t="s">
        <v>548</v>
      </c>
      <c r="D11" s="20">
        <v>48.617288000000002</v>
      </c>
      <c r="E11" s="21">
        <v>48.635531</v>
      </c>
      <c r="F11" s="21">
        <f t="shared" si="0"/>
        <v>11.889127754433275</v>
      </c>
      <c r="G11" s="21">
        <v>7.4284045044332743</v>
      </c>
      <c r="H11" s="21">
        <v>1.57756764</v>
      </c>
      <c r="I11" s="21">
        <v>2.8831556100000002</v>
      </c>
      <c r="J11" s="22">
        <f t="shared" si="1"/>
        <v>0.15273616534449422</v>
      </c>
      <c r="K11" s="22">
        <f t="shared" si="2"/>
        <v>0.18517269081390875</v>
      </c>
      <c r="L11" s="23">
        <f t="shared" si="3"/>
        <v>0.24445354065185954</v>
      </c>
      <c r="M11" s="4"/>
    </row>
    <row r="12" spans="1:13" ht="25.5">
      <c r="A12" s="17"/>
      <c r="B12" s="19">
        <v>3000491</v>
      </c>
      <c r="C12" s="19" t="s">
        <v>549</v>
      </c>
      <c r="D12" s="20">
        <v>1.49325</v>
      </c>
      <c r="E12" s="21">
        <v>1.4932500000000002</v>
      </c>
      <c r="F12" s="21">
        <f t="shared" si="0"/>
        <v>0.99033444835028317</v>
      </c>
      <c r="G12" s="21">
        <v>0.92276982835028321</v>
      </c>
      <c r="H12" s="21">
        <v>2.6195000000000003E-2</v>
      </c>
      <c r="I12" s="21">
        <v>4.1369619999999996E-2</v>
      </c>
      <c r="J12" s="22">
        <f t="shared" si="1"/>
        <v>0.61796070875625853</v>
      </c>
      <c r="K12" s="22">
        <f t="shared" si="2"/>
        <v>0.63550298232063152</v>
      </c>
      <c r="L12" s="23">
        <f t="shared" si="3"/>
        <v>0.66320739886173319</v>
      </c>
      <c r="M12" s="4"/>
    </row>
    <row r="13" spans="1:13" ht="51">
      <c r="A13" s="17"/>
      <c r="B13" s="19">
        <v>3000492</v>
      </c>
      <c r="C13" s="19" t="s">
        <v>550</v>
      </c>
      <c r="D13" s="20">
        <v>13.095790999999998</v>
      </c>
      <c r="E13" s="21">
        <v>12.895790999999999</v>
      </c>
      <c r="F13" s="21">
        <f t="shared" si="0"/>
        <v>5.3009917130882629</v>
      </c>
      <c r="G13" s="21">
        <v>3.8728691930882633</v>
      </c>
      <c r="H13" s="21">
        <v>0.74206759</v>
      </c>
      <c r="I13" s="21">
        <v>0.68605492999999995</v>
      </c>
      <c r="J13" s="22">
        <f t="shared" si="1"/>
        <v>0.30032040633166773</v>
      </c>
      <c r="K13" s="22">
        <f t="shared" si="2"/>
        <v>0.35786380091676911</v>
      </c>
      <c r="L13" s="23">
        <f t="shared" si="3"/>
        <v>0.4110637116473323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26.119999999999948</v>
      </c>
      <c r="E14" s="45">
        <f t="shared" ref="E14:I14" ca="1" si="4">OFFSET(E14,-MATCH("PROYECTOS",$A$8:$A$50,0)-1,0)-(OFFSET(E14,-MATCH("PROYECTOS",$A$8:$A$50,0),0))</f>
        <v>21.793687999999975</v>
      </c>
      <c r="F14" s="45">
        <f t="shared" ca="1" si="4"/>
        <v>20.188407689332934</v>
      </c>
      <c r="G14" s="45">
        <f t="shared" ca="1" si="4"/>
        <v>20.188407689332962</v>
      </c>
      <c r="H14" s="45">
        <f t="shared" ca="1" si="4"/>
        <v>0</v>
      </c>
      <c r="I14" s="45">
        <f t="shared" ca="1" si="4"/>
        <v>0</v>
      </c>
      <c r="J14" s="46">
        <f t="shared" ca="1" si="1"/>
        <v>0.92634196145842707</v>
      </c>
      <c r="K14" s="46">
        <f t="shared" ca="1" si="2"/>
        <v>0.92634196145842707</v>
      </c>
      <c r="L14" s="47">
        <f t="shared" ca="1" si="3"/>
        <v>0.92634196145842707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580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 ht="38.25">
      <c r="A20" s="17"/>
      <c r="B20" s="19">
        <v>3000489</v>
      </c>
      <c r="C20" s="19" t="s">
        <v>547</v>
      </c>
      <c r="D20" s="23">
        <v>0.4617938617508805</v>
      </c>
    </row>
    <row r="21" spans="1:4" ht="25.5">
      <c r="A21" s="17"/>
      <c r="B21" s="19">
        <v>3000490</v>
      </c>
      <c r="C21" s="19" t="s">
        <v>548</v>
      </c>
      <c r="D21" s="23">
        <v>0.24445354065185954</v>
      </c>
    </row>
    <row r="22" spans="1:4" ht="51.75" thickBot="1">
      <c r="A22" s="24"/>
      <c r="B22" s="26">
        <v>3000492</v>
      </c>
      <c r="C22" s="26" t="s">
        <v>550</v>
      </c>
      <c r="D22" s="30">
        <v>0.4110637116473323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134</v>
      </c>
      <c r="B1" s="49" t="s">
        <v>94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2180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102.827922</v>
      </c>
      <c r="I6" s="14">
        <v>105.44584500000001</v>
      </c>
      <c r="J6" s="14">
        <v>30.799614819703802</v>
      </c>
      <c r="K6" s="14">
        <v>19.560731189703802</v>
      </c>
      <c r="L6" s="14">
        <v>5.5940823499999999</v>
      </c>
      <c r="M6" s="14">
        <v>5.6448012799999994</v>
      </c>
      <c r="N6" s="15">
        <v>0.18550499727802267</v>
      </c>
      <c r="O6" s="15">
        <v>0.23855670690204817</v>
      </c>
      <c r="P6" s="16">
        <v>0.2920894115809286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SUM(H8:H14)</f>
        <v>102.827922</v>
      </c>
      <c r="I7" s="37">
        <f>SUM(I8:I14)</f>
        <v>105.44584500000002</v>
      </c>
      <c r="J7" s="37">
        <f>SUM(J8:J14)</f>
        <v>30.799614819703798</v>
      </c>
      <c r="K7" s="37">
        <f t="shared" ref="K7:M7" si="0">SUM(K8:K14)</f>
        <v>19.560731189703802</v>
      </c>
      <c r="L7" s="37">
        <f t="shared" si="0"/>
        <v>5.5940823499999999</v>
      </c>
      <c r="M7" s="37">
        <f t="shared" si="0"/>
        <v>5.6448012799999994</v>
      </c>
      <c r="N7" s="39">
        <f>IFERROR(K7/I7,0)</f>
        <v>0.18550499727802264</v>
      </c>
      <c r="O7" s="39">
        <f>IFERROR(SUM(K7,L7)/I7,0)</f>
        <v>0.23855670690204814</v>
      </c>
      <c r="P7" s="40">
        <f>IFERROR(SUM(K7,L7,M7)/I7,0)</f>
        <v>0.29208941158092855</v>
      </c>
      <c r="Q7" s="64"/>
      <c r="R7" s="38"/>
      <c r="S7" s="40"/>
    </row>
    <row r="8" spans="1:19" ht="51">
      <c r="A8" s="17"/>
      <c r="B8" s="19">
        <v>5005235</v>
      </c>
      <c r="C8" s="19" t="s">
        <v>2184</v>
      </c>
      <c r="D8" s="68">
        <v>3000714</v>
      </c>
      <c r="E8" s="19" t="s">
        <v>2181</v>
      </c>
      <c r="F8" s="69">
        <v>533</v>
      </c>
      <c r="G8" s="19" t="s">
        <v>906</v>
      </c>
      <c r="H8" s="20">
        <v>90.456501000000003</v>
      </c>
      <c r="I8" s="21">
        <v>79.709264000000005</v>
      </c>
      <c r="J8" s="21">
        <f t="shared" ref="J8:J14" si="1">SUM(K8,L8,M8)</f>
        <v>25.138179813432203</v>
      </c>
      <c r="K8" s="21">
        <v>15.296382583432205</v>
      </c>
      <c r="L8" s="21">
        <v>4.7892504699999998</v>
      </c>
      <c r="M8" s="21">
        <v>5.0525467599999994</v>
      </c>
      <c r="N8" s="22">
        <f t="shared" ref="N8:N15" si="2">IFERROR(K8/I8,0)</f>
        <v>0.1919021932435884</v>
      </c>
      <c r="O8" s="22">
        <f t="shared" ref="O8:O15" si="3">IFERROR(SUM(K8,L8)/I8,0)</f>
        <v>0.25198618134815803</v>
      </c>
      <c r="P8" s="23">
        <f t="shared" ref="P8:P15" si="4">IFERROR(SUM(K8,L8,M8)/I8,0)</f>
        <v>0.3153733775967647</v>
      </c>
      <c r="Q8" s="70">
        <v>18</v>
      </c>
      <c r="R8" s="21">
        <v>5</v>
      </c>
      <c r="S8" s="23">
        <f>IFERROR(R8/Q8,0)</f>
        <v>0.27777777777777779</v>
      </c>
    </row>
    <row r="9" spans="1:19" ht="51">
      <c r="A9" s="17"/>
      <c r="B9" s="19">
        <v>5005236</v>
      </c>
      <c r="C9" s="19" t="s">
        <v>2185</v>
      </c>
      <c r="D9" s="68">
        <v>3000714</v>
      </c>
      <c r="E9" s="19" t="s">
        <v>2181</v>
      </c>
      <c r="F9" s="69">
        <v>46</v>
      </c>
      <c r="G9" s="19" t="s">
        <v>736</v>
      </c>
      <c r="H9" s="20">
        <v>0.05</v>
      </c>
      <c r="I9" s="21">
        <v>10.023800999999999</v>
      </c>
      <c r="J9" s="21">
        <f t="shared" si="1"/>
        <v>1.2040018039093547</v>
      </c>
      <c r="K9" s="21">
        <v>0.87471152390935458</v>
      </c>
      <c r="L9" s="21">
        <v>0.14333013000000003</v>
      </c>
      <c r="M9" s="21">
        <v>0.18596015000000002</v>
      </c>
      <c r="N9" s="22">
        <f t="shared" si="2"/>
        <v>8.7263456637791864E-2</v>
      </c>
      <c r="O9" s="22">
        <f t="shared" si="3"/>
        <v>0.10156243663549933</v>
      </c>
      <c r="P9" s="23">
        <f t="shared" si="4"/>
        <v>0.1201142963541829</v>
      </c>
      <c r="Q9" s="70">
        <v>24</v>
      </c>
      <c r="R9" s="21">
        <v>0</v>
      </c>
      <c r="S9" s="23">
        <f t="shared" ref="S9:S14" si="5">IFERROR(R9/Q9,0)</f>
        <v>0</v>
      </c>
    </row>
    <row r="10" spans="1:19" ht="51">
      <c r="A10" s="17"/>
      <c r="B10" s="19">
        <v>5005237</v>
      </c>
      <c r="C10" s="19" t="s">
        <v>2186</v>
      </c>
      <c r="D10" s="68">
        <v>3000715</v>
      </c>
      <c r="E10" s="19" t="s">
        <v>2182</v>
      </c>
      <c r="F10" s="69">
        <v>117</v>
      </c>
      <c r="G10" s="19" t="s">
        <v>687</v>
      </c>
      <c r="H10" s="20">
        <v>4.9331530000000008</v>
      </c>
      <c r="I10" s="21">
        <v>4.9043500000000018</v>
      </c>
      <c r="J10" s="21">
        <f t="shared" si="1"/>
        <v>1.7482386776496239</v>
      </c>
      <c r="K10" s="21">
        <v>1.2515213776496239</v>
      </c>
      <c r="L10" s="21">
        <v>0.29712237999999996</v>
      </c>
      <c r="M10" s="21">
        <v>0.19959492000000001</v>
      </c>
      <c r="N10" s="22">
        <f t="shared" si="2"/>
        <v>0.25518598339221782</v>
      </c>
      <c r="O10" s="22">
        <f t="shared" si="3"/>
        <v>0.31576942054494955</v>
      </c>
      <c r="P10" s="23">
        <f t="shared" si="4"/>
        <v>0.35646694824994613</v>
      </c>
      <c r="Q10" s="70">
        <v>12</v>
      </c>
      <c r="R10" s="21">
        <v>67</v>
      </c>
      <c r="S10" s="23">
        <f t="shared" si="5"/>
        <v>5.583333333333333</v>
      </c>
    </row>
    <row r="11" spans="1:19" ht="51">
      <c r="A11" s="17"/>
      <c r="B11" s="19">
        <v>5005238</v>
      </c>
      <c r="C11" s="19" t="s">
        <v>2187</v>
      </c>
      <c r="D11" s="68">
        <v>3000715</v>
      </c>
      <c r="E11" s="19" t="s">
        <v>2182</v>
      </c>
      <c r="F11" s="69">
        <v>535</v>
      </c>
      <c r="G11" s="19" t="s">
        <v>772</v>
      </c>
      <c r="H11" s="20">
        <v>1.6546799999999999</v>
      </c>
      <c r="I11" s="21">
        <v>1.6336800000000002</v>
      </c>
      <c r="J11" s="21">
        <f t="shared" si="1"/>
        <v>0.1461555688883984</v>
      </c>
      <c r="K11" s="21">
        <v>0.10557325888839841</v>
      </c>
      <c r="L11" s="21">
        <v>2.0803359999999996E-2</v>
      </c>
      <c r="M11" s="21">
        <v>1.977895E-2</v>
      </c>
      <c r="N11" s="22">
        <f t="shared" si="2"/>
        <v>6.4622973218989271E-2</v>
      </c>
      <c r="O11" s="22">
        <f t="shared" si="3"/>
        <v>7.7357021502618861E-2</v>
      </c>
      <c r="P11" s="23">
        <f t="shared" si="4"/>
        <v>8.9464013079916735E-2</v>
      </c>
      <c r="Q11" s="70">
        <v>40</v>
      </c>
      <c r="R11" s="21">
        <v>228</v>
      </c>
      <c r="S11" s="23">
        <f t="shared" si="5"/>
        <v>5.7</v>
      </c>
    </row>
    <row r="12" spans="1:19" ht="51">
      <c r="A12" s="17"/>
      <c r="B12" s="19">
        <v>5005239</v>
      </c>
      <c r="C12" s="19" t="s">
        <v>2188</v>
      </c>
      <c r="D12" s="68">
        <v>3000716</v>
      </c>
      <c r="E12" s="19" t="s">
        <v>2183</v>
      </c>
      <c r="F12" s="69">
        <v>117</v>
      </c>
      <c r="G12" s="19" t="s">
        <v>687</v>
      </c>
      <c r="H12" s="20">
        <v>5.226343</v>
      </c>
      <c r="I12" s="21">
        <v>5.0574730000000008</v>
      </c>
      <c r="J12" s="21">
        <f t="shared" si="1"/>
        <v>2.3857123401689821</v>
      </c>
      <c r="K12" s="21">
        <v>1.8720382301689824</v>
      </c>
      <c r="L12" s="21">
        <v>0.33073600999999997</v>
      </c>
      <c r="M12" s="21">
        <v>0.18293809999999996</v>
      </c>
      <c r="N12" s="22">
        <f t="shared" si="2"/>
        <v>0.37015288666276264</v>
      </c>
      <c r="O12" s="22">
        <f t="shared" si="3"/>
        <v>0.43554839347021368</v>
      </c>
      <c r="P12" s="23">
        <f t="shared" si="4"/>
        <v>0.47172023264760521</v>
      </c>
      <c r="Q12" s="70">
        <v>16</v>
      </c>
      <c r="R12" s="21">
        <v>20</v>
      </c>
      <c r="S12" s="23">
        <f t="shared" si="5"/>
        <v>1.25</v>
      </c>
    </row>
    <row r="13" spans="1:19" ht="51">
      <c r="A13" s="17"/>
      <c r="B13" s="19">
        <v>5005240</v>
      </c>
      <c r="C13" s="19" t="s">
        <v>2189</v>
      </c>
      <c r="D13" s="68">
        <v>3000716</v>
      </c>
      <c r="E13" s="19" t="s">
        <v>2183</v>
      </c>
      <c r="F13" s="69">
        <v>6</v>
      </c>
      <c r="G13" s="19" t="s">
        <v>634</v>
      </c>
      <c r="H13" s="20">
        <v>0.33602800000000005</v>
      </c>
      <c r="I13" s="21">
        <v>3.6780600000000003</v>
      </c>
      <c r="J13" s="21">
        <f t="shared" si="1"/>
        <v>0.13913529619705056</v>
      </c>
      <c r="K13" s="21">
        <v>0.12506289619705058</v>
      </c>
      <c r="L13" s="21">
        <v>1.009E-2</v>
      </c>
      <c r="M13" s="21">
        <v>3.9824000000000005E-3</v>
      </c>
      <c r="N13" s="22">
        <f t="shared" si="2"/>
        <v>3.4002407844638358E-2</v>
      </c>
      <c r="O13" s="22">
        <f t="shared" si="3"/>
        <v>3.6745701863768007E-2</v>
      </c>
      <c r="P13" s="23">
        <f t="shared" si="4"/>
        <v>3.7828446571575927E-2</v>
      </c>
      <c r="Q13" s="70">
        <v>80</v>
      </c>
      <c r="R13" s="21">
        <v>91</v>
      </c>
      <c r="S13" s="23">
        <f t="shared" si="5"/>
        <v>1.1375</v>
      </c>
    </row>
    <row r="14" spans="1:19" ht="51">
      <c r="A14" s="17"/>
      <c r="B14" s="19">
        <v>5005241</v>
      </c>
      <c r="C14" s="19" t="s">
        <v>2190</v>
      </c>
      <c r="D14" s="68">
        <v>3000716</v>
      </c>
      <c r="E14" s="19" t="s">
        <v>2183</v>
      </c>
      <c r="F14" s="69">
        <v>166</v>
      </c>
      <c r="G14" s="19" t="s">
        <v>2191</v>
      </c>
      <c r="H14" s="20">
        <v>0.17121700000000001</v>
      </c>
      <c r="I14" s="21">
        <v>0.43921700000000002</v>
      </c>
      <c r="J14" s="21">
        <f t="shared" si="1"/>
        <v>3.8191319458186629E-2</v>
      </c>
      <c r="K14" s="21">
        <v>3.5441319458186626E-2</v>
      </c>
      <c r="L14" s="21">
        <v>2.7499999999999998E-3</v>
      </c>
      <c r="M14" s="21">
        <v>0</v>
      </c>
      <c r="N14" s="22">
        <f t="shared" si="2"/>
        <v>8.0692048482154888E-2</v>
      </c>
      <c r="O14" s="22">
        <f t="shared" si="3"/>
        <v>8.695319046891771E-2</v>
      </c>
      <c r="P14" s="23">
        <f t="shared" si="4"/>
        <v>8.695319046891771E-2</v>
      </c>
      <c r="Q14" s="70">
        <v>16</v>
      </c>
      <c r="R14" s="21">
        <v>20</v>
      </c>
      <c r="S14" s="23">
        <f t="shared" si="5"/>
        <v>1.25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0</v>
      </c>
      <c r="I15" s="44">
        <f t="shared" ref="I15:M15" si="6">I6-I7</f>
        <v>0</v>
      </c>
      <c r="J15" s="44">
        <f t="shared" si="6"/>
        <v>0</v>
      </c>
      <c r="K15" s="44">
        <f t="shared" si="6"/>
        <v>0</v>
      </c>
      <c r="L15" s="44">
        <f t="shared" si="6"/>
        <v>0</v>
      </c>
      <c r="M15" s="44">
        <f t="shared" si="6"/>
        <v>0</v>
      </c>
      <c r="N15" s="46">
        <f t="shared" si="2"/>
        <v>0</v>
      </c>
      <c r="O15" s="46">
        <f t="shared" si="3"/>
        <v>0</v>
      </c>
      <c r="P15" s="47">
        <f t="shared" si="4"/>
        <v>0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>
  <dimension ref="A1:M12"/>
  <sheetViews>
    <sheetView workbookViewId="0">
      <selection activeCell="A10" sqref="A10:L10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135</v>
      </c>
      <c r="B1" s="50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2194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4620.3602170000004</v>
      </c>
      <c r="E6" s="14">
        <v>5745.9912589999985</v>
      </c>
      <c r="F6" s="14">
        <v>3740.3713882494721</v>
      </c>
      <c r="G6" s="14">
        <v>2968.8882148194725</v>
      </c>
      <c r="H6" s="14">
        <v>462.32668056000006</v>
      </c>
      <c r="I6" s="14">
        <v>309.15649286999991</v>
      </c>
      <c r="J6" s="15">
        <v>0.51668860619467105</v>
      </c>
      <c r="K6" s="15">
        <v>0.59714934129165775</v>
      </c>
      <c r="L6" s="16">
        <v>0.65095319843915433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4620.3602169999958</v>
      </c>
      <c r="E7" s="38">
        <f ca="1">SUM(E8:OFFSET(E6,MATCH("GOBIERNOS REGIONALES",$A$8:$A$50,0),0))</f>
        <v>5744.0022579999995</v>
      </c>
      <c r="F7" s="38">
        <f ca="1">SUM(F8:OFFSET(F6,MATCH("GOBIERNOS REGIONALES",$A$8:$A$50,0),0))</f>
        <v>3739.7176477548187</v>
      </c>
      <c r="G7" s="38">
        <f ca="1">SUM(G8:OFFSET(G6,MATCH("GOBIERNOS REGIONALES",$A$8:$A$50,0),0))</f>
        <v>2968.6120960548187</v>
      </c>
      <c r="H7" s="38">
        <f ca="1">SUM(H8:OFFSET(H6,MATCH("GOBIERNOS REGIONALES",$A$8:$A$50,0),0))</f>
        <v>462.17078541000001</v>
      </c>
      <c r="I7" s="38">
        <f ca="1">SUM(I8:OFFSET(I6,MATCH("GOBIERNOS REGIONALES",$A$8:$A$50,0),0))</f>
        <v>308.93476628999991</v>
      </c>
      <c r="J7" s="39">
        <f ca="1">IFERROR(G7/E7,0)</f>
        <v>0.51681945144089447</v>
      </c>
      <c r="K7" s="39">
        <f ca="1">IFERROR(SUM(G7,H7)/E7,0)</f>
        <v>0.59728090752167995</v>
      </c>
      <c r="L7" s="40">
        <f ca="1">IFERROR(SUM(G7,H7,I7)/E7,0)</f>
        <v>0.65106479415921203</v>
      </c>
      <c r="M7" s="4"/>
    </row>
    <row r="8" spans="1:13">
      <c r="A8" s="17"/>
      <c r="B8" s="18">
        <v>26</v>
      </c>
      <c r="C8" s="19" t="s">
        <v>119</v>
      </c>
      <c r="D8" s="20">
        <v>4620.3602169999958</v>
      </c>
      <c r="E8" s="21">
        <v>5744.0022579999995</v>
      </c>
      <c r="F8" s="21">
        <f t="shared" ref="F8:F11" si="0">SUM(G8,H8,I8)</f>
        <v>3739.7176477548187</v>
      </c>
      <c r="G8" s="21">
        <v>2968.6120960548187</v>
      </c>
      <c r="H8" s="21">
        <v>462.17078541000001</v>
      </c>
      <c r="I8" s="21">
        <v>308.93476628999991</v>
      </c>
      <c r="J8" s="22">
        <f t="shared" ref="J8:J11" si="1">IFERROR(G8/E8,0)</f>
        <v>0.51681945144089447</v>
      </c>
      <c r="K8" s="22">
        <f t="shared" ref="K8:K11" si="2">IFERROR(SUM(G8,H8)/E8,0)</f>
        <v>0.59728090752167995</v>
      </c>
      <c r="L8" s="23">
        <f t="shared" ref="L8:L11" si="3">IFERROR(SUM(G8,H8,I8)/E8,0)</f>
        <v>0.65106479415921203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1.989001</v>
      </c>
      <c r="F9" s="38">
        <f ca="1">SUM(F10:OFFSET(F8,(MATCH("GOBIERNOS LOCALES",$A$8:$A$50,0)-MATCH("GOBIERNOS REGIONALES",$A$8:$A$50,0)),0))</f>
        <v>0.65374049465380191</v>
      </c>
      <c r="G9" s="38">
        <f ca="1">SUM(G10:OFFSET(G8,(MATCH("GOBIERNOS LOCALES",$A$8:$A$50,0)-MATCH("GOBIERNOS REGIONALES",$A$8:$A$50,0)),0))</f>
        <v>0.27611876465380192</v>
      </c>
      <c r="H9" s="38">
        <f ca="1">SUM(H10:OFFSET(H8,(MATCH("GOBIERNOS LOCALES",$A$8:$A$50,0)-MATCH("GOBIERNOS REGIONALES",$A$8:$A$50,0)),0))</f>
        <v>0.15589514999999998</v>
      </c>
      <c r="I9" s="38">
        <f ca="1">SUM(I10:OFFSET(I8,(MATCH("GOBIERNOS LOCALES",$A$8:$A$50,0)-MATCH("GOBIERNOS REGIONALES",$A$8:$A$50,0)),0))</f>
        <v>0.22172658000000001</v>
      </c>
      <c r="J9" s="39">
        <f t="shared" ca="1" si="1"/>
        <v>0.13882283852738231</v>
      </c>
      <c r="K9" s="39">
        <f t="shared" ca="1" si="2"/>
        <v>0.21720145673823285</v>
      </c>
      <c r="L9" s="40">
        <f t="shared" ca="1" si="3"/>
        <v>0.32867781094821064</v>
      </c>
      <c r="M9" s="4"/>
    </row>
    <row r="10" spans="1:13" ht="15.75" thickBot="1">
      <c r="A10" s="24"/>
      <c r="B10" s="25">
        <v>443</v>
      </c>
      <c r="C10" s="26" t="s">
        <v>209</v>
      </c>
      <c r="D10" s="27">
        <v>0</v>
      </c>
      <c r="E10" s="28">
        <v>1.989001</v>
      </c>
      <c r="F10" s="28">
        <f t="shared" si="0"/>
        <v>0.65374049465380191</v>
      </c>
      <c r="G10" s="28">
        <v>0.27611876465380192</v>
      </c>
      <c r="H10" s="28">
        <v>0.15589514999999998</v>
      </c>
      <c r="I10" s="28">
        <v>0.22172658000000001</v>
      </c>
      <c r="J10" s="29">
        <f t="shared" si="1"/>
        <v>0.13882283852738231</v>
      </c>
      <c r="K10" s="29">
        <f t="shared" si="2"/>
        <v>0.21720145673823285</v>
      </c>
      <c r="L10" s="30">
        <f t="shared" si="3"/>
        <v>0.32867781094821064</v>
      </c>
      <c r="M10" s="4"/>
    </row>
    <row r="11" spans="1:13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135</v>
      </c>
      <c r="B1" s="51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2195</v>
      </c>
      <c r="N2" s="72" t="s">
        <v>2229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4620.3602170000004</v>
      </c>
      <c r="E6" s="14">
        <f ca="1">SUM(E7:OFFSET(E7,50,0))</f>
        <v>5745.9912589999985</v>
      </c>
      <c r="F6" s="14">
        <f ca="1">SUM(F7:OFFSET(F7,50,0))</f>
        <v>3740.3713882494721</v>
      </c>
      <c r="G6" s="14">
        <f ca="1">SUM(G7:OFFSET(G7,50,0))</f>
        <v>2968.8882148194725</v>
      </c>
      <c r="H6" s="14">
        <f ca="1">SUM(H7:OFFSET(H7,50,0))</f>
        <v>462.32668056000006</v>
      </c>
      <c r="I6" s="14">
        <f ca="1">SUM(I7:OFFSET(I7,50,0))</f>
        <v>309.15649286999991</v>
      </c>
      <c r="J6" s="15">
        <f ca="1">IFERROR(G6/E6,0)</f>
        <v>0.51668860619467105</v>
      </c>
      <c r="K6" s="15">
        <f ca="1">IFERROR(SUM(G6,H6)/E6,0)</f>
        <v>0.59714934129165775</v>
      </c>
      <c r="L6" s="16">
        <f ca="1">IFERROR(SUM(G6,H6,I6)/E6,0)</f>
        <v>0.65095319843915433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23.520868999999998</v>
      </c>
      <c r="E7" s="21">
        <v>22.428048999999998</v>
      </c>
      <c r="F7" s="21">
        <f t="shared" ref="F7:F32" si="0">SUM(G7,H7,I7)</f>
        <v>15.138427628871955</v>
      </c>
      <c r="G7" s="21">
        <v>11.950142338871956</v>
      </c>
      <c r="H7" s="21">
        <v>1.71787063</v>
      </c>
      <c r="I7" s="21">
        <v>1.4704146600000003</v>
      </c>
      <c r="J7" s="22">
        <f t="shared" ref="J7:J32" si="1">IFERROR(G7/E7,0)</f>
        <v>0.53282130509309822</v>
      </c>
      <c r="K7" s="22">
        <f t="shared" ref="K7:K32" si="2">IFERROR(SUM(G7,H7)/E7,0)</f>
        <v>0.60941604723941689</v>
      </c>
      <c r="L7" s="23">
        <f t="shared" ref="L7:L32" si="3">IFERROR(SUM(G7,H7,I7)/E7,0)</f>
        <v>0.6749774636604351</v>
      </c>
      <c r="M7" s="4"/>
      <c r="N7" t="s">
        <v>461</v>
      </c>
      <c r="O7" s="5">
        <v>18.011911673639556</v>
      </c>
      <c r="P7" s="71">
        <v>0.79117021569682699</v>
      </c>
    </row>
    <row r="8" spans="1:16">
      <c r="A8" s="17"/>
      <c r="B8" s="55">
        <v>2</v>
      </c>
      <c r="C8" s="19" t="s">
        <v>250</v>
      </c>
      <c r="D8" s="20">
        <v>4.3644169999999995</v>
      </c>
      <c r="E8" s="21">
        <v>4.2958419999999995</v>
      </c>
      <c r="F8" s="21">
        <f t="shared" si="0"/>
        <v>2.5237253459967111</v>
      </c>
      <c r="G8" s="21">
        <v>2.0153606859967113</v>
      </c>
      <c r="H8" s="21">
        <v>0.25398678000000002</v>
      </c>
      <c r="I8" s="21">
        <v>0.25437788</v>
      </c>
      <c r="J8" s="22">
        <f t="shared" si="1"/>
        <v>0.4691421812060852</v>
      </c>
      <c r="K8" s="22">
        <f t="shared" si="2"/>
        <v>0.52826604563126656</v>
      </c>
      <c r="L8" s="23">
        <f t="shared" si="3"/>
        <v>0.58748095157985591</v>
      </c>
      <c r="M8" s="4"/>
      <c r="N8" t="s">
        <v>253</v>
      </c>
      <c r="O8" s="5">
        <v>66.27319923001869</v>
      </c>
      <c r="P8" s="71">
        <v>0.75106699436726609</v>
      </c>
    </row>
    <row r="9" spans="1:16">
      <c r="A9" s="17"/>
      <c r="B9" s="55">
        <v>3</v>
      </c>
      <c r="C9" s="19" t="s">
        <v>251</v>
      </c>
      <c r="D9" s="20">
        <v>5.4042159999999999</v>
      </c>
      <c r="E9" s="21">
        <v>4.45343</v>
      </c>
      <c r="F9" s="21">
        <f t="shared" si="0"/>
        <v>2.9923613011981058</v>
      </c>
      <c r="G9" s="21">
        <v>2.3652778211981058</v>
      </c>
      <c r="H9" s="21">
        <v>0.32074174</v>
      </c>
      <c r="I9" s="21">
        <v>0.30634174000000003</v>
      </c>
      <c r="J9" s="22">
        <f t="shared" si="1"/>
        <v>0.53111373058476408</v>
      </c>
      <c r="K9" s="22">
        <f t="shared" si="2"/>
        <v>0.60313501305692596</v>
      </c>
      <c r="L9" s="23">
        <f t="shared" si="3"/>
        <v>0.67192283278239595</v>
      </c>
      <c r="M9" s="4"/>
      <c r="N9" t="s">
        <v>273</v>
      </c>
      <c r="O9" s="5">
        <v>43.950184360614024</v>
      </c>
      <c r="P9" s="71">
        <v>0.7223386007831436</v>
      </c>
    </row>
    <row r="10" spans="1:16">
      <c r="A10" s="17"/>
      <c r="B10" s="55">
        <v>4</v>
      </c>
      <c r="C10" s="19" t="s">
        <v>252</v>
      </c>
      <c r="D10" s="20">
        <v>122.10714499999999</v>
      </c>
      <c r="E10" s="21">
        <v>145.10118700000001</v>
      </c>
      <c r="F10" s="21">
        <f t="shared" si="0"/>
        <v>72.31882043424207</v>
      </c>
      <c r="G10" s="21">
        <v>55.27811413424206</v>
      </c>
      <c r="H10" s="21">
        <v>8.7354641199999996</v>
      </c>
      <c r="I10" s="21">
        <v>8.3052421800000005</v>
      </c>
      <c r="J10" s="22">
        <f t="shared" si="1"/>
        <v>0.3809625219278327</v>
      </c>
      <c r="K10" s="22">
        <f t="shared" si="2"/>
        <v>0.44116509022246703</v>
      </c>
      <c r="L10" s="23">
        <f t="shared" si="3"/>
        <v>0.49840267973991187</v>
      </c>
      <c r="M10" s="4"/>
      <c r="N10" t="s">
        <v>255</v>
      </c>
      <c r="O10" s="5">
        <v>1590.9769174039156</v>
      </c>
      <c r="P10" s="71">
        <v>0.71862113530974869</v>
      </c>
    </row>
    <row r="11" spans="1:16">
      <c r="A11" s="17"/>
      <c r="B11" s="55">
        <v>5</v>
      </c>
      <c r="C11" s="19" t="s">
        <v>253</v>
      </c>
      <c r="D11" s="20">
        <v>100.00071899999999</v>
      </c>
      <c r="E11" s="21">
        <v>88.238731999999985</v>
      </c>
      <c r="F11" s="21">
        <f t="shared" si="0"/>
        <v>66.27319923001869</v>
      </c>
      <c r="G11" s="21">
        <v>54.094769150018692</v>
      </c>
      <c r="H11" s="21">
        <v>6.1390550400000006</v>
      </c>
      <c r="I11" s="21">
        <v>6.0393750400000004</v>
      </c>
      <c r="J11" s="22">
        <f t="shared" si="1"/>
        <v>0.61305016429767711</v>
      </c>
      <c r="K11" s="22">
        <f t="shared" si="2"/>
        <v>0.68262341065847032</v>
      </c>
      <c r="L11" s="23">
        <f t="shared" si="3"/>
        <v>0.75106699436726609</v>
      </c>
      <c r="M11" s="4"/>
      <c r="N11" t="s">
        <v>270</v>
      </c>
      <c r="O11" s="5">
        <v>20.4898623962222</v>
      </c>
      <c r="P11" s="71">
        <v>0.71824966870457918</v>
      </c>
    </row>
    <row r="12" spans="1:16">
      <c r="A12" s="17"/>
      <c r="B12" s="55">
        <v>6</v>
      </c>
      <c r="C12" s="19" t="s">
        <v>254</v>
      </c>
      <c r="D12" s="20">
        <v>5.6898059999999999</v>
      </c>
      <c r="E12" s="21">
        <v>5.9717560000000001</v>
      </c>
      <c r="F12" s="21">
        <f t="shared" si="0"/>
        <v>3.707099756832104</v>
      </c>
      <c r="G12" s="21">
        <v>2.9767457768321037</v>
      </c>
      <c r="H12" s="21">
        <v>0.36750658999999997</v>
      </c>
      <c r="I12" s="21">
        <v>0.36284738999999999</v>
      </c>
      <c r="J12" s="22">
        <f t="shared" si="1"/>
        <v>0.49847076418261288</v>
      </c>
      <c r="K12" s="22">
        <f t="shared" si="2"/>
        <v>0.56001155553443638</v>
      </c>
      <c r="L12" s="23">
        <f t="shared" si="3"/>
        <v>0.62077214086310695</v>
      </c>
      <c r="M12" s="4"/>
      <c r="N12" t="s">
        <v>269</v>
      </c>
      <c r="O12" s="5">
        <v>29.227825552079391</v>
      </c>
      <c r="P12" s="71">
        <v>0.68602736784081741</v>
      </c>
    </row>
    <row r="13" spans="1:16">
      <c r="A13" s="17"/>
      <c r="B13" s="55">
        <v>7</v>
      </c>
      <c r="C13" s="19" t="s">
        <v>255</v>
      </c>
      <c r="D13" s="20">
        <v>1451.8669299999997</v>
      </c>
      <c r="E13" s="21">
        <v>2213.9300380000009</v>
      </c>
      <c r="F13" s="21">
        <f t="shared" si="0"/>
        <v>1590.9769174039156</v>
      </c>
      <c r="G13" s="21">
        <v>1318.2120862739157</v>
      </c>
      <c r="H13" s="21">
        <v>149.21868128999998</v>
      </c>
      <c r="I13" s="21">
        <v>123.54614983999997</v>
      </c>
      <c r="J13" s="22">
        <f t="shared" si="1"/>
        <v>0.59541722802801378</v>
      </c>
      <c r="K13" s="22">
        <f t="shared" si="2"/>
        <v>0.66281713621336891</v>
      </c>
      <c r="L13" s="23">
        <f t="shared" si="3"/>
        <v>0.71862113530974869</v>
      </c>
      <c r="M13" s="4"/>
      <c r="N13" t="s">
        <v>272</v>
      </c>
      <c r="O13" s="5">
        <v>17.886620102988363</v>
      </c>
      <c r="P13" s="71">
        <v>0.6782016390096568</v>
      </c>
    </row>
    <row r="14" spans="1:16">
      <c r="A14" s="17"/>
      <c r="B14" s="55">
        <v>8</v>
      </c>
      <c r="C14" s="19" t="s">
        <v>256</v>
      </c>
      <c r="D14" s="20">
        <v>110.207864</v>
      </c>
      <c r="E14" s="21">
        <v>125.93190200000001</v>
      </c>
      <c r="F14" s="21">
        <f t="shared" si="0"/>
        <v>57.506421944652018</v>
      </c>
      <c r="G14" s="21">
        <v>44.583979954652023</v>
      </c>
      <c r="H14" s="21">
        <v>7.1581365999999997</v>
      </c>
      <c r="I14" s="21">
        <v>5.7643053899999996</v>
      </c>
      <c r="J14" s="22">
        <f t="shared" si="1"/>
        <v>0.35403245124219612</v>
      </c>
      <c r="K14" s="22">
        <f t="shared" si="2"/>
        <v>0.41087377966110616</v>
      </c>
      <c r="L14" s="23">
        <f t="shared" si="3"/>
        <v>0.45664697373229551</v>
      </c>
      <c r="M14" s="4"/>
      <c r="N14" t="s">
        <v>261</v>
      </c>
      <c r="O14" s="5">
        <v>11.903633088471116</v>
      </c>
      <c r="P14" s="71">
        <v>0.67639394140949627</v>
      </c>
    </row>
    <row r="15" spans="1:16">
      <c r="A15" s="17"/>
      <c r="B15" s="55">
        <v>9</v>
      </c>
      <c r="C15" s="19" t="s">
        <v>257</v>
      </c>
      <c r="D15" s="20">
        <v>11.829545</v>
      </c>
      <c r="E15" s="21">
        <v>6.1047650000000004</v>
      </c>
      <c r="F15" s="21">
        <f t="shared" si="0"/>
        <v>2.2727260923356916</v>
      </c>
      <c r="G15" s="21">
        <v>1.7676058523356915</v>
      </c>
      <c r="H15" s="21">
        <v>0.25092901000000001</v>
      </c>
      <c r="I15" s="21">
        <v>0.25419122999999999</v>
      </c>
      <c r="J15" s="22">
        <f t="shared" si="1"/>
        <v>0.28954527362407745</v>
      </c>
      <c r="K15" s="22">
        <f t="shared" si="2"/>
        <v>0.33064906877425937</v>
      </c>
      <c r="L15" s="23">
        <f t="shared" si="3"/>
        <v>0.37228723666442382</v>
      </c>
      <c r="M15" s="4"/>
      <c r="N15" t="s">
        <v>249</v>
      </c>
      <c r="O15" s="5">
        <v>15.138427628871955</v>
      </c>
      <c r="P15" s="71">
        <v>0.6749774636604351</v>
      </c>
    </row>
    <row r="16" spans="1:16">
      <c r="A16" s="17"/>
      <c r="B16" s="55">
        <v>10</v>
      </c>
      <c r="C16" s="19" t="s">
        <v>258</v>
      </c>
      <c r="D16" s="20">
        <v>3.8056770000000002</v>
      </c>
      <c r="E16" s="21">
        <v>5.4627569999999999</v>
      </c>
      <c r="F16" s="21">
        <f t="shared" si="0"/>
        <v>3.5238488004554416</v>
      </c>
      <c r="G16" s="21">
        <v>2.6826735604554415</v>
      </c>
      <c r="H16" s="21">
        <v>0.43429693999999996</v>
      </c>
      <c r="I16" s="21">
        <v>0.40687830000000003</v>
      </c>
      <c r="J16" s="22">
        <f t="shared" si="1"/>
        <v>0.49108418339959869</v>
      </c>
      <c r="K16" s="22">
        <f t="shared" si="2"/>
        <v>0.57058560365314459</v>
      </c>
      <c r="L16" s="23">
        <f t="shared" si="3"/>
        <v>0.64506782938641449</v>
      </c>
      <c r="M16" s="4"/>
      <c r="N16" t="s">
        <v>251</v>
      </c>
      <c r="O16" s="5">
        <v>2.9923613011981058</v>
      </c>
      <c r="P16" s="71">
        <v>0.67192283278239595</v>
      </c>
    </row>
    <row r="17" spans="1:16">
      <c r="A17" s="17"/>
      <c r="B17" s="55">
        <v>11</v>
      </c>
      <c r="C17" s="19" t="s">
        <v>259</v>
      </c>
      <c r="D17" s="20">
        <v>16.268443000000001</v>
      </c>
      <c r="E17" s="21">
        <v>16.427513000000001</v>
      </c>
      <c r="F17" s="21">
        <f t="shared" si="0"/>
        <v>10.8954704826685</v>
      </c>
      <c r="G17" s="21">
        <v>8.1583922826685011</v>
      </c>
      <c r="H17" s="21">
        <v>1.42783354</v>
      </c>
      <c r="I17" s="21">
        <v>1.3092446600000001</v>
      </c>
      <c r="J17" s="22">
        <f t="shared" si="1"/>
        <v>0.49662978703279681</v>
      </c>
      <c r="K17" s="22">
        <f t="shared" si="2"/>
        <v>0.58354699355091066</v>
      </c>
      <c r="L17" s="23">
        <f t="shared" si="3"/>
        <v>0.66324528141712624</v>
      </c>
      <c r="M17" s="4"/>
      <c r="N17" t="s">
        <v>271</v>
      </c>
      <c r="O17" s="5">
        <v>43.690377344251303</v>
      </c>
      <c r="P17" s="71">
        <v>0.67011696997367076</v>
      </c>
    </row>
    <row r="18" spans="1:16">
      <c r="A18" s="17"/>
      <c r="B18" s="55">
        <v>12</v>
      </c>
      <c r="C18" s="19" t="s">
        <v>260</v>
      </c>
      <c r="D18" s="20">
        <v>68.946793999999997</v>
      </c>
      <c r="E18" s="21">
        <v>63.547239000000005</v>
      </c>
      <c r="F18" s="21">
        <f t="shared" si="0"/>
        <v>38.167074076311089</v>
      </c>
      <c r="G18" s="21">
        <v>25.266299416311085</v>
      </c>
      <c r="H18" s="21">
        <v>6.6456014400000001</v>
      </c>
      <c r="I18" s="21">
        <v>6.2551732200000005</v>
      </c>
      <c r="J18" s="22">
        <f t="shared" si="1"/>
        <v>0.39759869687353505</v>
      </c>
      <c r="K18" s="22">
        <f t="shared" si="2"/>
        <v>0.50217604035182528</v>
      </c>
      <c r="L18" s="23">
        <f t="shared" si="3"/>
        <v>0.60060947850639246</v>
      </c>
      <c r="M18" s="4"/>
      <c r="N18" t="s">
        <v>266</v>
      </c>
      <c r="O18" s="5">
        <v>16.802653968199007</v>
      </c>
      <c r="P18" s="71">
        <v>0.66823759762777346</v>
      </c>
    </row>
    <row r="19" spans="1:16">
      <c r="A19" s="17"/>
      <c r="B19" s="55">
        <v>13</v>
      </c>
      <c r="C19" s="19" t="s">
        <v>261</v>
      </c>
      <c r="D19" s="20">
        <v>18.204010999999998</v>
      </c>
      <c r="E19" s="21">
        <v>17.598668999999997</v>
      </c>
      <c r="F19" s="21">
        <f t="shared" si="0"/>
        <v>11.903633088471116</v>
      </c>
      <c r="G19" s="21">
        <v>9.393810648471117</v>
      </c>
      <c r="H19" s="21">
        <v>1.26012389</v>
      </c>
      <c r="I19" s="21">
        <v>1.2496985500000002</v>
      </c>
      <c r="J19" s="22">
        <f t="shared" si="1"/>
        <v>0.5337796084732952</v>
      </c>
      <c r="K19" s="22">
        <f t="shared" si="2"/>
        <v>0.6053829717730993</v>
      </c>
      <c r="L19" s="23">
        <f t="shared" si="3"/>
        <v>0.67639394140949627</v>
      </c>
      <c r="M19" s="4"/>
      <c r="N19" t="s">
        <v>262</v>
      </c>
      <c r="O19" s="5">
        <v>27.145092962212388</v>
      </c>
      <c r="P19" s="71">
        <v>0.66698332918932124</v>
      </c>
    </row>
    <row r="20" spans="1:16">
      <c r="A20" s="17"/>
      <c r="B20" s="55">
        <v>14</v>
      </c>
      <c r="C20" s="19" t="s">
        <v>262</v>
      </c>
      <c r="D20" s="20">
        <v>41.231505999999996</v>
      </c>
      <c r="E20" s="21">
        <v>40.698308000000004</v>
      </c>
      <c r="F20" s="21">
        <f t="shared" si="0"/>
        <v>27.145092962212388</v>
      </c>
      <c r="G20" s="21">
        <v>21.133061772212386</v>
      </c>
      <c r="H20" s="21">
        <v>3.1125776700000003</v>
      </c>
      <c r="I20" s="21">
        <v>2.8994535200000002</v>
      </c>
      <c r="J20" s="22">
        <f t="shared" si="1"/>
        <v>0.5192614339695002</v>
      </c>
      <c r="K20" s="22">
        <f t="shared" si="2"/>
        <v>0.59574072323135363</v>
      </c>
      <c r="L20" s="23">
        <f t="shared" si="3"/>
        <v>0.66698332918932124</v>
      </c>
      <c r="M20" s="4"/>
      <c r="N20" t="s">
        <v>259</v>
      </c>
      <c r="O20" s="5">
        <v>10.8954704826685</v>
      </c>
      <c r="P20" s="71">
        <v>0.66324528141712624</v>
      </c>
    </row>
    <row r="21" spans="1:16">
      <c r="A21" s="17"/>
      <c r="B21" s="55">
        <v>15</v>
      </c>
      <c r="C21" s="19" t="s">
        <v>263</v>
      </c>
      <c r="D21" s="20">
        <v>2064.5269010000002</v>
      </c>
      <c r="E21" s="21">
        <v>2446.6783289999989</v>
      </c>
      <c r="F21" s="21">
        <f t="shared" si="0"/>
        <v>1481.5181395306724</v>
      </c>
      <c r="G21" s="21">
        <v>1140.1638804006725</v>
      </c>
      <c r="H21" s="21">
        <v>229.14489876000002</v>
      </c>
      <c r="I21" s="21">
        <v>112.20936036999997</v>
      </c>
      <c r="J21" s="22">
        <f t="shared" si="1"/>
        <v>0.466004814317654</v>
      </c>
      <c r="K21" s="22">
        <f t="shared" si="2"/>
        <v>0.55966032106898722</v>
      </c>
      <c r="L21" s="23">
        <f t="shared" si="3"/>
        <v>0.60552223885360335</v>
      </c>
      <c r="M21" s="4"/>
      <c r="N21" t="s">
        <v>267</v>
      </c>
      <c r="O21" s="5">
        <v>0.25597385444823262</v>
      </c>
      <c r="P21" s="71">
        <v>0.65821321716114656</v>
      </c>
    </row>
    <row r="22" spans="1:16">
      <c r="A22" s="17"/>
      <c r="B22" s="55">
        <v>16</v>
      </c>
      <c r="C22" s="19" t="s">
        <v>264</v>
      </c>
      <c r="D22" s="20">
        <v>154.12970200000001</v>
      </c>
      <c r="E22" s="21">
        <v>152.31948600000001</v>
      </c>
      <c r="F22" s="21">
        <f t="shared" si="0"/>
        <v>88.784545799939238</v>
      </c>
      <c r="G22" s="21">
        <v>64.788221809939245</v>
      </c>
      <c r="H22" s="21">
        <v>13.797453719999996</v>
      </c>
      <c r="I22" s="21">
        <v>10.198870269999997</v>
      </c>
      <c r="J22" s="22">
        <f t="shared" si="1"/>
        <v>0.4253442780783756</v>
      </c>
      <c r="K22" s="22">
        <f t="shared" si="2"/>
        <v>0.51592660659279821</v>
      </c>
      <c r="L22" s="23">
        <f t="shared" si="3"/>
        <v>0.58288370143225954</v>
      </c>
      <c r="M22" s="4"/>
      <c r="N22" t="s">
        <v>265</v>
      </c>
      <c r="O22" s="5">
        <v>2.7573095563208252</v>
      </c>
      <c r="P22" s="71">
        <v>0.65746812730149407</v>
      </c>
    </row>
    <row r="23" spans="1:16">
      <c r="A23" s="17"/>
      <c r="B23" s="55">
        <v>17</v>
      </c>
      <c r="C23" s="19" t="s">
        <v>265</v>
      </c>
      <c r="D23" s="20">
        <v>4.0480300000000007</v>
      </c>
      <c r="E23" s="21">
        <v>4.1938300000000002</v>
      </c>
      <c r="F23" s="21">
        <f t="shared" si="0"/>
        <v>2.7573095563208252</v>
      </c>
      <c r="G23" s="21">
        <v>2.1506206563208252</v>
      </c>
      <c r="H23" s="21">
        <v>0.30766545000000001</v>
      </c>
      <c r="I23" s="21">
        <v>0.29902345000000002</v>
      </c>
      <c r="J23" s="22">
        <f t="shared" si="1"/>
        <v>0.51280587346669393</v>
      </c>
      <c r="K23" s="22">
        <f t="shared" si="2"/>
        <v>0.58616732350162626</v>
      </c>
      <c r="L23" s="23">
        <f t="shared" si="3"/>
        <v>0.65746812730149407</v>
      </c>
      <c r="M23" s="4"/>
      <c r="N23" t="s">
        <v>268</v>
      </c>
      <c r="O23" s="5">
        <v>71.651165561916159</v>
      </c>
      <c r="P23" s="71">
        <v>0.64689506041239042</v>
      </c>
    </row>
    <row r="24" spans="1:16">
      <c r="A24" s="17"/>
      <c r="B24" s="55">
        <v>18</v>
      </c>
      <c r="C24" s="19" t="s">
        <v>266</v>
      </c>
      <c r="D24" s="20">
        <v>30.939441000000002</v>
      </c>
      <c r="E24" s="21">
        <v>25.144730000000003</v>
      </c>
      <c r="F24" s="21">
        <f t="shared" si="0"/>
        <v>16.802653968199007</v>
      </c>
      <c r="G24" s="21">
        <v>13.322578728199005</v>
      </c>
      <c r="H24" s="21">
        <v>1.7440306199999998</v>
      </c>
      <c r="I24" s="21">
        <v>1.7360446199999999</v>
      </c>
      <c r="J24" s="22">
        <f t="shared" si="1"/>
        <v>0.52983582357810177</v>
      </c>
      <c r="K24" s="22">
        <f t="shared" si="2"/>
        <v>0.59919551127409221</v>
      </c>
      <c r="L24" s="23">
        <f t="shared" si="3"/>
        <v>0.66823759762777346</v>
      </c>
      <c r="M24" s="4"/>
      <c r="N24" t="s">
        <v>258</v>
      </c>
      <c r="O24" s="5">
        <v>3.5238488004554416</v>
      </c>
      <c r="P24" s="71">
        <v>0.64506782938641449</v>
      </c>
    </row>
    <row r="25" spans="1:16">
      <c r="A25" s="17"/>
      <c r="B25" s="55">
        <v>19</v>
      </c>
      <c r="C25" s="19" t="s">
        <v>267</v>
      </c>
      <c r="D25" s="20">
        <v>0.37129200000000001</v>
      </c>
      <c r="E25" s="21">
        <v>0.38889200000000002</v>
      </c>
      <c r="F25" s="21">
        <f t="shared" si="0"/>
        <v>0.25597385444823262</v>
      </c>
      <c r="G25" s="21">
        <v>0.20063769444823265</v>
      </c>
      <c r="H25" s="21">
        <v>2.9393079999999999E-2</v>
      </c>
      <c r="I25" s="21">
        <v>2.594308E-2</v>
      </c>
      <c r="J25" s="22">
        <f t="shared" si="1"/>
        <v>0.51592137263875992</v>
      </c>
      <c r="K25" s="22">
        <f t="shared" si="2"/>
        <v>0.59150297370023719</v>
      </c>
      <c r="L25" s="23">
        <f t="shared" si="3"/>
        <v>0.65821321716114656</v>
      </c>
      <c r="M25" s="4"/>
      <c r="N25" t="s">
        <v>254</v>
      </c>
      <c r="O25" s="5">
        <v>3.707099756832104</v>
      </c>
      <c r="P25" s="71">
        <v>0.62077214086310695</v>
      </c>
    </row>
    <row r="26" spans="1:16">
      <c r="A26" s="17"/>
      <c r="B26" s="55">
        <v>20</v>
      </c>
      <c r="C26" s="19" t="s">
        <v>268</v>
      </c>
      <c r="D26" s="20">
        <v>112.19749999999999</v>
      </c>
      <c r="E26" s="21">
        <v>110.761652</v>
      </c>
      <c r="F26" s="21">
        <f t="shared" si="0"/>
        <v>71.651165561916159</v>
      </c>
      <c r="G26" s="21">
        <v>53.957076501916163</v>
      </c>
      <c r="H26" s="21">
        <v>8.642711499999999</v>
      </c>
      <c r="I26" s="21">
        <v>9.0513775600000006</v>
      </c>
      <c r="J26" s="22">
        <f t="shared" si="1"/>
        <v>0.48714582644466303</v>
      </c>
      <c r="K26" s="22">
        <f t="shared" si="2"/>
        <v>0.56517564402087617</v>
      </c>
      <c r="L26" s="23">
        <f t="shared" si="3"/>
        <v>0.64689506041239042</v>
      </c>
      <c r="M26" s="4"/>
      <c r="N26" t="s">
        <v>263</v>
      </c>
      <c r="O26" s="5">
        <v>1481.5181395306724</v>
      </c>
      <c r="P26" s="71">
        <v>0.60552223885360335</v>
      </c>
    </row>
    <row r="27" spans="1:16">
      <c r="A27" s="17"/>
      <c r="B27" s="55">
        <v>21</v>
      </c>
      <c r="C27" s="19" t="s">
        <v>269</v>
      </c>
      <c r="D27" s="20">
        <v>47.159219999999998</v>
      </c>
      <c r="E27" s="21">
        <v>42.604459999999996</v>
      </c>
      <c r="F27" s="21">
        <f t="shared" si="0"/>
        <v>29.227825552079391</v>
      </c>
      <c r="G27" s="21">
        <v>22.904749602079391</v>
      </c>
      <c r="H27" s="21">
        <v>3.1779403400000001</v>
      </c>
      <c r="I27" s="21">
        <v>3.1451356100000005</v>
      </c>
      <c r="J27" s="22">
        <f t="shared" si="1"/>
        <v>0.5376138930543749</v>
      </c>
      <c r="K27" s="22">
        <f t="shared" si="2"/>
        <v>0.61220562218320318</v>
      </c>
      <c r="L27" s="23">
        <f t="shared" si="3"/>
        <v>0.68602736784081741</v>
      </c>
      <c r="M27" s="4"/>
      <c r="N27" t="s">
        <v>260</v>
      </c>
      <c r="O27" s="5">
        <v>38.167074076311089</v>
      </c>
      <c r="P27" s="71">
        <v>0.60060947850639246</v>
      </c>
    </row>
    <row r="28" spans="1:16">
      <c r="A28" s="17"/>
      <c r="B28" s="55">
        <v>22</v>
      </c>
      <c r="C28" s="19" t="s">
        <v>270</v>
      </c>
      <c r="D28" s="20">
        <v>27.372234000000006</v>
      </c>
      <c r="E28" s="21">
        <v>28.527493</v>
      </c>
      <c r="F28" s="21">
        <f t="shared" si="0"/>
        <v>20.4898623962222</v>
      </c>
      <c r="G28" s="21">
        <v>17.135208976222202</v>
      </c>
      <c r="H28" s="21">
        <v>1.9147664099999999</v>
      </c>
      <c r="I28" s="21">
        <v>1.4398870100000001</v>
      </c>
      <c r="J28" s="22">
        <f t="shared" si="1"/>
        <v>0.6006559698821835</v>
      </c>
      <c r="K28" s="22">
        <f t="shared" si="2"/>
        <v>0.66777600773479118</v>
      </c>
      <c r="L28" s="23">
        <f t="shared" si="3"/>
        <v>0.71824966870457918</v>
      </c>
      <c r="M28" s="4"/>
      <c r="N28" t="s">
        <v>250</v>
      </c>
      <c r="O28" s="5">
        <v>2.5237253459967111</v>
      </c>
      <c r="P28" s="71">
        <v>0.58748095157985591</v>
      </c>
    </row>
    <row r="29" spans="1:16">
      <c r="A29" s="17"/>
      <c r="B29" s="55">
        <v>23</v>
      </c>
      <c r="C29" s="19" t="s">
        <v>271</v>
      </c>
      <c r="D29" s="20">
        <v>80.151511999999997</v>
      </c>
      <c r="E29" s="21">
        <v>65.198136000000005</v>
      </c>
      <c r="F29" s="21">
        <f t="shared" si="0"/>
        <v>43.690377344251303</v>
      </c>
      <c r="G29" s="21">
        <v>33.457310554251308</v>
      </c>
      <c r="H29" s="21">
        <v>5.77553904</v>
      </c>
      <c r="I29" s="21">
        <v>4.4575277500000006</v>
      </c>
      <c r="J29" s="22">
        <f t="shared" si="1"/>
        <v>0.51316360569344044</v>
      </c>
      <c r="K29" s="22">
        <f t="shared" si="2"/>
        <v>0.601748025346174</v>
      </c>
      <c r="L29" s="23">
        <f t="shared" si="3"/>
        <v>0.67011696997367076</v>
      </c>
      <c r="M29" s="4"/>
      <c r="N29" t="s">
        <v>264</v>
      </c>
      <c r="O29" s="5">
        <v>88.784545799939238</v>
      </c>
      <c r="P29" s="71">
        <v>0.58288370143225954</v>
      </c>
    </row>
    <row r="30" spans="1:16">
      <c r="A30" s="17"/>
      <c r="B30" s="55">
        <v>24</v>
      </c>
      <c r="C30" s="19" t="s">
        <v>272</v>
      </c>
      <c r="D30" s="20">
        <v>27.035424000000003</v>
      </c>
      <c r="E30" s="21">
        <v>26.373602000000002</v>
      </c>
      <c r="F30" s="21">
        <f t="shared" si="0"/>
        <v>17.886620102988363</v>
      </c>
      <c r="G30" s="21">
        <v>14.154982112988364</v>
      </c>
      <c r="H30" s="21">
        <v>1.8777449499999999</v>
      </c>
      <c r="I30" s="21">
        <v>1.85389304</v>
      </c>
      <c r="J30" s="22">
        <f t="shared" si="1"/>
        <v>0.53671023446051713</v>
      </c>
      <c r="K30" s="22">
        <f t="shared" si="2"/>
        <v>0.60790812961340523</v>
      </c>
      <c r="L30" s="23">
        <f t="shared" si="3"/>
        <v>0.6782016390096568</v>
      </c>
      <c r="M30" s="4"/>
      <c r="N30" t="s">
        <v>252</v>
      </c>
      <c r="O30" s="5">
        <v>72.31882043424207</v>
      </c>
      <c r="P30" s="71">
        <v>0.49840267973991187</v>
      </c>
    </row>
    <row r="31" spans="1:16">
      <c r="A31" s="17"/>
      <c r="B31" s="55">
        <v>25</v>
      </c>
      <c r="C31" s="19" t="s">
        <v>273</v>
      </c>
      <c r="D31" s="20">
        <v>73.975894999999994</v>
      </c>
      <c r="E31" s="21">
        <v>60.844297000000005</v>
      </c>
      <c r="F31" s="21">
        <f t="shared" si="0"/>
        <v>43.950184360614024</v>
      </c>
      <c r="G31" s="21">
        <v>33.069272480614018</v>
      </c>
      <c r="H31" s="21">
        <v>5.0510481899999995</v>
      </c>
      <c r="I31" s="21">
        <v>5.8298636900000007</v>
      </c>
      <c r="J31" s="22">
        <f t="shared" si="1"/>
        <v>0.5435065258558911</v>
      </c>
      <c r="K31" s="22">
        <f t="shared" si="2"/>
        <v>0.62652249348224076</v>
      </c>
      <c r="L31" s="23">
        <f t="shared" si="3"/>
        <v>0.7223386007831436</v>
      </c>
      <c r="M31" s="4"/>
      <c r="N31" t="s">
        <v>256</v>
      </c>
      <c r="O31" s="5">
        <v>57.506421944652018</v>
      </c>
      <c r="P31" s="71">
        <v>0.45664697373229551</v>
      </c>
    </row>
    <row r="32" spans="1:16" ht="15.75" thickBot="1">
      <c r="A32" s="24"/>
      <c r="B32" s="56">
        <v>98</v>
      </c>
      <c r="C32" s="26" t="s">
        <v>461</v>
      </c>
      <c r="D32" s="27">
        <v>15.005124000000002</v>
      </c>
      <c r="E32" s="28">
        <v>22.766165000000004</v>
      </c>
      <c r="F32" s="28">
        <f t="shared" si="0"/>
        <v>18.011911673639556</v>
      </c>
      <c r="G32" s="28">
        <v>13.705355633639556</v>
      </c>
      <c r="H32" s="28">
        <v>3.8206832199999998</v>
      </c>
      <c r="I32" s="28">
        <v>0.48587281999999998</v>
      </c>
      <c r="J32" s="29">
        <f t="shared" si="1"/>
        <v>0.60200546001663224</v>
      </c>
      <c r="K32" s="29">
        <f t="shared" si="2"/>
        <v>0.76982833312679377</v>
      </c>
      <c r="L32" s="30">
        <f t="shared" si="3"/>
        <v>0.79117021569682699</v>
      </c>
      <c r="M32" s="4"/>
      <c r="N32" t="s">
        <v>257</v>
      </c>
      <c r="O32" s="5">
        <v>2.2727260923356916</v>
      </c>
      <c r="P32" s="71">
        <v>0.37228723666442382</v>
      </c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>
  <dimension ref="A1:M27"/>
  <sheetViews>
    <sheetView topLeftCell="A12" workbookViewId="0">
      <selection activeCell="A27" sqref="A27:D2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>
      <c r="A1" s="50">
        <v>135</v>
      </c>
      <c r="B1" s="49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2196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4620.3602170000004</v>
      </c>
      <c r="E6" s="14">
        <v>5745.9912589999985</v>
      </c>
      <c r="F6" s="14">
        <v>3740.3713882494721</v>
      </c>
      <c r="G6" s="14">
        <v>2968.8882148194725</v>
      </c>
      <c r="H6" s="14">
        <v>462.32668056000006</v>
      </c>
      <c r="I6" s="14">
        <v>309.15649286999991</v>
      </c>
      <c r="J6" s="15">
        <v>0.51668860619467105</v>
      </c>
      <c r="K6" s="15">
        <v>0.59714934129165775</v>
      </c>
      <c r="L6" s="16">
        <v>0.65095319843915433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3942.6370699999989</v>
      </c>
      <c r="E7" s="38">
        <f ca="1">SUM(E8:OFFSET(E6,MATCH("PROYECTOS",$A$8:$A$50,0),0))</f>
        <v>4173.9674239999995</v>
      </c>
      <c r="F7" s="38">
        <f ca="1">SUM(F8:OFFSET(F6,MATCH("PROYECTOS",$A$8:$A$50,0),0))</f>
        <v>2615.6007549493597</v>
      </c>
      <c r="G7" s="38">
        <f ca="1">SUM(G8:OFFSET(G6,MATCH("PROYECTOS",$A$8:$A$50,0),0))</f>
        <v>1894.3512902393604</v>
      </c>
      <c r="H7" s="38">
        <f ca="1">SUM(H8:OFFSET(H6,MATCH("PROYECTOS",$A$8:$A$50,0),0))</f>
        <v>419.11820338999991</v>
      </c>
      <c r="I7" s="38">
        <f ca="1">SUM(I8:OFFSET(I6,MATCH("PROYECTOS",$A$8:$A$50,0),0))</f>
        <v>302.13126131999985</v>
      </c>
      <c r="J7" s="39">
        <f ca="1">IFERROR(G7/E7,0)</f>
        <v>0.45384908357142001</v>
      </c>
      <c r="K7" s="39">
        <f ca="1">IFERROR(SUM(G7,H7)/E7,0)</f>
        <v>0.55426151156022074</v>
      </c>
      <c r="L7" s="40">
        <f ca="1">IFERROR(SUM(G7,H7,I7)/E7,0)</f>
        <v>0.62664618317571241</v>
      </c>
      <c r="M7" s="4"/>
    </row>
    <row r="8" spans="1:13">
      <c r="A8" s="17"/>
      <c r="B8" s="19">
        <v>3000001</v>
      </c>
      <c r="C8" s="19" t="s">
        <v>275</v>
      </c>
      <c r="D8" s="20">
        <v>642.34844600000008</v>
      </c>
      <c r="E8" s="21">
        <v>610.72250899999995</v>
      </c>
      <c r="F8" s="21">
        <f t="shared" ref="F8:F18" si="0">SUM(G8,H8,I8)</f>
        <v>311.33099182134555</v>
      </c>
      <c r="G8" s="21">
        <v>204.46542370134557</v>
      </c>
      <c r="H8" s="21">
        <v>72.037617620000006</v>
      </c>
      <c r="I8" s="21">
        <v>34.8279505</v>
      </c>
      <c r="J8" s="22">
        <f t="shared" ref="J8:J19" si="1">IFERROR(G8/E8,0)</f>
        <v>0.33479267701486598</v>
      </c>
      <c r="K8" s="22">
        <f t="shared" ref="K8:K19" si="2">IFERROR(SUM(G8,H8)/E8,0)</f>
        <v>0.45274742169580912</v>
      </c>
      <c r="L8" s="23">
        <f t="shared" ref="L8:L19" si="3">IFERROR(SUM(G8,H8,I8)/E8,0)</f>
        <v>0.50977487686039358</v>
      </c>
      <c r="M8" s="4"/>
    </row>
    <row r="9" spans="1:13" ht="25.5">
      <c r="A9" s="17"/>
      <c r="B9" s="19">
        <v>3000717</v>
      </c>
      <c r="C9" s="19" t="s">
        <v>2198</v>
      </c>
      <c r="D9" s="20">
        <v>2604.0461689999993</v>
      </c>
      <c r="E9" s="21">
        <v>2805.9542489999994</v>
      </c>
      <c r="F9" s="21">
        <f t="shared" si="0"/>
        <v>1884.2371338501553</v>
      </c>
      <c r="G9" s="21">
        <v>1399.6276473001553</v>
      </c>
      <c r="H9" s="21">
        <v>282.70519933999992</v>
      </c>
      <c r="I9" s="21">
        <v>201.90428720999986</v>
      </c>
      <c r="J9" s="22">
        <f t="shared" si="1"/>
        <v>0.49880629657413761</v>
      </c>
      <c r="K9" s="22">
        <f t="shared" si="2"/>
        <v>0.5995581885341551</v>
      </c>
      <c r="L9" s="23">
        <f t="shared" si="3"/>
        <v>0.67151384756956367</v>
      </c>
      <c r="M9" s="4"/>
    </row>
    <row r="10" spans="1:13">
      <c r="A10" s="17"/>
      <c r="B10" s="19">
        <v>3000718</v>
      </c>
      <c r="C10" s="19" t="s">
        <v>2199</v>
      </c>
      <c r="D10" s="20">
        <v>7.6568450000000006</v>
      </c>
      <c r="E10" s="21">
        <v>7.6568450000000006</v>
      </c>
      <c r="F10" s="21">
        <f t="shared" si="0"/>
        <v>4.1202997764789249</v>
      </c>
      <c r="G10" s="21">
        <v>3.6092122364789248</v>
      </c>
      <c r="H10" s="21">
        <v>0.27541878000000003</v>
      </c>
      <c r="I10" s="21">
        <v>0.23566876</v>
      </c>
      <c r="J10" s="22">
        <f t="shared" si="1"/>
        <v>0.47137068028397133</v>
      </c>
      <c r="K10" s="22">
        <f t="shared" si="2"/>
        <v>0.50734095002300872</v>
      </c>
      <c r="L10" s="23">
        <f t="shared" si="3"/>
        <v>0.53811978386384007</v>
      </c>
      <c r="M10" s="4"/>
    </row>
    <row r="11" spans="1:13" ht="25.5">
      <c r="A11" s="17"/>
      <c r="B11" s="19">
        <v>3000719</v>
      </c>
      <c r="C11" s="19" t="s">
        <v>2200</v>
      </c>
      <c r="D11" s="20">
        <v>93.290744000000018</v>
      </c>
      <c r="E11" s="21">
        <v>99.256607000000017</v>
      </c>
      <c r="F11" s="21">
        <f t="shared" si="0"/>
        <v>57.747417868951963</v>
      </c>
      <c r="G11" s="21">
        <v>40.638841538951965</v>
      </c>
      <c r="H11" s="21">
        <v>10.01457894</v>
      </c>
      <c r="I11" s="21">
        <v>7.0939973899999984</v>
      </c>
      <c r="J11" s="22">
        <f t="shared" si="1"/>
        <v>0.40943210499782606</v>
      </c>
      <c r="K11" s="22">
        <f t="shared" si="2"/>
        <v>0.51032794702474527</v>
      </c>
      <c r="L11" s="23">
        <f t="shared" si="3"/>
        <v>0.58179923346515316</v>
      </c>
      <c r="M11" s="4"/>
    </row>
    <row r="12" spans="1:13">
      <c r="A12" s="17"/>
      <c r="B12" s="19">
        <v>3000720</v>
      </c>
      <c r="C12" s="19" t="s">
        <v>2201</v>
      </c>
      <c r="D12" s="20">
        <v>2.2089139999999996</v>
      </c>
      <c r="E12" s="21">
        <v>2.2089139999999996</v>
      </c>
      <c r="F12" s="21">
        <f t="shared" si="0"/>
        <v>1.5526338449754769</v>
      </c>
      <c r="G12" s="21">
        <v>0.52620152497547679</v>
      </c>
      <c r="H12" s="21">
        <v>0.13275855999999997</v>
      </c>
      <c r="I12" s="21">
        <v>0.89367376000000009</v>
      </c>
      <c r="J12" s="22">
        <f t="shared" si="1"/>
        <v>0.23821729817253043</v>
      </c>
      <c r="K12" s="22">
        <f t="shared" si="2"/>
        <v>0.29831857871129291</v>
      </c>
      <c r="L12" s="23">
        <f t="shared" si="3"/>
        <v>0.70289465546213081</v>
      </c>
      <c r="M12" s="4"/>
    </row>
    <row r="13" spans="1:13" ht="25.5">
      <c r="A13" s="17"/>
      <c r="B13" s="19">
        <v>3000721</v>
      </c>
      <c r="C13" s="19" t="s">
        <v>2202</v>
      </c>
      <c r="D13" s="20">
        <v>5.9712719999999999</v>
      </c>
      <c r="E13" s="21">
        <v>5.4575239999999994</v>
      </c>
      <c r="F13" s="21">
        <f t="shared" si="0"/>
        <v>0.84956584076748942</v>
      </c>
      <c r="G13" s="21">
        <v>0.12750952076748945</v>
      </c>
      <c r="H13" s="21">
        <v>0.13167322000000001</v>
      </c>
      <c r="I13" s="21">
        <v>0.59038309999999994</v>
      </c>
      <c r="J13" s="22">
        <f t="shared" si="1"/>
        <v>2.3363987179440614E-2</v>
      </c>
      <c r="K13" s="22">
        <f t="shared" si="2"/>
        <v>4.7490902608488671E-2</v>
      </c>
      <c r="L13" s="23">
        <f t="shared" si="3"/>
        <v>0.1556687319684695</v>
      </c>
      <c r="M13" s="4"/>
    </row>
    <row r="14" spans="1:13">
      <c r="A14" s="17"/>
      <c r="B14" s="19">
        <v>3000722</v>
      </c>
      <c r="C14" s="19" t="s">
        <v>2203</v>
      </c>
      <c r="D14" s="20">
        <v>7.8758840000000001</v>
      </c>
      <c r="E14" s="21">
        <v>43.875883999999999</v>
      </c>
      <c r="F14" s="21">
        <f t="shared" si="0"/>
        <v>6.9197020696456848</v>
      </c>
      <c r="G14" s="21">
        <v>5.3867777096456848</v>
      </c>
      <c r="H14" s="21">
        <v>0.20661518000000001</v>
      </c>
      <c r="I14" s="21">
        <v>1.32630918</v>
      </c>
      <c r="J14" s="22">
        <f t="shared" si="1"/>
        <v>0.12277308668346568</v>
      </c>
      <c r="K14" s="22">
        <f t="shared" si="2"/>
        <v>0.1274821696959014</v>
      </c>
      <c r="L14" s="23">
        <f t="shared" si="3"/>
        <v>0.1577108297042103</v>
      </c>
      <c r="M14" s="4"/>
    </row>
    <row r="15" spans="1:13" ht="25.5">
      <c r="A15" s="17"/>
      <c r="B15" s="19">
        <v>3000723</v>
      </c>
      <c r="C15" s="19" t="s">
        <v>2204</v>
      </c>
      <c r="D15" s="20">
        <v>5.8203709999999997</v>
      </c>
      <c r="E15" s="21">
        <v>7.3150230000000001</v>
      </c>
      <c r="F15" s="21">
        <f t="shared" si="0"/>
        <v>5.190250410416624</v>
      </c>
      <c r="G15" s="21">
        <v>1.9043986504166242</v>
      </c>
      <c r="H15" s="21">
        <v>1.74509439</v>
      </c>
      <c r="I15" s="21">
        <v>1.5407573699999999</v>
      </c>
      <c r="J15" s="22">
        <f t="shared" si="1"/>
        <v>0.2603407604346048</v>
      </c>
      <c r="K15" s="22">
        <f t="shared" si="2"/>
        <v>0.49890383672295008</v>
      </c>
      <c r="L15" s="23">
        <f t="shared" si="3"/>
        <v>0.70953302681572217</v>
      </c>
      <c r="M15" s="4"/>
    </row>
    <row r="16" spans="1:13" ht="25.5">
      <c r="A16" s="17"/>
      <c r="B16" s="19">
        <v>3000724</v>
      </c>
      <c r="C16" s="19" t="s">
        <v>2205</v>
      </c>
      <c r="D16" s="20">
        <v>52.708668999999993</v>
      </c>
      <c r="E16" s="21">
        <v>53.753784000000003</v>
      </c>
      <c r="F16" s="21">
        <f t="shared" si="0"/>
        <v>25.608753599112113</v>
      </c>
      <c r="G16" s="21">
        <v>15.637363519112114</v>
      </c>
      <c r="H16" s="21">
        <v>4.8473447199999997</v>
      </c>
      <c r="I16" s="21">
        <v>5.1240453600000011</v>
      </c>
      <c r="J16" s="22">
        <f t="shared" si="1"/>
        <v>0.29090721351099885</v>
      </c>
      <c r="K16" s="22">
        <f t="shared" si="2"/>
        <v>0.38108402264503111</v>
      </c>
      <c r="L16" s="23">
        <f t="shared" si="3"/>
        <v>0.47640838827480708</v>
      </c>
      <c r="M16" s="4"/>
    </row>
    <row r="17" spans="1:13">
      <c r="A17" s="17"/>
      <c r="B17" s="19">
        <v>3000725</v>
      </c>
      <c r="C17" s="19" t="s">
        <v>2206</v>
      </c>
      <c r="D17" s="20">
        <v>317.57324299999999</v>
      </c>
      <c r="E17" s="21">
        <v>321.55381899999998</v>
      </c>
      <c r="F17" s="21">
        <f t="shared" si="0"/>
        <v>195.47575191105693</v>
      </c>
      <c r="G17" s="21">
        <v>140.06087870105694</v>
      </c>
      <c r="H17" s="21">
        <v>26.019984350000001</v>
      </c>
      <c r="I17" s="21">
        <v>29.394888859999991</v>
      </c>
      <c r="J17" s="22">
        <f t="shared" si="1"/>
        <v>0.43557523010186033</v>
      </c>
      <c r="K17" s="22">
        <f t="shared" si="2"/>
        <v>0.51649476149140983</v>
      </c>
      <c r="L17" s="23">
        <f t="shared" si="3"/>
        <v>0.60790990608964579</v>
      </c>
      <c r="M17" s="4"/>
    </row>
    <row r="18" spans="1:13" ht="25.5">
      <c r="A18" s="17"/>
      <c r="B18" s="19">
        <v>3000726</v>
      </c>
      <c r="C18" s="19" t="s">
        <v>2207</v>
      </c>
      <c r="D18" s="20">
        <v>203.13651300000001</v>
      </c>
      <c r="E18" s="21">
        <v>216.21226600000003</v>
      </c>
      <c r="F18" s="21">
        <f t="shared" si="0"/>
        <v>122.5682539564543</v>
      </c>
      <c r="G18" s="21">
        <v>82.367035836454306</v>
      </c>
      <c r="H18" s="21">
        <v>21.001918289999999</v>
      </c>
      <c r="I18" s="21">
        <v>19.199299829999994</v>
      </c>
      <c r="J18" s="22">
        <f t="shared" si="1"/>
        <v>0.38095450068709003</v>
      </c>
      <c r="K18" s="22">
        <f t="shared" si="2"/>
        <v>0.47809014742232192</v>
      </c>
      <c r="L18" s="23">
        <f t="shared" si="3"/>
        <v>0.56688853146034868</v>
      </c>
      <c r="M18" s="4"/>
    </row>
    <row r="19" spans="1:13" ht="15.75" thickBot="1">
      <c r="A19" s="41" t="s">
        <v>293</v>
      </c>
      <c r="B19" s="43"/>
      <c r="C19" s="43"/>
      <c r="D19" s="44">
        <f ca="1">OFFSET(D19,-MATCH("PROYECTOS",$A$8:$A$50,0)-1,0)-(OFFSET(D19,-MATCH("PROYECTOS",$A$8:$A$50,0),0))</f>
        <v>677.72314700000152</v>
      </c>
      <c r="E19" s="45">
        <f t="shared" ref="E19:I19" ca="1" si="4">OFFSET(E19,-MATCH("PROYECTOS",$A$8:$A$50,0)-1,0)-(OFFSET(E19,-MATCH("PROYECTOS",$A$8:$A$50,0),0))</f>
        <v>1572.0238349999991</v>
      </c>
      <c r="F19" s="45">
        <f t="shared" ca="1" si="4"/>
        <v>1124.7706333001124</v>
      </c>
      <c r="G19" s="45">
        <f t="shared" ca="1" si="4"/>
        <v>1074.5369245801121</v>
      </c>
      <c r="H19" s="45">
        <f t="shared" ca="1" si="4"/>
        <v>43.208477170000151</v>
      </c>
      <c r="I19" s="45">
        <f t="shared" ca="1" si="4"/>
        <v>7.0252315500000577</v>
      </c>
      <c r="J19" s="46">
        <f t="shared" ca="1" si="1"/>
        <v>0.68353729800802465</v>
      </c>
      <c r="K19" s="46">
        <f t="shared" ca="1" si="2"/>
        <v>0.71102318989337265</v>
      </c>
      <c r="L19" s="47">
        <f t="shared" ca="1" si="3"/>
        <v>0.71549209894779564</v>
      </c>
      <c r="M19" s="4"/>
    </row>
    <row r="20" spans="1:13" ht="15.75" thickBot="1"/>
    <row r="21" spans="1:13" ht="15.75" thickBot="1">
      <c r="A21" s="91" t="s">
        <v>315</v>
      </c>
      <c r="B21" s="92"/>
      <c r="C21" s="92"/>
      <c r="D21" s="93"/>
    </row>
    <row r="22" spans="1:13" ht="15.75" thickBot="1">
      <c r="A22" s="1" t="s">
        <v>2230</v>
      </c>
    </row>
    <row r="23" spans="1:13" ht="45" customHeight="1">
      <c r="A23" s="84" t="s">
        <v>317</v>
      </c>
      <c r="B23" s="85"/>
      <c r="C23" s="85"/>
      <c r="D23" s="96" t="s">
        <v>318</v>
      </c>
    </row>
    <row r="24" spans="1:13" ht="15.75" thickBot="1">
      <c r="A24" s="94"/>
      <c r="B24" s="95"/>
      <c r="C24" s="95"/>
      <c r="D24" s="97"/>
    </row>
    <row r="25" spans="1:13" ht="25.5">
      <c r="A25" s="17"/>
      <c r="B25" s="19">
        <v>3000721</v>
      </c>
      <c r="C25" s="19" t="s">
        <v>2202</v>
      </c>
      <c r="D25" s="23">
        <v>0.1556687319684695</v>
      </c>
    </row>
    <row r="26" spans="1:13">
      <c r="A26" s="17"/>
      <c r="B26" s="19">
        <v>3000722</v>
      </c>
      <c r="C26" s="19" t="s">
        <v>2203</v>
      </c>
      <c r="D26" s="23">
        <v>0.1577108297042103</v>
      </c>
    </row>
    <row r="27" spans="1:13" ht="26.25" thickBot="1">
      <c r="A27" s="24"/>
      <c r="B27" s="26">
        <v>3000724</v>
      </c>
      <c r="C27" s="26" t="s">
        <v>2205</v>
      </c>
      <c r="D27" s="30">
        <v>0.47640838827480708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>
  <dimension ref="A1:S30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135</v>
      </c>
      <c r="B1" s="49" t="s">
        <v>95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2197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4620.3602170000004</v>
      </c>
      <c r="I6" s="14">
        <v>5745.9912589999985</v>
      </c>
      <c r="J6" s="14">
        <v>3740.3713882494721</v>
      </c>
      <c r="K6" s="14">
        <v>2968.8882148194725</v>
      </c>
      <c r="L6" s="14">
        <v>462.32668056000006</v>
      </c>
      <c r="M6" s="14">
        <v>309.15649286999991</v>
      </c>
      <c r="N6" s="15">
        <v>0.51668860619467105</v>
      </c>
      <c r="O6" s="15">
        <v>0.59714934129165775</v>
      </c>
      <c r="P6" s="16">
        <v>0.65095319843915433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SUM(H8:H29)</f>
        <v>3942.6370700000002</v>
      </c>
      <c r="I7" s="37">
        <f>SUM(I8:I29)</f>
        <v>4173.9674239999986</v>
      </c>
      <c r="J7" s="37">
        <f>SUM(J8:J29)</f>
        <v>2615.6007549493611</v>
      </c>
      <c r="K7" s="37">
        <f t="shared" ref="K7:M7" si="0">SUM(K8:K29)</f>
        <v>1894.3512902393604</v>
      </c>
      <c r="L7" s="37">
        <f t="shared" si="0"/>
        <v>419.11820338999991</v>
      </c>
      <c r="M7" s="37">
        <f t="shared" si="0"/>
        <v>302.13126131999996</v>
      </c>
      <c r="N7" s="39">
        <f>IFERROR(K7/I7,0)</f>
        <v>0.45384908357142012</v>
      </c>
      <c r="O7" s="39">
        <f>IFERROR(SUM(K7,L7)/I7,0)</f>
        <v>0.55426151156022085</v>
      </c>
      <c r="P7" s="40">
        <f>IFERROR(SUM(K7,L7,M7)/I7,0)</f>
        <v>0.62664618317571252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641.32709599999998</v>
      </c>
      <c r="I8" s="21">
        <v>610.51750199999992</v>
      </c>
      <c r="J8" s="21">
        <f t="shared" ref="J8:J29" si="1">SUM(K8,L8,M8)</f>
        <v>311.33099182134555</v>
      </c>
      <c r="K8" s="21">
        <v>204.46542370134557</v>
      </c>
      <c r="L8" s="21">
        <v>72.037617619999992</v>
      </c>
      <c r="M8" s="21">
        <v>34.8279505</v>
      </c>
      <c r="N8" s="22">
        <f t="shared" ref="N8:N30" si="2">IFERROR(K8/I8,0)</f>
        <v>0.33490509777612504</v>
      </c>
      <c r="O8" s="22">
        <f t="shared" ref="O8:O30" si="3">IFERROR(SUM(K8,L8)/I8,0)</f>
        <v>0.45289945073736082</v>
      </c>
      <c r="P8" s="23">
        <f t="shared" ref="P8:P30" si="4">IFERROR(SUM(K8,L8,M8)/I8,0)</f>
        <v>0.50994605527516157</v>
      </c>
      <c r="Q8" s="70">
        <v>49</v>
      </c>
      <c r="R8" s="21">
        <v>38.01100000000001</v>
      </c>
      <c r="S8" s="23">
        <f>IFERROR(R8/Q8,0)</f>
        <v>0.77573469387755123</v>
      </c>
    </row>
    <row r="9" spans="1:19" ht="25.5">
      <c r="A9" s="17"/>
      <c r="B9" s="19">
        <v>5002089</v>
      </c>
      <c r="C9" s="19" t="s">
        <v>2208</v>
      </c>
      <c r="D9" s="68">
        <v>3000717</v>
      </c>
      <c r="E9" s="19" t="s">
        <v>2198</v>
      </c>
      <c r="F9" s="69">
        <v>112</v>
      </c>
      <c r="G9" s="19" t="s">
        <v>715</v>
      </c>
      <c r="H9" s="20">
        <v>265.13711899999998</v>
      </c>
      <c r="I9" s="21">
        <v>409.23542700000002</v>
      </c>
      <c r="J9" s="21">
        <f t="shared" si="1"/>
        <v>176.41652104974361</v>
      </c>
      <c r="K9" s="21">
        <v>116.00895465974359</v>
      </c>
      <c r="L9" s="21">
        <v>45.601384709999998</v>
      </c>
      <c r="M9" s="21">
        <v>14.806181679999998</v>
      </c>
      <c r="N9" s="22">
        <f t="shared" si="2"/>
        <v>0.28347730183130893</v>
      </c>
      <c r="O9" s="22">
        <f t="shared" si="3"/>
        <v>0.39490798867162491</v>
      </c>
      <c r="P9" s="23">
        <f t="shared" si="4"/>
        <v>0.43108809602093323</v>
      </c>
      <c r="Q9" s="70">
        <v>264</v>
      </c>
      <c r="R9" s="21">
        <v>247.447</v>
      </c>
      <c r="S9" s="23">
        <f t="shared" ref="S9:S29" si="5">IFERROR(R9/Q9,0)</f>
        <v>0.93729924242424245</v>
      </c>
    </row>
    <row r="10" spans="1:19" ht="25.5">
      <c r="A10" s="17"/>
      <c r="B10" s="19">
        <v>5003032</v>
      </c>
      <c r="C10" s="19" t="s">
        <v>513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1.02135</v>
      </c>
      <c r="I10" s="21">
        <v>0.20500699999999999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0</v>
      </c>
      <c r="R10" s="21">
        <v>0</v>
      </c>
      <c r="S10" s="23">
        <f t="shared" si="5"/>
        <v>0</v>
      </c>
    </row>
    <row r="11" spans="1:19" ht="25.5">
      <c r="A11" s="17"/>
      <c r="B11" s="19">
        <v>5005245</v>
      </c>
      <c r="C11" s="19" t="s">
        <v>2209</v>
      </c>
      <c r="D11" s="68">
        <v>3000717</v>
      </c>
      <c r="E11" s="19" t="s">
        <v>2198</v>
      </c>
      <c r="F11" s="69">
        <v>86</v>
      </c>
      <c r="G11" s="19" t="s">
        <v>500</v>
      </c>
      <c r="H11" s="20">
        <v>2300.026738</v>
      </c>
      <c r="I11" s="21">
        <v>2345.6326259999992</v>
      </c>
      <c r="J11" s="21">
        <f t="shared" si="1"/>
        <v>1667.8697747506767</v>
      </c>
      <c r="K11" s="21">
        <v>1255.0362947106769</v>
      </c>
      <c r="L11" s="21">
        <v>229.00559711999995</v>
      </c>
      <c r="M11" s="21">
        <v>183.82788291999992</v>
      </c>
      <c r="N11" s="22">
        <f t="shared" si="2"/>
        <v>0.53505236958222513</v>
      </c>
      <c r="O11" s="22">
        <f t="shared" si="3"/>
        <v>0.63268300218069928</v>
      </c>
      <c r="P11" s="23">
        <f t="shared" si="4"/>
        <v>0.71105328100542775</v>
      </c>
      <c r="Q11" s="70">
        <v>66827</v>
      </c>
      <c r="R11" s="21">
        <v>65476.858999999997</v>
      </c>
      <c r="S11" s="23">
        <f t="shared" si="5"/>
        <v>0.9797964744788783</v>
      </c>
    </row>
    <row r="12" spans="1:19" ht="25.5">
      <c r="A12" s="17"/>
      <c r="B12" s="19">
        <v>5005246</v>
      </c>
      <c r="C12" s="19" t="s">
        <v>2210</v>
      </c>
      <c r="D12" s="68">
        <v>3000717</v>
      </c>
      <c r="E12" s="19" t="s">
        <v>2198</v>
      </c>
      <c r="F12" s="69">
        <v>86</v>
      </c>
      <c r="G12" s="19" t="s">
        <v>500</v>
      </c>
      <c r="H12" s="20">
        <v>3.7200259999999998</v>
      </c>
      <c r="I12" s="21">
        <v>4.0260860000000003</v>
      </c>
      <c r="J12" s="21">
        <f t="shared" si="1"/>
        <v>2.6400174914713692</v>
      </c>
      <c r="K12" s="21">
        <v>2.3733784714713693</v>
      </c>
      <c r="L12" s="21">
        <v>0.14608578999999999</v>
      </c>
      <c r="M12" s="21">
        <v>0.12055323000000001</v>
      </c>
      <c r="N12" s="22">
        <f t="shared" si="2"/>
        <v>0.58950019236334472</v>
      </c>
      <c r="O12" s="22">
        <f t="shared" si="3"/>
        <v>0.62578500843533125</v>
      </c>
      <c r="P12" s="23">
        <f t="shared" si="4"/>
        <v>0.65572804243907579</v>
      </c>
      <c r="Q12" s="70">
        <v>39366</v>
      </c>
      <c r="R12" s="21">
        <v>36549.861000000004</v>
      </c>
      <c r="S12" s="23">
        <f t="shared" si="5"/>
        <v>0.92846265813138251</v>
      </c>
    </row>
    <row r="13" spans="1:19" ht="25.5">
      <c r="A13" s="17"/>
      <c r="B13" s="19">
        <v>5005247</v>
      </c>
      <c r="C13" s="19" t="s">
        <v>2211</v>
      </c>
      <c r="D13" s="68">
        <v>3000717</v>
      </c>
      <c r="E13" s="19" t="s">
        <v>2198</v>
      </c>
      <c r="F13" s="69">
        <v>86</v>
      </c>
      <c r="G13" s="19" t="s">
        <v>500</v>
      </c>
      <c r="H13" s="20">
        <v>5.8000000000000007</v>
      </c>
      <c r="I13" s="21">
        <v>2.5963570000000002</v>
      </c>
      <c r="J13" s="21">
        <f t="shared" si="1"/>
        <v>1.5430227072698663</v>
      </c>
      <c r="K13" s="21">
        <v>0.81995815726986621</v>
      </c>
      <c r="L13" s="21">
        <v>7.866221000000001E-2</v>
      </c>
      <c r="M13" s="21">
        <v>0.64440233999999996</v>
      </c>
      <c r="N13" s="22">
        <f t="shared" si="2"/>
        <v>0.3158110218548012</v>
      </c>
      <c r="O13" s="22">
        <f t="shared" si="3"/>
        <v>0.34610816897285934</v>
      </c>
      <c r="P13" s="23">
        <f t="shared" si="4"/>
        <v>0.59430298193579167</v>
      </c>
      <c r="Q13" s="70">
        <v>799</v>
      </c>
      <c r="R13" s="21">
        <v>2745.96</v>
      </c>
      <c r="S13" s="23">
        <f t="shared" si="5"/>
        <v>3.4367459324155196</v>
      </c>
    </row>
    <row r="14" spans="1:19" ht="25.5">
      <c r="A14" s="17"/>
      <c r="B14" s="19">
        <v>5005248</v>
      </c>
      <c r="C14" s="19" t="s">
        <v>2212</v>
      </c>
      <c r="D14" s="68">
        <v>3000717</v>
      </c>
      <c r="E14" s="19" t="s">
        <v>2198</v>
      </c>
      <c r="F14" s="69">
        <v>86</v>
      </c>
      <c r="G14" s="19" t="s">
        <v>500</v>
      </c>
      <c r="H14" s="20">
        <v>29.362286000000001</v>
      </c>
      <c r="I14" s="21">
        <v>44.463753000000011</v>
      </c>
      <c r="J14" s="21">
        <f t="shared" si="1"/>
        <v>35.767797850993489</v>
      </c>
      <c r="K14" s="21">
        <v>25.38906130099349</v>
      </c>
      <c r="L14" s="21">
        <v>7.8734695099999996</v>
      </c>
      <c r="M14" s="21">
        <v>2.5052670399999997</v>
      </c>
      <c r="N14" s="22">
        <f t="shared" si="2"/>
        <v>0.57100581008070739</v>
      </c>
      <c r="O14" s="22">
        <f t="shared" si="3"/>
        <v>0.74808194465711164</v>
      </c>
      <c r="P14" s="23">
        <f t="shared" si="4"/>
        <v>0.80442597481578937</v>
      </c>
      <c r="Q14" s="70">
        <v>176</v>
      </c>
      <c r="R14" s="21">
        <v>165.73399999999998</v>
      </c>
      <c r="S14" s="23">
        <f t="shared" si="5"/>
        <v>0.94167045454545439</v>
      </c>
    </row>
    <row r="15" spans="1:19" ht="25.5">
      <c r="A15" s="17"/>
      <c r="B15" s="19">
        <v>5005251</v>
      </c>
      <c r="C15" s="19" t="s">
        <v>2213</v>
      </c>
      <c r="D15" s="68">
        <v>3000719</v>
      </c>
      <c r="E15" s="19" t="s">
        <v>2200</v>
      </c>
      <c r="F15" s="69">
        <v>86</v>
      </c>
      <c r="G15" s="19" t="s">
        <v>500</v>
      </c>
      <c r="H15" s="20">
        <v>49.996449000000005</v>
      </c>
      <c r="I15" s="21">
        <v>52.863579000000001</v>
      </c>
      <c r="J15" s="21">
        <f t="shared" si="1"/>
        <v>35.133788231708778</v>
      </c>
      <c r="K15" s="21">
        <v>25.862470621708781</v>
      </c>
      <c r="L15" s="21">
        <v>4.8659485899999995</v>
      </c>
      <c r="M15" s="21">
        <v>4.4053690200000002</v>
      </c>
      <c r="N15" s="22">
        <f t="shared" si="2"/>
        <v>0.48923041365982389</v>
      </c>
      <c r="O15" s="22">
        <f t="shared" si="3"/>
        <v>0.58127769237320803</v>
      </c>
      <c r="P15" s="23">
        <f t="shared" si="4"/>
        <v>0.66461236443542304</v>
      </c>
      <c r="Q15" s="70">
        <v>1130</v>
      </c>
      <c r="R15" s="21">
        <v>1130</v>
      </c>
      <c r="S15" s="23">
        <f t="shared" si="5"/>
        <v>1</v>
      </c>
    </row>
    <row r="16" spans="1:19" ht="25.5">
      <c r="A16" s="17"/>
      <c r="B16" s="19">
        <v>5005252</v>
      </c>
      <c r="C16" s="19" t="s">
        <v>2214</v>
      </c>
      <c r="D16" s="68">
        <v>3000719</v>
      </c>
      <c r="E16" s="19" t="s">
        <v>2200</v>
      </c>
      <c r="F16" s="69">
        <v>181</v>
      </c>
      <c r="G16" s="19" t="s">
        <v>2227</v>
      </c>
      <c r="H16" s="20">
        <v>23.706319999999998</v>
      </c>
      <c r="I16" s="21">
        <v>26.038438999999997</v>
      </c>
      <c r="J16" s="21">
        <f t="shared" si="1"/>
        <v>9.6196577137951245</v>
      </c>
      <c r="K16" s="21">
        <v>5.8997951337951235</v>
      </c>
      <c r="L16" s="21">
        <v>2.74327904</v>
      </c>
      <c r="M16" s="21">
        <v>0.97658353999999981</v>
      </c>
      <c r="N16" s="22">
        <f t="shared" si="2"/>
        <v>0.22658021603350048</v>
      </c>
      <c r="O16" s="22">
        <f t="shared" si="3"/>
        <v>0.33193518911771652</v>
      </c>
      <c r="P16" s="23">
        <f t="shared" si="4"/>
        <v>0.36944064557000234</v>
      </c>
      <c r="Q16" s="70">
        <v>1079</v>
      </c>
      <c r="R16" s="21">
        <v>1055.3599999999999</v>
      </c>
      <c r="S16" s="23">
        <f t="shared" si="5"/>
        <v>0.97809082483781273</v>
      </c>
    </row>
    <row r="17" spans="1:19" ht="25.5">
      <c r="A17" s="17"/>
      <c r="B17" s="19">
        <v>5005253</v>
      </c>
      <c r="C17" s="19" t="s">
        <v>2215</v>
      </c>
      <c r="D17" s="68">
        <v>3000719</v>
      </c>
      <c r="E17" s="19" t="s">
        <v>2200</v>
      </c>
      <c r="F17" s="69">
        <v>607</v>
      </c>
      <c r="G17" s="19" t="s">
        <v>2228</v>
      </c>
      <c r="H17" s="20">
        <v>2.3719999999999999</v>
      </c>
      <c r="I17" s="21">
        <v>2.1543480000000002</v>
      </c>
      <c r="J17" s="21">
        <f t="shared" si="1"/>
        <v>1.5739666900042197</v>
      </c>
      <c r="K17" s="21">
        <v>0.17959938000421971</v>
      </c>
      <c r="L17" s="21">
        <v>1.29635835</v>
      </c>
      <c r="M17" s="21">
        <v>9.8008959999999992E-2</v>
      </c>
      <c r="N17" s="22">
        <f t="shared" si="2"/>
        <v>8.3366002152029148E-2</v>
      </c>
      <c r="O17" s="22">
        <f t="shared" si="3"/>
        <v>0.68510645912555423</v>
      </c>
      <c r="P17" s="23">
        <f t="shared" si="4"/>
        <v>0.7306000191260742</v>
      </c>
      <c r="Q17" s="70">
        <v>56700</v>
      </c>
      <c r="R17" s="21">
        <v>56700</v>
      </c>
      <c r="S17" s="23">
        <f t="shared" si="5"/>
        <v>1</v>
      </c>
    </row>
    <row r="18" spans="1:19" ht="25.5">
      <c r="A18" s="17"/>
      <c r="B18" s="19">
        <v>5005254</v>
      </c>
      <c r="C18" s="19" t="s">
        <v>2216</v>
      </c>
      <c r="D18" s="68">
        <v>3000719</v>
      </c>
      <c r="E18" s="19" t="s">
        <v>2200</v>
      </c>
      <c r="F18" s="69">
        <v>82</v>
      </c>
      <c r="G18" s="19" t="s">
        <v>539</v>
      </c>
      <c r="H18" s="20">
        <v>3</v>
      </c>
      <c r="I18" s="21">
        <v>0.30138500000000001</v>
      </c>
      <c r="J18" s="21">
        <f t="shared" si="1"/>
        <v>0</v>
      </c>
      <c r="K18" s="21">
        <v>0</v>
      </c>
      <c r="L18" s="21">
        <v>0</v>
      </c>
      <c r="M18" s="21">
        <v>0</v>
      </c>
      <c r="N18" s="22">
        <f t="shared" si="2"/>
        <v>0</v>
      </c>
      <c r="O18" s="22">
        <f t="shared" si="3"/>
        <v>0</v>
      </c>
      <c r="P18" s="23">
        <f t="shared" si="4"/>
        <v>0</v>
      </c>
      <c r="Q18" s="70">
        <v>0</v>
      </c>
      <c r="R18" s="21">
        <v>0</v>
      </c>
      <c r="S18" s="23">
        <f t="shared" si="5"/>
        <v>0</v>
      </c>
    </row>
    <row r="19" spans="1:19" ht="25.5">
      <c r="A19" s="17"/>
      <c r="B19" s="19">
        <v>5005255</v>
      </c>
      <c r="C19" s="19" t="s">
        <v>2217</v>
      </c>
      <c r="D19" s="68">
        <v>3000719</v>
      </c>
      <c r="E19" s="19" t="s">
        <v>2200</v>
      </c>
      <c r="F19" s="69">
        <v>82</v>
      </c>
      <c r="G19" s="19" t="s">
        <v>539</v>
      </c>
      <c r="H19" s="20">
        <v>14.215975000000002</v>
      </c>
      <c r="I19" s="21">
        <v>17.898856000000006</v>
      </c>
      <c r="J19" s="21">
        <f t="shared" si="1"/>
        <v>11.420005233443842</v>
      </c>
      <c r="K19" s="21">
        <v>8.6969764034438413</v>
      </c>
      <c r="L19" s="21">
        <v>1.1089929599999997</v>
      </c>
      <c r="M19" s="21">
        <v>1.6140358699999997</v>
      </c>
      <c r="N19" s="22">
        <f t="shared" si="2"/>
        <v>0.48589565743441027</v>
      </c>
      <c r="O19" s="22">
        <f t="shared" si="3"/>
        <v>0.54785453123059025</v>
      </c>
      <c r="P19" s="23">
        <f t="shared" si="4"/>
        <v>0.63802989606954985</v>
      </c>
      <c r="Q19" s="70">
        <v>1499</v>
      </c>
      <c r="R19" s="21">
        <v>1465.5060000000001</v>
      </c>
      <c r="S19" s="23">
        <f t="shared" si="5"/>
        <v>0.9776557705136758</v>
      </c>
    </row>
    <row r="20" spans="1:19">
      <c r="A20" s="17"/>
      <c r="B20" s="19">
        <v>5005261</v>
      </c>
      <c r="C20" s="19" t="s">
        <v>2218</v>
      </c>
      <c r="D20" s="68">
        <v>3000722</v>
      </c>
      <c r="E20" s="19" t="s">
        <v>2203</v>
      </c>
      <c r="F20" s="69">
        <v>107</v>
      </c>
      <c r="G20" s="19" t="s">
        <v>1303</v>
      </c>
      <c r="H20" s="20">
        <v>5.2</v>
      </c>
      <c r="I20" s="21">
        <v>41.2</v>
      </c>
      <c r="J20" s="21">
        <f t="shared" si="1"/>
        <v>5.3709449862451173</v>
      </c>
      <c r="K20" s="21">
        <v>5.0658550262451172</v>
      </c>
      <c r="L20" s="21">
        <v>0.13414498</v>
      </c>
      <c r="M20" s="21">
        <v>0.17094498</v>
      </c>
      <c r="N20" s="22">
        <f t="shared" si="2"/>
        <v>0.12295764626808536</v>
      </c>
      <c r="O20" s="22">
        <f t="shared" si="3"/>
        <v>0.12621359238459023</v>
      </c>
      <c r="P20" s="23">
        <f t="shared" si="4"/>
        <v>0.13036274238459022</v>
      </c>
      <c r="Q20" s="70">
        <v>6</v>
      </c>
      <c r="R20" s="21">
        <v>1.1259999999999999</v>
      </c>
      <c r="S20" s="23">
        <f t="shared" si="5"/>
        <v>0.18766666666666665</v>
      </c>
    </row>
    <row r="21" spans="1:19">
      <c r="A21" s="17"/>
      <c r="B21" s="19">
        <v>5005262</v>
      </c>
      <c r="C21" s="19" t="s">
        <v>2219</v>
      </c>
      <c r="D21" s="68">
        <v>3000722</v>
      </c>
      <c r="E21" s="19" t="s">
        <v>2203</v>
      </c>
      <c r="F21" s="69">
        <v>107</v>
      </c>
      <c r="G21" s="19" t="s">
        <v>1303</v>
      </c>
      <c r="H21" s="20">
        <v>2.6758839999999999</v>
      </c>
      <c r="I21" s="21">
        <v>2.6758839999999999</v>
      </c>
      <c r="J21" s="21">
        <f t="shared" si="1"/>
        <v>1.5487570834005675</v>
      </c>
      <c r="K21" s="21">
        <v>0.32092268340056762</v>
      </c>
      <c r="L21" s="21">
        <v>7.2470199999999999E-2</v>
      </c>
      <c r="M21" s="21">
        <v>1.1553642</v>
      </c>
      <c r="N21" s="22">
        <f t="shared" si="2"/>
        <v>0.11993146317275623</v>
      </c>
      <c r="O21" s="22">
        <f t="shared" si="3"/>
        <v>0.14701417677319631</v>
      </c>
      <c r="P21" s="23">
        <f t="shared" si="4"/>
        <v>0.57878334165478307</v>
      </c>
      <c r="Q21" s="70">
        <v>41</v>
      </c>
      <c r="R21" s="21">
        <v>19.442999999999998</v>
      </c>
      <c r="S21" s="23">
        <f t="shared" si="5"/>
        <v>0.47421951219512187</v>
      </c>
    </row>
    <row r="22" spans="1:19">
      <c r="A22" s="17"/>
      <c r="B22" s="19">
        <v>5005267</v>
      </c>
      <c r="C22" s="19" t="s">
        <v>2220</v>
      </c>
      <c r="D22" s="68">
        <v>3000725</v>
      </c>
      <c r="E22" s="19" t="s">
        <v>2206</v>
      </c>
      <c r="F22" s="69">
        <v>6</v>
      </c>
      <c r="G22" s="19" t="s">
        <v>634</v>
      </c>
      <c r="H22" s="20">
        <v>218.45247000000001</v>
      </c>
      <c r="I22" s="21">
        <v>218.92789299999998</v>
      </c>
      <c r="J22" s="21">
        <f t="shared" si="1"/>
        <v>137.37808468692705</v>
      </c>
      <c r="K22" s="21">
        <v>99.475604336927063</v>
      </c>
      <c r="L22" s="21">
        <v>18.66120098</v>
      </c>
      <c r="M22" s="21">
        <v>19.24127936999999</v>
      </c>
      <c r="N22" s="22">
        <f t="shared" si="2"/>
        <v>0.45437610974919068</v>
      </c>
      <c r="O22" s="22">
        <f t="shared" si="3"/>
        <v>0.5396151385649478</v>
      </c>
      <c r="P22" s="23">
        <f t="shared" si="4"/>
        <v>0.62750379955891256</v>
      </c>
      <c r="Q22" s="70">
        <v>345427</v>
      </c>
      <c r="R22" s="21">
        <v>216858.40900000001</v>
      </c>
      <c r="S22" s="23">
        <f t="shared" si="5"/>
        <v>0.62779808468938447</v>
      </c>
    </row>
    <row r="23" spans="1:19">
      <c r="A23" s="17"/>
      <c r="B23" s="19">
        <v>5005268</v>
      </c>
      <c r="C23" s="19" t="s">
        <v>2221</v>
      </c>
      <c r="D23" s="68">
        <v>3000725</v>
      </c>
      <c r="E23" s="19" t="s">
        <v>2206</v>
      </c>
      <c r="F23" s="69">
        <v>6</v>
      </c>
      <c r="G23" s="19" t="s">
        <v>634</v>
      </c>
      <c r="H23" s="20">
        <v>95.93814900000001</v>
      </c>
      <c r="I23" s="21">
        <v>98.41525500000003</v>
      </c>
      <c r="J23" s="21">
        <f t="shared" si="1"/>
        <v>55.900458468344908</v>
      </c>
      <c r="K23" s="21">
        <v>38.880465428344905</v>
      </c>
      <c r="L23" s="21">
        <v>6.9985555200000009</v>
      </c>
      <c r="M23" s="21">
        <v>10.021437519999999</v>
      </c>
      <c r="N23" s="22">
        <f t="shared" si="2"/>
        <v>0.39506543399541966</v>
      </c>
      <c r="O23" s="22">
        <f t="shared" si="3"/>
        <v>0.46617794109607191</v>
      </c>
      <c r="P23" s="23">
        <f t="shared" si="4"/>
        <v>0.56800603187325882</v>
      </c>
      <c r="Q23" s="70">
        <v>14180</v>
      </c>
      <c r="R23" s="21">
        <v>9166.1999999999971</v>
      </c>
      <c r="S23" s="23">
        <f t="shared" si="5"/>
        <v>0.6464174894217205</v>
      </c>
    </row>
    <row r="24" spans="1:19" ht="25.5">
      <c r="A24" s="17"/>
      <c r="B24" s="19">
        <v>5005269</v>
      </c>
      <c r="C24" s="19" t="s">
        <v>2222</v>
      </c>
      <c r="D24" s="68">
        <v>3000725</v>
      </c>
      <c r="E24" s="19" t="s">
        <v>2206</v>
      </c>
      <c r="F24" s="69">
        <v>455</v>
      </c>
      <c r="G24" s="19" t="s">
        <v>1540</v>
      </c>
      <c r="H24" s="20">
        <v>3.1826240000000001</v>
      </c>
      <c r="I24" s="21">
        <v>4.2106709999999996</v>
      </c>
      <c r="J24" s="21">
        <f t="shared" si="1"/>
        <v>2.1972087557849678</v>
      </c>
      <c r="K24" s="21">
        <v>1.7048089357849676</v>
      </c>
      <c r="L24" s="21">
        <v>0.36022785000000002</v>
      </c>
      <c r="M24" s="21">
        <v>0.13217197</v>
      </c>
      <c r="N24" s="22">
        <f t="shared" si="2"/>
        <v>0.40487820962145171</v>
      </c>
      <c r="O24" s="22">
        <f t="shared" si="3"/>
        <v>0.49042938424421384</v>
      </c>
      <c r="P24" s="23">
        <f t="shared" si="4"/>
        <v>0.52181914848843991</v>
      </c>
      <c r="Q24" s="70">
        <v>508</v>
      </c>
      <c r="R24" s="21">
        <v>389.98</v>
      </c>
      <c r="S24" s="23">
        <f t="shared" si="5"/>
        <v>0.76767716535433073</v>
      </c>
    </row>
    <row r="25" spans="1:19" ht="25.5">
      <c r="A25" s="17"/>
      <c r="B25" s="19">
        <v>5005270</v>
      </c>
      <c r="C25" s="19" t="s">
        <v>2223</v>
      </c>
      <c r="D25" s="68">
        <v>3000726</v>
      </c>
      <c r="E25" s="19" t="s">
        <v>2207</v>
      </c>
      <c r="F25" s="69">
        <v>86</v>
      </c>
      <c r="G25" s="19" t="s">
        <v>500</v>
      </c>
      <c r="H25" s="20">
        <v>113.741418</v>
      </c>
      <c r="I25" s="21">
        <v>124.74616600000006</v>
      </c>
      <c r="J25" s="21">
        <f t="shared" si="1"/>
        <v>80.628022321347459</v>
      </c>
      <c r="K25" s="21">
        <v>57.338578801347467</v>
      </c>
      <c r="L25" s="21">
        <v>12.834359129999999</v>
      </c>
      <c r="M25" s="21">
        <v>10.455084389999998</v>
      </c>
      <c r="N25" s="22">
        <f t="shared" si="2"/>
        <v>0.45964201257574072</v>
      </c>
      <c r="O25" s="22">
        <f t="shared" si="3"/>
        <v>0.56252580886010906</v>
      </c>
      <c r="P25" s="23">
        <f t="shared" si="4"/>
        <v>0.64633667636204084</v>
      </c>
      <c r="Q25" s="70">
        <v>1685.5</v>
      </c>
      <c r="R25" s="21">
        <v>1607.931</v>
      </c>
      <c r="S25" s="23">
        <f t="shared" si="5"/>
        <v>0.95397864135271437</v>
      </c>
    </row>
    <row r="26" spans="1:19" ht="25.5">
      <c r="A26" s="17"/>
      <c r="B26" s="19">
        <v>5005271</v>
      </c>
      <c r="C26" s="19" t="s">
        <v>2224</v>
      </c>
      <c r="D26" s="68">
        <v>3000726</v>
      </c>
      <c r="E26" s="19" t="s">
        <v>2207</v>
      </c>
      <c r="F26" s="69">
        <v>86</v>
      </c>
      <c r="G26" s="19" t="s">
        <v>500</v>
      </c>
      <c r="H26" s="20">
        <v>34.966661999999999</v>
      </c>
      <c r="I26" s="21">
        <v>35.538264999999996</v>
      </c>
      <c r="J26" s="21">
        <f t="shared" si="1"/>
        <v>16.965869647694323</v>
      </c>
      <c r="K26" s="21">
        <v>9.8749853876943234</v>
      </c>
      <c r="L26" s="21">
        <v>2.6328679400000001</v>
      </c>
      <c r="M26" s="21">
        <v>4.4580163199999996</v>
      </c>
      <c r="N26" s="22">
        <f t="shared" si="2"/>
        <v>0.27786909089946638</v>
      </c>
      <c r="O26" s="22">
        <f t="shared" si="3"/>
        <v>0.35195452922910914</v>
      </c>
      <c r="P26" s="23">
        <f t="shared" si="4"/>
        <v>0.47739724062765376</v>
      </c>
      <c r="Q26" s="70">
        <v>3105</v>
      </c>
      <c r="R26" s="21">
        <v>2686.6140000000019</v>
      </c>
      <c r="S26" s="23">
        <f t="shared" si="5"/>
        <v>0.86525410628019384</v>
      </c>
    </row>
    <row r="27" spans="1:19" ht="25.5">
      <c r="A27" s="17"/>
      <c r="B27" s="19">
        <v>5005272</v>
      </c>
      <c r="C27" s="19" t="s">
        <v>2225</v>
      </c>
      <c r="D27" s="68">
        <v>3000726</v>
      </c>
      <c r="E27" s="19" t="s">
        <v>2207</v>
      </c>
      <c r="F27" s="69">
        <v>86</v>
      </c>
      <c r="G27" s="19" t="s">
        <v>500</v>
      </c>
      <c r="H27" s="20">
        <v>53.804434999999991</v>
      </c>
      <c r="I27" s="21">
        <v>55.238642999999982</v>
      </c>
      <c r="J27" s="21">
        <f t="shared" si="1"/>
        <v>24.530660229206745</v>
      </c>
      <c r="K27" s="21">
        <v>14.874603809206747</v>
      </c>
      <c r="L27" s="21">
        <v>5.3954137800000002</v>
      </c>
      <c r="M27" s="21">
        <v>4.2606426399999995</v>
      </c>
      <c r="N27" s="22">
        <f t="shared" si="2"/>
        <v>0.26927895041170274</v>
      </c>
      <c r="O27" s="22">
        <f t="shared" si="3"/>
        <v>0.36695357612616863</v>
      </c>
      <c r="P27" s="23">
        <f t="shared" si="4"/>
        <v>0.4440851349155473</v>
      </c>
      <c r="Q27" s="70">
        <v>6623</v>
      </c>
      <c r="R27" s="21">
        <v>6366.2790000000023</v>
      </c>
      <c r="S27" s="23">
        <f t="shared" si="5"/>
        <v>0.96123795862902039</v>
      </c>
    </row>
    <row r="28" spans="1:19" ht="25.5">
      <c r="A28" s="17"/>
      <c r="B28" s="19">
        <v>5005273</v>
      </c>
      <c r="C28" s="19" t="s">
        <v>2226</v>
      </c>
      <c r="D28" s="68">
        <v>3000726</v>
      </c>
      <c r="E28" s="19" t="s">
        <v>2207</v>
      </c>
      <c r="F28" s="69">
        <v>86</v>
      </c>
      <c r="G28" s="19" t="s">
        <v>500</v>
      </c>
      <c r="H28" s="20">
        <v>0.62399800000000005</v>
      </c>
      <c r="I28" s="21">
        <v>0.68919200000000003</v>
      </c>
      <c r="J28" s="21">
        <f t="shared" si="1"/>
        <v>0.44370175820576963</v>
      </c>
      <c r="K28" s="21">
        <v>0.27886783820576966</v>
      </c>
      <c r="L28" s="21">
        <v>0.13927744</v>
      </c>
      <c r="M28" s="21">
        <v>2.5556479999999996E-2</v>
      </c>
      <c r="N28" s="22">
        <f t="shared" si="2"/>
        <v>0.40463011498358897</v>
      </c>
      <c r="O28" s="22">
        <f t="shared" si="3"/>
        <v>0.60671812529131164</v>
      </c>
      <c r="P28" s="23">
        <f t="shared" si="4"/>
        <v>0.64379992542828357</v>
      </c>
      <c r="Q28" s="70">
        <v>4465</v>
      </c>
      <c r="R28" s="21">
        <v>4465</v>
      </c>
      <c r="S28" s="23">
        <f t="shared" si="5"/>
        <v>1</v>
      </c>
    </row>
    <row r="29" spans="1:19">
      <c r="A29" s="17"/>
      <c r="B29" s="19">
        <v>9000000</v>
      </c>
      <c r="C29" s="19" t="s">
        <v>303</v>
      </c>
      <c r="D29" s="68">
        <v>9000000</v>
      </c>
      <c r="E29" s="19" t="s">
        <v>304</v>
      </c>
      <c r="F29" s="69"/>
      <c r="G29" s="19" t="s">
        <v>311</v>
      </c>
      <c r="H29" s="20">
        <v>74.366070999999963</v>
      </c>
      <c r="I29" s="21">
        <v>76.392089999999982</v>
      </c>
      <c r="J29" s="21">
        <f t="shared" si="1"/>
        <v>37.321503471750631</v>
      </c>
      <c r="K29" s="21">
        <v>21.804685451750629</v>
      </c>
      <c r="L29" s="21">
        <v>7.1322896699999987</v>
      </c>
      <c r="M29" s="21">
        <v>8.3845283500000001</v>
      </c>
      <c r="N29" s="22">
        <f t="shared" si="2"/>
        <v>0.28543119388081456</v>
      </c>
      <c r="O29" s="22">
        <f t="shared" si="3"/>
        <v>0.3787954370897646</v>
      </c>
      <c r="P29" s="23">
        <f t="shared" si="4"/>
        <v>0.48855193609378456</v>
      </c>
      <c r="Q29" s="70"/>
      <c r="R29" s="21"/>
      <c r="S29" s="23">
        <f t="shared" si="5"/>
        <v>0</v>
      </c>
    </row>
    <row r="30" spans="1:19" ht="15.75" thickBot="1">
      <c r="A30" s="41" t="s">
        <v>293</v>
      </c>
      <c r="B30" s="43"/>
      <c r="C30" s="43"/>
      <c r="D30" s="65"/>
      <c r="E30" s="43"/>
      <c r="F30" s="66"/>
      <c r="G30" s="43"/>
      <c r="H30" s="44">
        <f>H6-H7</f>
        <v>677.72314700000015</v>
      </c>
      <c r="I30" s="44">
        <f t="shared" ref="I30:M30" si="6">I6-I7</f>
        <v>1572.023835</v>
      </c>
      <c r="J30" s="44">
        <f t="shared" si="6"/>
        <v>1124.7706333001111</v>
      </c>
      <c r="K30" s="44">
        <f t="shared" si="6"/>
        <v>1074.5369245801121</v>
      </c>
      <c r="L30" s="44">
        <f t="shared" si="6"/>
        <v>43.208477170000151</v>
      </c>
      <c r="M30" s="44">
        <f t="shared" si="6"/>
        <v>7.025231549999944</v>
      </c>
      <c r="N30" s="46">
        <f t="shared" si="2"/>
        <v>0.68353729800802421</v>
      </c>
      <c r="O30" s="46">
        <f t="shared" si="3"/>
        <v>0.71102318989337221</v>
      </c>
      <c r="P30" s="47">
        <f t="shared" si="4"/>
        <v>0.71549209894779509</v>
      </c>
      <c r="Q30" s="67"/>
      <c r="R30" s="45"/>
      <c r="S3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136</v>
      </c>
      <c r="B1" s="50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2231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6.1979999999999995</v>
      </c>
      <c r="E6" s="14">
        <v>7.6045400000000001</v>
      </c>
      <c r="F6" s="14">
        <v>1.6923872355011209</v>
      </c>
      <c r="G6" s="14">
        <v>0.83874269550112079</v>
      </c>
      <c r="H6" s="14">
        <v>0.54605168999999998</v>
      </c>
      <c r="I6" s="14">
        <v>0.30759285000000003</v>
      </c>
      <c r="J6" s="15">
        <v>0.11029499424043016</v>
      </c>
      <c r="K6" s="15">
        <v>0.18210100617540584</v>
      </c>
      <c r="L6" s="16">
        <v>0.22254958689166218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3.8479999999999999</v>
      </c>
      <c r="E7" s="38">
        <f ca="1">SUM(E8:OFFSET(E6,MATCH("GOBIERNOS REGIONALES",$A$8:$A$50,0),0))</f>
        <v>3.8510000000000009</v>
      </c>
      <c r="F7" s="38">
        <f ca="1">SUM(F8:OFFSET(F6,MATCH("GOBIERNOS REGIONALES",$A$8:$A$50,0),0))</f>
        <v>0.42281448790467896</v>
      </c>
      <c r="G7" s="38">
        <f ca="1">SUM(G8:OFFSET(G6,MATCH("GOBIERNOS REGIONALES",$A$8:$A$50,0),0))</f>
        <v>0.18956440790467896</v>
      </c>
      <c r="H7" s="38">
        <f ca="1">SUM(H8:OFFSET(H6,MATCH("GOBIERNOS REGIONALES",$A$8:$A$50,0),0))</f>
        <v>0.11680930999999999</v>
      </c>
      <c r="I7" s="38">
        <f ca="1">SUM(I8:OFFSET(I6,MATCH("GOBIERNOS REGIONALES",$A$8:$A$50,0),0))</f>
        <v>0.11644077000000001</v>
      </c>
      <c r="J7" s="39">
        <f ca="1">IFERROR(G7/E7,0)</f>
        <v>4.9224722904357032E-2</v>
      </c>
      <c r="K7" s="39">
        <f ca="1">IFERROR(SUM(G7,H7)/E7,0)</f>
        <v>7.9556924929804956E-2</v>
      </c>
      <c r="L7" s="40">
        <f ca="1">IFERROR(SUM(G7,H7,I7)/E7,0)</f>
        <v>0.10979342713702385</v>
      </c>
      <c r="M7" s="4"/>
    </row>
    <row r="8" spans="1:13">
      <c r="A8" s="17"/>
      <c r="B8" s="18">
        <v>5</v>
      </c>
      <c r="C8" s="19" t="s">
        <v>104</v>
      </c>
      <c r="D8" s="20">
        <v>3.8479999999999999</v>
      </c>
      <c r="E8" s="21">
        <v>3.8510000000000009</v>
      </c>
      <c r="F8" s="21">
        <f t="shared" ref="F8:F10" si="0">SUM(G8,H8,I8)</f>
        <v>0.42281448790467896</v>
      </c>
      <c r="G8" s="21">
        <v>0.18956440790467896</v>
      </c>
      <c r="H8" s="21">
        <v>0.11680930999999999</v>
      </c>
      <c r="I8" s="21">
        <v>0.11644077000000001</v>
      </c>
      <c r="J8" s="22">
        <f t="shared" ref="J8:J10" si="1">IFERROR(G8/E8,0)</f>
        <v>4.9224722904357032E-2</v>
      </c>
      <c r="K8" s="22">
        <f t="shared" ref="K8:K10" si="2">IFERROR(SUM(G8,H8)/E8,0)</f>
        <v>7.9556924929804956E-2</v>
      </c>
      <c r="L8" s="23">
        <f t="shared" ref="L8:L10" si="3">IFERROR(SUM(G8,H8,I8)/E8,0)</f>
        <v>0.10979342713702385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>
      <c r="A10" s="41" t="s">
        <v>232</v>
      </c>
      <c r="B10" s="58"/>
      <c r="C10" s="43"/>
      <c r="D10" s="44">
        <v>2.3499999999999996</v>
      </c>
      <c r="E10" s="45">
        <v>3.7535400000000001</v>
      </c>
      <c r="F10" s="45">
        <f t="shared" si="0"/>
        <v>1.2695727475964416</v>
      </c>
      <c r="G10" s="45">
        <v>0.64917828759644181</v>
      </c>
      <c r="H10" s="45">
        <v>0.42924237999999992</v>
      </c>
      <c r="I10" s="45">
        <v>0.19115208000000003</v>
      </c>
      <c r="J10" s="46">
        <f t="shared" si="1"/>
        <v>0.17295094433426628</v>
      </c>
      <c r="K10" s="46">
        <f t="shared" si="2"/>
        <v>0.2873076262931637</v>
      </c>
      <c r="L10" s="47">
        <f t="shared" si="3"/>
        <v>0.33823344032471786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136</v>
      </c>
      <c r="B1" s="51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2232</v>
      </c>
      <c r="N2" s="72" t="s">
        <v>2243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6.1979999999999995</v>
      </c>
      <c r="E6" s="14">
        <f ca="1">SUM(E7:OFFSET(E7,50,0))</f>
        <v>7.6045400000000001</v>
      </c>
      <c r="F6" s="14">
        <f ca="1">SUM(F7:OFFSET(F7,50,0))</f>
        <v>1.6923872355011209</v>
      </c>
      <c r="G6" s="14">
        <f ca="1">SUM(G7:OFFSET(G7,50,0))</f>
        <v>0.83874269550112079</v>
      </c>
      <c r="H6" s="14">
        <f ca="1">SUM(H7:OFFSET(H7,50,0))</f>
        <v>0.54605168999999998</v>
      </c>
      <c r="I6" s="14">
        <f ca="1">SUM(I7:OFFSET(I7,50,0))</f>
        <v>0.30759285000000003</v>
      </c>
      <c r="J6" s="15">
        <f ca="1">IFERROR(G6/E6,0)</f>
        <v>0.11029499424043016</v>
      </c>
      <c r="K6" s="15">
        <f ca="1">IFERROR(SUM(G6,H6)/E6,0)</f>
        <v>0.18210100617540584</v>
      </c>
      <c r="L6" s="16">
        <f ca="1">IFERROR(SUM(G6,H6,I6)/E6,0)</f>
        <v>0.22254958689166218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0</v>
      </c>
      <c r="E7" s="21">
        <v>1.3834880000000001</v>
      </c>
      <c r="F7" s="21">
        <f t="shared" ref="F7:F15" si="0">SUM(G7,H7,I7)</f>
        <v>1.049701557639007</v>
      </c>
      <c r="G7" s="21">
        <v>0.63718228763900697</v>
      </c>
      <c r="H7" s="21">
        <v>0.31223999999999996</v>
      </c>
      <c r="I7" s="21">
        <v>0.10027927</v>
      </c>
      <c r="J7" s="22">
        <f t="shared" ref="J7:J15" si="1">IFERROR(G7/E7,0)</f>
        <v>0.46056220772352702</v>
      </c>
      <c r="K7" s="22">
        <f t="shared" ref="K7:K15" si="2">IFERROR(SUM(G7,H7)/E7,0)</f>
        <v>0.6862526365526892</v>
      </c>
      <c r="L7" s="23">
        <f t="shared" ref="L7:L15" si="3">IFERROR(SUM(G7,H7,I7)/E7,0)</f>
        <v>0.75873557099086286</v>
      </c>
      <c r="M7" s="4"/>
      <c r="N7" t="s">
        <v>250</v>
      </c>
      <c r="O7" s="5">
        <v>1.049701557639007</v>
      </c>
      <c r="P7" s="71">
        <v>0.75873557099086286</v>
      </c>
    </row>
    <row r="8" spans="1:16">
      <c r="A8" s="17"/>
      <c r="B8" s="55">
        <v>8</v>
      </c>
      <c r="C8" s="19" t="s">
        <v>256</v>
      </c>
      <c r="D8" s="20">
        <v>2</v>
      </c>
      <c r="E8" s="21">
        <v>0.40827600000000003</v>
      </c>
      <c r="F8" s="21">
        <f t="shared" si="0"/>
        <v>0.13036518999999999</v>
      </c>
      <c r="G8" s="21">
        <v>0</v>
      </c>
      <c r="H8" s="21">
        <v>8.249237999999999E-2</v>
      </c>
      <c r="I8" s="21">
        <v>4.7872809999999995E-2</v>
      </c>
      <c r="J8" s="22">
        <f t="shared" si="1"/>
        <v>0</v>
      </c>
      <c r="K8" s="22">
        <f t="shared" si="2"/>
        <v>0.20205052464509299</v>
      </c>
      <c r="L8" s="23">
        <f t="shared" si="3"/>
        <v>0.31930652303833679</v>
      </c>
      <c r="M8" s="4"/>
      <c r="N8" t="s">
        <v>271</v>
      </c>
      <c r="O8" s="5">
        <v>7.9960000691935429E-3</v>
      </c>
      <c r="P8" s="71">
        <v>0.49741835578186894</v>
      </c>
    </row>
    <row r="9" spans="1:16">
      <c r="A9" s="17"/>
      <c r="B9" s="55">
        <v>9</v>
      </c>
      <c r="C9" s="19" t="s">
        <v>257</v>
      </c>
      <c r="D9" s="20">
        <v>0</v>
      </c>
      <c r="E9" s="21">
        <v>3.5496E-2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256</v>
      </c>
      <c r="O9" s="5">
        <v>0.13036518999999999</v>
      </c>
      <c r="P9" s="71">
        <v>0.31930652303833679</v>
      </c>
    </row>
    <row r="10" spans="1:16">
      <c r="A10" s="17"/>
      <c r="B10" s="55">
        <v>11</v>
      </c>
      <c r="C10" s="19" t="s">
        <v>259</v>
      </c>
      <c r="D10" s="20">
        <v>0.04</v>
      </c>
      <c r="E10" s="21">
        <v>7.9930000000000001E-3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267</v>
      </c>
      <c r="O10" s="5">
        <v>6.651E-2</v>
      </c>
      <c r="P10" s="71">
        <v>0.10604898567039191</v>
      </c>
    </row>
    <row r="11" spans="1:16">
      <c r="A11" s="17"/>
      <c r="B11" s="55">
        <v>15</v>
      </c>
      <c r="C11" s="19" t="s">
        <v>263</v>
      </c>
      <c r="D11" s="20">
        <v>3.8479999999999999</v>
      </c>
      <c r="E11" s="21">
        <v>5.0178099999999999</v>
      </c>
      <c r="F11" s="21">
        <f t="shared" si="0"/>
        <v>0.43281448790467891</v>
      </c>
      <c r="G11" s="21">
        <v>0.18956440790467896</v>
      </c>
      <c r="H11" s="21">
        <v>0.11680931</v>
      </c>
      <c r="I11" s="21">
        <v>0.12644077000000001</v>
      </c>
      <c r="J11" s="22">
        <f t="shared" si="1"/>
        <v>3.7778315222114618E-2</v>
      </c>
      <c r="K11" s="22">
        <f t="shared" si="2"/>
        <v>6.1057257629260363E-2</v>
      </c>
      <c r="L11" s="23">
        <f t="shared" si="3"/>
        <v>8.6255654938046461E-2</v>
      </c>
      <c r="M11" s="4"/>
      <c r="N11" t="s">
        <v>263</v>
      </c>
      <c r="O11" s="5">
        <v>0.43281448790467891</v>
      </c>
      <c r="P11" s="71">
        <v>8.6255654938046461E-2</v>
      </c>
    </row>
    <row r="12" spans="1:16">
      <c r="A12" s="17"/>
      <c r="B12" s="55">
        <v>19</v>
      </c>
      <c r="C12" s="19" t="s">
        <v>267</v>
      </c>
      <c r="D12" s="20">
        <v>0.223</v>
      </c>
      <c r="E12" s="21">
        <v>0.62716300000000003</v>
      </c>
      <c r="F12" s="21">
        <f t="shared" si="0"/>
        <v>6.651E-2</v>
      </c>
      <c r="G12" s="21">
        <v>0</v>
      </c>
      <c r="H12" s="21">
        <v>3.3509999999999998E-2</v>
      </c>
      <c r="I12" s="21">
        <v>3.3000000000000002E-2</v>
      </c>
      <c r="J12" s="22">
        <f t="shared" si="1"/>
        <v>0</v>
      </c>
      <c r="K12" s="22">
        <f t="shared" si="2"/>
        <v>5.3431085698614232E-2</v>
      </c>
      <c r="L12" s="23">
        <f t="shared" si="3"/>
        <v>0.10604898567039191</v>
      </c>
      <c r="M12" s="4"/>
      <c r="N12" t="s">
        <v>272</v>
      </c>
      <c r="O12" s="5">
        <v>4.999999888241291E-3</v>
      </c>
      <c r="P12" s="71">
        <v>4.9643065243313488E-2</v>
      </c>
    </row>
    <row r="13" spans="1:16">
      <c r="A13" s="17"/>
      <c r="B13" s="55">
        <v>22</v>
      </c>
      <c r="C13" s="19" t="s">
        <v>270</v>
      </c>
      <c r="D13" s="20">
        <v>0</v>
      </c>
      <c r="E13" s="21">
        <v>7.5199999999999998E-3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257</v>
      </c>
      <c r="O13" s="5">
        <v>0</v>
      </c>
      <c r="P13" s="71">
        <v>0</v>
      </c>
    </row>
    <row r="14" spans="1:16">
      <c r="A14" s="17"/>
      <c r="B14" s="55">
        <v>23</v>
      </c>
      <c r="C14" s="19" t="s">
        <v>271</v>
      </c>
      <c r="D14" s="20">
        <v>0</v>
      </c>
      <c r="E14" s="21">
        <v>1.6074999999999999E-2</v>
      </c>
      <c r="F14" s="21">
        <f t="shared" si="0"/>
        <v>7.9960000691935429E-3</v>
      </c>
      <c r="G14" s="21">
        <v>6.996000069193542E-3</v>
      </c>
      <c r="H14" s="21">
        <v>1E-3</v>
      </c>
      <c r="I14" s="21">
        <v>0</v>
      </c>
      <c r="J14" s="22">
        <f t="shared" si="1"/>
        <v>0.43520995764812082</v>
      </c>
      <c r="K14" s="22">
        <f t="shared" si="2"/>
        <v>0.49741835578186894</v>
      </c>
      <c r="L14" s="23">
        <f t="shared" si="3"/>
        <v>0.49741835578186894</v>
      </c>
      <c r="M14" s="4"/>
      <c r="N14" t="s">
        <v>259</v>
      </c>
      <c r="O14" s="5">
        <v>0</v>
      </c>
      <c r="P14" s="71">
        <v>0</v>
      </c>
    </row>
    <row r="15" spans="1:16" ht="15.75" thickBot="1">
      <c r="A15" s="24"/>
      <c r="B15" s="56">
        <v>24</v>
      </c>
      <c r="C15" s="26" t="s">
        <v>272</v>
      </c>
      <c r="D15" s="27">
        <v>8.6999999999999994E-2</v>
      </c>
      <c r="E15" s="28">
        <v>0.100719</v>
      </c>
      <c r="F15" s="28">
        <f t="shared" si="0"/>
        <v>4.999999888241291E-3</v>
      </c>
      <c r="G15" s="28">
        <v>4.999999888241291E-3</v>
      </c>
      <c r="H15" s="28">
        <v>0</v>
      </c>
      <c r="I15" s="28">
        <v>0</v>
      </c>
      <c r="J15" s="29">
        <f t="shared" si="1"/>
        <v>4.9643065243313488E-2</v>
      </c>
      <c r="K15" s="29">
        <f t="shared" si="2"/>
        <v>4.9643065243313488E-2</v>
      </c>
      <c r="L15" s="30">
        <f t="shared" si="3"/>
        <v>4.9643065243313488E-2</v>
      </c>
      <c r="M15" s="4"/>
      <c r="N15" t="s">
        <v>270</v>
      </c>
      <c r="O15" s="5">
        <v>0</v>
      </c>
      <c r="P15" s="71">
        <v>0</v>
      </c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7.xml><?xml version="1.0" encoding="utf-8"?>
<worksheet xmlns="http://schemas.openxmlformats.org/spreadsheetml/2006/main" xmlns:r="http://schemas.openxmlformats.org/officeDocument/2006/relationships">
  <dimension ref="A1:M19"/>
  <sheetViews>
    <sheetView topLeftCell="A11"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7.42578125" customWidth="1"/>
    <col min="6" max="6" width="13.5703125" customWidth="1"/>
    <col min="7" max="9" width="0" hidden="1" customWidth="1"/>
  </cols>
  <sheetData>
    <row r="1" spans="1:13" ht="15.75">
      <c r="A1" s="50">
        <v>136</v>
      </c>
      <c r="B1" s="49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2233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6.1979999999999995</v>
      </c>
      <c r="E6" s="14">
        <v>7.6045400000000001</v>
      </c>
      <c r="F6" s="14">
        <v>1.6923872355011209</v>
      </c>
      <c r="G6" s="14">
        <v>0.83874269550112079</v>
      </c>
      <c r="H6" s="14">
        <v>0.54605168999999998</v>
      </c>
      <c r="I6" s="14">
        <v>0.30759285000000003</v>
      </c>
      <c r="J6" s="15">
        <v>0.11029499424043016</v>
      </c>
      <c r="K6" s="15">
        <v>0.18210100617540584</v>
      </c>
      <c r="L6" s="16">
        <v>0.22254958689166218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3.8879999999999999</v>
      </c>
      <c r="E7" s="38">
        <f ca="1">SUM(E8:OFFSET(E6,MATCH("PROYECTOS",$A$8:$A$50,0),0))</f>
        <v>3.940894000000001</v>
      </c>
      <c r="F7" s="38">
        <f ca="1">SUM(F8:OFFSET(F6,MATCH("PROYECTOS",$A$8:$A$50,0),0))</f>
        <v>0.44081048797387257</v>
      </c>
      <c r="G7" s="38">
        <f ca="1">SUM(G8:OFFSET(G6,MATCH("PROYECTOS",$A$8:$A$50,0),0))</f>
        <v>0.1965604079738725</v>
      </c>
      <c r="H7" s="38">
        <f ca="1">SUM(H8:OFFSET(H6,MATCH("PROYECTOS",$A$8:$A$50,0),0))</f>
        <v>0.11780931</v>
      </c>
      <c r="I7" s="38">
        <f ca="1">SUM(I8:OFFSET(I6,MATCH("PROYECTOS",$A$8:$A$50,0),0))</f>
        <v>0.12644077000000001</v>
      </c>
      <c r="J7" s="39">
        <f ca="1">IFERROR(G7/E7,0)</f>
        <v>4.9877111126021771E-2</v>
      </c>
      <c r="K7" s="39">
        <f ca="1">IFERROR(SUM(G7,H7)/E7,0)</f>
        <v>7.9771168159781108E-2</v>
      </c>
      <c r="L7" s="40">
        <f ca="1">IFERROR(SUM(G7,H7,I7)/E7,0)</f>
        <v>0.11185545411114137</v>
      </c>
      <c r="M7" s="4"/>
    </row>
    <row r="8" spans="1:13">
      <c r="A8" s="17"/>
      <c r="B8" s="19">
        <v>3000001</v>
      </c>
      <c r="C8" s="19" t="s">
        <v>275</v>
      </c>
      <c r="D8" s="20">
        <v>0.14278000000000002</v>
      </c>
      <c r="E8" s="21">
        <v>0.14278000000000002</v>
      </c>
      <c r="F8" s="21">
        <f t="shared" ref="F8:F10" si="0">SUM(G8,H8,I8)</f>
        <v>4.7374798962419855E-2</v>
      </c>
      <c r="G8" s="21">
        <v>4.7629298962419853E-2</v>
      </c>
      <c r="H8" s="21">
        <v>-2.5450000000000001E-4</v>
      </c>
      <c r="I8" s="21">
        <v>0</v>
      </c>
      <c r="J8" s="22">
        <f t="shared" ref="J8:J11" si="1">IFERROR(G8/E8,0)</f>
        <v>0.33358522876046959</v>
      </c>
      <c r="K8" s="22">
        <f t="shared" ref="K8:K11" si="2">IFERROR(SUM(G8,H8)/E8,0)</f>
        <v>0.33180276623070354</v>
      </c>
      <c r="L8" s="23">
        <f t="shared" ref="L8:L11" si="3">IFERROR(SUM(G8,H8,I8)/E8,0)</f>
        <v>0.33180276623070354</v>
      </c>
      <c r="M8" s="4"/>
    </row>
    <row r="9" spans="1:13" ht="51">
      <c r="A9" s="17"/>
      <c r="B9" s="19">
        <v>3000727</v>
      </c>
      <c r="C9" s="19" t="s">
        <v>2235</v>
      </c>
      <c r="D9" s="20">
        <v>1.0229999999999999</v>
      </c>
      <c r="E9" s="21">
        <v>1.0973810000000002</v>
      </c>
      <c r="F9" s="21">
        <f t="shared" si="0"/>
        <v>0.11557958937875704</v>
      </c>
      <c r="G9" s="21">
        <v>4.9460939378757028E-2</v>
      </c>
      <c r="H9" s="21">
        <v>2.386404E-2</v>
      </c>
      <c r="I9" s="21">
        <v>4.2254610000000005E-2</v>
      </c>
      <c r="J9" s="22">
        <f t="shared" si="1"/>
        <v>4.5071802207945121E-2</v>
      </c>
      <c r="K9" s="22">
        <f t="shared" si="2"/>
        <v>6.6818160127391502E-2</v>
      </c>
      <c r="L9" s="23">
        <f t="shared" si="3"/>
        <v>0.1053231187516068</v>
      </c>
      <c r="M9" s="4"/>
    </row>
    <row r="10" spans="1:13" ht="38.25">
      <c r="A10" s="17"/>
      <c r="B10" s="19">
        <v>3000728</v>
      </c>
      <c r="C10" s="19" t="s">
        <v>2236</v>
      </c>
      <c r="D10" s="20">
        <v>2.7222200000000001</v>
      </c>
      <c r="E10" s="21">
        <v>2.7007330000000009</v>
      </c>
      <c r="F10" s="21">
        <f t="shared" si="0"/>
        <v>0.27785609963269564</v>
      </c>
      <c r="G10" s="21">
        <v>9.9470169632695615E-2</v>
      </c>
      <c r="H10" s="21">
        <v>9.4199770000000002E-2</v>
      </c>
      <c r="I10" s="21">
        <v>8.418616000000001E-2</v>
      </c>
      <c r="J10" s="22">
        <f t="shared" si="1"/>
        <v>3.6830804686244653E-2</v>
      </c>
      <c r="K10" s="22">
        <f t="shared" si="2"/>
        <v>7.1710139296515263E-2</v>
      </c>
      <c r="L10" s="23">
        <f t="shared" si="3"/>
        <v>0.10288173604450923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2.3099999999999996</v>
      </c>
      <c r="E11" s="45">
        <f t="shared" ref="E11:I11" ca="1" si="4">OFFSET(E11,-MATCH("PROYECTOS",$A$8:$A$50,0)-1,0)-(OFFSET(E11,-MATCH("PROYECTOS",$A$8:$A$50,0),0))</f>
        <v>3.6636459999999991</v>
      </c>
      <c r="F11" s="45">
        <f t="shared" ca="1" si="4"/>
        <v>1.2515767475272483</v>
      </c>
      <c r="G11" s="45">
        <f t="shared" ca="1" si="4"/>
        <v>0.64218228752724826</v>
      </c>
      <c r="H11" s="45">
        <f t="shared" ca="1" si="4"/>
        <v>0.42824237999999998</v>
      </c>
      <c r="I11" s="45">
        <f t="shared" ca="1" si="4"/>
        <v>0.18115208000000002</v>
      </c>
      <c r="J11" s="46">
        <f t="shared" ca="1" si="1"/>
        <v>0.17528502686319813</v>
      </c>
      <c r="K11" s="46">
        <f t="shared" ca="1" si="2"/>
        <v>0.29217469906406035</v>
      </c>
      <c r="L11" s="47">
        <f t="shared" ca="1" si="3"/>
        <v>0.34162054617920196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2244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>
      <c r="A17" s="17"/>
      <c r="B17" s="19">
        <v>3000001</v>
      </c>
      <c r="C17" s="19" t="s">
        <v>275</v>
      </c>
      <c r="D17" s="23">
        <v>0.33180276623070354</v>
      </c>
    </row>
    <row r="18" spans="1:4" ht="51">
      <c r="A18" s="17"/>
      <c r="B18" s="19">
        <v>3000727</v>
      </c>
      <c r="C18" s="19" t="s">
        <v>2235</v>
      </c>
      <c r="D18" s="23">
        <v>0.1053231187516068</v>
      </c>
    </row>
    <row r="19" spans="1:4" ht="39" thickBot="1">
      <c r="A19" s="24"/>
      <c r="B19" s="26">
        <v>3000728</v>
      </c>
      <c r="C19" s="26" t="s">
        <v>2236</v>
      </c>
      <c r="D19" s="30">
        <v>0.10288173604450923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136</v>
      </c>
      <c r="B1" s="49" t="s">
        <v>96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2234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6.1979999999999995</v>
      </c>
      <c r="I6" s="14">
        <v>7.6045400000000001</v>
      </c>
      <c r="J6" s="14">
        <v>1.6923872355011209</v>
      </c>
      <c r="K6" s="14">
        <v>0.83874269550112079</v>
      </c>
      <c r="L6" s="14">
        <v>0.54605168999999998</v>
      </c>
      <c r="M6" s="14">
        <v>0.30759285000000003</v>
      </c>
      <c r="N6" s="15">
        <v>0.11029499424043016</v>
      </c>
      <c r="O6" s="15">
        <v>0.18210100617540584</v>
      </c>
      <c r="P6" s="16">
        <v>0.22254958689166218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SUM(H8:H14)</f>
        <v>3.8879999999999995</v>
      </c>
      <c r="I7" s="37">
        <f>SUM(I8:I14)</f>
        <v>3.9408940000000006</v>
      </c>
      <c r="J7" s="37">
        <f>SUM(J8:J14)</f>
        <v>0.44081048797387257</v>
      </c>
      <c r="K7" s="37">
        <f t="shared" ref="K7:L7" si="0">SUM(K8:K14)</f>
        <v>0.1965604079738725</v>
      </c>
      <c r="L7" s="37">
        <f t="shared" si="0"/>
        <v>0.11780931</v>
      </c>
      <c r="M7" s="37">
        <f>SUM(M8:M14)</f>
        <v>0.12644077000000001</v>
      </c>
      <c r="N7" s="39">
        <f>IFERROR(K7/I7,0)</f>
        <v>4.9877111126021778E-2</v>
      </c>
      <c r="O7" s="39">
        <f>IFERROR(SUM(K7,L7)/I7,0)</f>
        <v>7.9771168159781108E-2</v>
      </c>
      <c r="P7" s="40">
        <f>IFERROR(SUM(K7,L7,M7)/I7,0)</f>
        <v>0.11185545411114138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0.14278000000000002</v>
      </c>
      <c r="I8" s="21">
        <v>0.14278000000000002</v>
      </c>
      <c r="J8" s="21">
        <f t="shared" ref="J8:J14" si="1">SUM(K8,L8,M8)</f>
        <v>4.7374798962419855E-2</v>
      </c>
      <c r="K8" s="21">
        <v>4.7629298962419853E-2</v>
      </c>
      <c r="L8" s="21">
        <v>-2.5450000000000001E-4</v>
      </c>
      <c r="M8" s="21">
        <v>0</v>
      </c>
      <c r="N8" s="22">
        <f t="shared" ref="N8:N15" si="2">IFERROR(K8/I8,0)</f>
        <v>0.33358522876046959</v>
      </c>
      <c r="O8" s="22">
        <f t="shared" ref="O8:O15" si="3">IFERROR(SUM(K8,L8)/I8,0)</f>
        <v>0.33180276623070354</v>
      </c>
      <c r="P8" s="23">
        <f t="shared" ref="P8:P15" si="4">IFERROR(SUM(K8,L8,M8)/I8,0)</f>
        <v>0.33180276623070354</v>
      </c>
      <c r="Q8" s="70">
        <v>2</v>
      </c>
      <c r="R8" s="21">
        <v>2</v>
      </c>
      <c r="S8" s="23">
        <f>IFERROR(R8/Q8,0)</f>
        <v>1</v>
      </c>
    </row>
    <row r="9" spans="1:19" ht="51">
      <c r="A9" s="17"/>
      <c r="B9" s="19">
        <v>5005277</v>
      </c>
      <c r="C9" s="19" t="s">
        <v>2237</v>
      </c>
      <c r="D9" s="68">
        <v>3000727</v>
      </c>
      <c r="E9" s="19" t="s">
        <v>2235</v>
      </c>
      <c r="F9" s="69">
        <v>88</v>
      </c>
      <c r="G9" s="19" t="s">
        <v>755</v>
      </c>
      <c r="H9" s="20">
        <v>3.5000000000000003E-2</v>
      </c>
      <c r="I9" s="21">
        <v>9.3306E-2</v>
      </c>
      <c r="J9" s="21">
        <f t="shared" si="1"/>
        <v>1.6343999845189604E-2</v>
      </c>
      <c r="K9" s="21">
        <v>2.6685998451896013E-3</v>
      </c>
      <c r="L9" s="21">
        <v>3.6754000000000001E-3</v>
      </c>
      <c r="M9" s="21">
        <v>0.01</v>
      </c>
      <c r="N9" s="22">
        <f t="shared" si="2"/>
        <v>2.8600517064171663E-2</v>
      </c>
      <c r="O9" s="22">
        <f t="shared" si="3"/>
        <v>6.7991338661925291E-2</v>
      </c>
      <c r="P9" s="23">
        <f t="shared" si="4"/>
        <v>0.1751655825476347</v>
      </c>
      <c r="Q9" s="70">
        <v>5</v>
      </c>
      <c r="R9" s="21">
        <v>5</v>
      </c>
      <c r="S9" s="23">
        <f t="shared" ref="S9:S14" si="5">IFERROR(R9/Q9,0)</f>
        <v>1</v>
      </c>
    </row>
    <row r="10" spans="1:19" ht="51">
      <c r="A10" s="17"/>
      <c r="B10" s="19">
        <v>5005278</v>
      </c>
      <c r="C10" s="19" t="s">
        <v>2238</v>
      </c>
      <c r="D10" s="68">
        <v>3000727</v>
      </c>
      <c r="E10" s="19" t="s">
        <v>2235</v>
      </c>
      <c r="F10" s="69">
        <v>215</v>
      </c>
      <c r="G10" s="19" t="s">
        <v>688</v>
      </c>
      <c r="H10" s="20">
        <v>0.98799999999999999</v>
      </c>
      <c r="I10" s="21">
        <v>1.0040750000000001</v>
      </c>
      <c r="J10" s="21">
        <f t="shared" si="1"/>
        <v>9.9235589533567439E-2</v>
      </c>
      <c r="K10" s="21">
        <v>4.6792339533567429E-2</v>
      </c>
      <c r="L10" s="21">
        <v>2.0188640000000001E-2</v>
      </c>
      <c r="M10" s="21">
        <v>3.2254610000000003E-2</v>
      </c>
      <c r="N10" s="22">
        <f t="shared" si="2"/>
        <v>4.66024346125214E-2</v>
      </c>
      <c r="O10" s="22">
        <f t="shared" si="3"/>
        <v>6.6709139788927549E-2</v>
      </c>
      <c r="P10" s="23">
        <f t="shared" si="4"/>
        <v>9.8832845687391313E-2</v>
      </c>
      <c r="Q10" s="70">
        <v>0.5</v>
      </c>
      <c r="R10" s="21">
        <v>0</v>
      </c>
      <c r="S10" s="23">
        <f t="shared" si="5"/>
        <v>0</v>
      </c>
    </row>
    <row r="11" spans="1:19" ht="51">
      <c r="A11" s="17"/>
      <c r="B11" s="19">
        <v>5005279</v>
      </c>
      <c r="C11" s="19" t="s">
        <v>2239</v>
      </c>
      <c r="D11" s="68">
        <v>3000728</v>
      </c>
      <c r="E11" s="19" t="s">
        <v>2236</v>
      </c>
      <c r="F11" s="69">
        <v>59</v>
      </c>
      <c r="G11" s="19" t="s">
        <v>577</v>
      </c>
      <c r="H11" s="20">
        <v>2.6472199999999999</v>
      </c>
      <c r="I11" s="21">
        <v>2.6472200000000008</v>
      </c>
      <c r="J11" s="21">
        <f t="shared" si="1"/>
        <v>0.27785609963269564</v>
      </c>
      <c r="K11" s="21">
        <v>9.9470169632695615E-2</v>
      </c>
      <c r="L11" s="21">
        <v>9.4199770000000002E-2</v>
      </c>
      <c r="M11" s="21">
        <v>8.418616000000001E-2</v>
      </c>
      <c r="N11" s="22">
        <f t="shared" si="2"/>
        <v>3.757533171882034E-2</v>
      </c>
      <c r="O11" s="22">
        <f t="shared" si="3"/>
        <v>7.3159744801223767E-2</v>
      </c>
      <c r="P11" s="23">
        <f t="shared" si="4"/>
        <v>0.10496146887402466</v>
      </c>
      <c r="Q11" s="70">
        <v>0</v>
      </c>
      <c r="R11" s="21">
        <v>0</v>
      </c>
      <c r="S11" s="23">
        <f t="shared" si="5"/>
        <v>0</v>
      </c>
    </row>
    <row r="12" spans="1:19" ht="38.25">
      <c r="A12" s="17"/>
      <c r="B12" s="19">
        <v>5005280</v>
      </c>
      <c r="C12" s="19" t="s">
        <v>2240</v>
      </c>
      <c r="D12" s="68">
        <v>3000728</v>
      </c>
      <c r="E12" s="19" t="s">
        <v>2236</v>
      </c>
      <c r="F12" s="69">
        <v>46</v>
      </c>
      <c r="G12" s="19" t="s">
        <v>736</v>
      </c>
      <c r="H12" s="20">
        <v>0.01</v>
      </c>
      <c r="I12" s="21">
        <v>1.15E-2</v>
      </c>
      <c r="J12" s="21">
        <f t="shared" si="1"/>
        <v>0</v>
      </c>
      <c r="K12" s="21">
        <v>0</v>
      </c>
      <c r="L12" s="21">
        <v>0</v>
      </c>
      <c r="M12" s="21">
        <v>0</v>
      </c>
      <c r="N12" s="22">
        <f t="shared" si="2"/>
        <v>0</v>
      </c>
      <c r="O12" s="22">
        <f t="shared" si="3"/>
        <v>0</v>
      </c>
      <c r="P12" s="23">
        <f t="shared" si="4"/>
        <v>0</v>
      </c>
      <c r="Q12" s="70">
        <v>0</v>
      </c>
      <c r="R12" s="21">
        <v>0</v>
      </c>
      <c r="S12" s="23">
        <f t="shared" si="5"/>
        <v>0</v>
      </c>
    </row>
    <row r="13" spans="1:19" ht="38.25">
      <c r="A13" s="17"/>
      <c r="B13" s="19">
        <v>5005281</v>
      </c>
      <c r="C13" s="19" t="s">
        <v>2241</v>
      </c>
      <c r="D13" s="68">
        <v>3000728</v>
      </c>
      <c r="E13" s="19" t="s">
        <v>2236</v>
      </c>
      <c r="F13" s="69">
        <v>46</v>
      </c>
      <c r="G13" s="19" t="s">
        <v>736</v>
      </c>
      <c r="H13" s="20">
        <v>2.5000000000000001E-2</v>
      </c>
      <c r="I13" s="21">
        <v>2.6499999999999999E-2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38.25">
      <c r="A14" s="17"/>
      <c r="B14" s="19">
        <v>5005282</v>
      </c>
      <c r="C14" s="19" t="s">
        <v>2242</v>
      </c>
      <c r="D14" s="68">
        <v>3000728</v>
      </c>
      <c r="E14" s="19" t="s">
        <v>2236</v>
      </c>
      <c r="F14" s="69">
        <v>59</v>
      </c>
      <c r="G14" s="19" t="s">
        <v>577</v>
      </c>
      <c r="H14" s="20">
        <v>0.04</v>
      </c>
      <c r="I14" s="21">
        <v>1.5512999999999999E-2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0</v>
      </c>
      <c r="R14" s="21">
        <v>0</v>
      </c>
      <c r="S14" s="23">
        <f t="shared" si="5"/>
        <v>0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2.31</v>
      </c>
      <c r="I15" s="44">
        <f t="shared" ref="I15:M15" si="6">I6-I7</f>
        <v>3.6636459999999995</v>
      </c>
      <c r="J15" s="44">
        <f t="shared" si="6"/>
        <v>1.2515767475272483</v>
      </c>
      <c r="K15" s="44">
        <f t="shared" si="6"/>
        <v>0.64218228752724826</v>
      </c>
      <c r="L15" s="44">
        <f t="shared" si="6"/>
        <v>0.42824237999999998</v>
      </c>
      <c r="M15" s="44">
        <f t="shared" si="6"/>
        <v>0.18115208000000002</v>
      </c>
      <c r="N15" s="46">
        <f t="shared" si="2"/>
        <v>0.17528502686319813</v>
      </c>
      <c r="O15" s="46">
        <f t="shared" si="3"/>
        <v>0.29217469906406029</v>
      </c>
      <c r="P15" s="47">
        <f t="shared" si="4"/>
        <v>0.3416205461792019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137</v>
      </c>
      <c r="B1" s="50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2245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62.750073999999998</v>
      </c>
      <c r="E6" s="14">
        <v>91.708971999999989</v>
      </c>
      <c r="F6" s="14">
        <v>16.993697074260712</v>
      </c>
      <c r="G6" s="14">
        <v>13.361910424260714</v>
      </c>
      <c r="H6" s="14">
        <v>2.3522296199999997</v>
      </c>
      <c r="I6" s="14">
        <v>1.2795570299999999</v>
      </c>
      <c r="J6" s="15">
        <v>0.14569905356981555</v>
      </c>
      <c r="K6" s="15">
        <v>0.17134790306297093</v>
      </c>
      <c r="L6" s="16">
        <v>0.18530026783269052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62.750074000000012</v>
      </c>
      <c r="E7" s="38">
        <f ca="1">SUM(E8:OFFSET(E6,MATCH("GOBIERNOS REGIONALES",$A$8:$A$50,0),0))</f>
        <v>91.708972000000017</v>
      </c>
      <c r="F7" s="38">
        <f ca="1">SUM(F8:OFFSET(F6,MATCH("GOBIERNOS REGIONALES",$A$8:$A$50,0),0))</f>
        <v>16.993697074260712</v>
      </c>
      <c r="G7" s="38">
        <f ca="1">SUM(G8:OFFSET(G6,MATCH("GOBIERNOS REGIONALES",$A$8:$A$50,0),0))</f>
        <v>13.361910424260714</v>
      </c>
      <c r="H7" s="38">
        <f ca="1">SUM(H8:OFFSET(H6,MATCH("GOBIERNOS REGIONALES",$A$8:$A$50,0),0))</f>
        <v>2.3522296199999997</v>
      </c>
      <c r="I7" s="38">
        <f ca="1">SUM(I8:OFFSET(I6,MATCH("GOBIERNOS REGIONALES",$A$8:$A$50,0),0))</f>
        <v>1.2795570300000001</v>
      </c>
      <c r="J7" s="39">
        <f ca="1">IFERROR(G7/E7,0)</f>
        <v>0.14569905356981552</v>
      </c>
      <c r="K7" s="39">
        <f ca="1">IFERROR(SUM(G7,H7)/E7,0)</f>
        <v>0.17134790306297087</v>
      </c>
      <c r="L7" s="40">
        <f ca="1">IFERROR(SUM(G7,H7,I7)/E7,0)</f>
        <v>0.18530026783269046</v>
      </c>
      <c r="M7" s="4"/>
    </row>
    <row r="8" spans="1:13" ht="25.5">
      <c r="A8" s="17"/>
      <c r="B8" s="18">
        <v>114</v>
      </c>
      <c r="C8" s="19" t="s">
        <v>140</v>
      </c>
      <c r="D8" s="20">
        <v>62.750074000000012</v>
      </c>
      <c r="E8" s="21">
        <v>91.708972000000017</v>
      </c>
      <c r="F8" s="21">
        <f t="shared" ref="F8:F10" si="0">SUM(G8,H8,I8)</f>
        <v>16.993697074260712</v>
      </c>
      <c r="G8" s="21">
        <v>13.361910424260714</v>
      </c>
      <c r="H8" s="21">
        <v>2.3522296199999997</v>
      </c>
      <c r="I8" s="21">
        <v>1.2795570300000001</v>
      </c>
      <c r="J8" s="22">
        <f t="shared" ref="J8:J10" si="1">IFERROR(G8/E8,0)</f>
        <v>0.14569905356981552</v>
      </c>
      <c r="K8" s="22">
        <f t="shared" ref="K8:K10" si="2">IFERROR(SUM(G8,H8)/E8,0)</f>
        <v>0.17134790306297087</v>
      </c>
      <c r="L8" s="23">
        <f t="shared" ref="L8:L10" si="3">IFERROR(SUM(G8,H8,I8)/E8,0)</f>
        <v>0.18530026783269046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S31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31</v>
      </c>
      <c r="B1" s="49" t="s">
        <v>20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545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299.35990500000003</v>
      </c>
      <c r="I6" s="14">
        <v>297.95282699999996</v>
      </c>
      <c r="J6" s="14">
        <v>166.22673335352482</v>
      </c>
      <c r="K6" s="14">
        <v>129.13282750352482</v>
      </c>
      <c r="L6" s="14">
        <v>18.796081459999996</v>
      </c>
      <c r="M6" s="14">
        <v>18.297824390000002</v>
      </c>
      <c r="N6" s="15">
        <v>0.43340024259452603</v>
      </c>
      <c r="O6" s="15">
        <v>0.4964843275795629</v>
      </c>
      <c r="P6" s="16">
        <v>0.55789614425616729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273.23990500000002</v>
      </c>
      <c r="I7" s="38">
        <f ca="1">SUM(I8:OFFSET(I6,MATCH("PROYECTOS",$A$8:$A$50,0),0))</f>
        <v>276.15913899999998</v>
      </c>
      <c r="J7" s="38">
        <f ca="1">SUM(J8:OFFSET(J6,MATCH("PROYECTOS",$A$8:$A$50,0),0))</f>
        <v>146.03832566419186</v>
      </c>
      <c r="K7" s="38">
        <f ca="1">SUM(K8:OFFSET(K6,MATCH("PROYECTOS",$A$8:$A$50,0),0))</f>
        <v>108.94441981419186</v>
      </c>
      <c r="L7" s="38">
        <f ca="1">SUM(L8:OFFSET(L6,MATCH("PROYECTOS",$A$8:$A$50,0),0))</f>
        <v>18.796081459999996</v>
      </c>
      <c r="M7" s="38">
        <f ca="1">SUM(M8:OFFSET(M6,MATCH("PROYECTOS",$A$8:$A$50,0),0))</f>
        <v>18.297824389999995</v>
      </c>
      <c r="N7" s="39">
        <f ca="1">IFERROR(K7/I7,0)</f>
        <v>0.39449869451610603</v>
      </c>
      <c r="O7" s="39">
        <f ca="1">IFERROR(SUM(K7,L7)/I7,0)</f>
        <v>0.46256119473993529</v>
      </c>
      <c r="P7" s="40">
        <f ca="1">IFERROR(SUM(K7,L7,M7)/I7,0)</f>
        <v>0.52881945603180591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13.332445999999999</v>
      </c>
      <c r="I8" s="21">
        <v>13.217446000000002</v>
      </c>
      <c r="J8" s="21">
        <f t="shared" ref="J8:J30" si="0">SUM(K8,L8,M8)</f>
        <v>8.6985170037892807</v>
      </c>
      <c r="K8" s="21">
        <v>6.5453530137892812</v>
      </c>
      <c r="L8" s="21">
        <v>1.2598147</v>
      </c>
      <c r="M8" s="21">
        <v>0.89334929000000018</v>
      </c>
      <c r="N8" s="22">
        <f t="shared" ref="N8:N31" si="1">IFERROR(K8/I8,0)</f>
        <v>0.49520558009386079</v>
      </c>
      <c r="O8" s="22">
        <f t="shared" ref="O8:O31" si="2">IFERROR(SUM(K8,L8)/I8,0)</f>
        <v>0.59052011362779766</v>
      </c>
      <c r="P8" s="23">
        <f t="shared" ref="P8:P31" si="3">IFERROR(SUM(K8,L8,M8)/I8,0)</f>
        <v>0.65810876048135769</v>
      </c>
      <c r="Q8" s="70">
        <v>6</v>
      </c>
      <c r="R8" s="21">
        <v>6</v>
      </c>
      <c r="S8" s="23">
        <f>IFERROR(R8/Q8,0)</f>
        <v>1</v>
      </c>
    </row>
    <row r="9" spans="1:19" ht="51">
      <c r="A9" s="17"/>
      <c r="B9" s="19">
        <v>5002762</v>
      </c>
      <c r="C9" s="19" t="s">
        <v>551</v>
      </c>
      <c r="D9" s="68">
        <v>3000294</v>
      </c>
      <c r="E9" s="19" t="s">
        <v>546</v>
      </c>
      <c r="F9" s="69">
        <v>66</v>
      </c>
      <c r="G9" s="19" t="s">
        <v>573</v>
      </c>
      <c r="H9" s="20">
        <v>0.104543</v>
      </c>
      <c r="I9" s="21">
        <v>9.4143000000000004E-2</v>
      </c>
      <c r="J9" s="21">
        <f t="shared" si="0"/>
        <v>8.824640062719584E-2</v>
      </c>
      <c r="K9" s="21">
        <v>7.7626400627195835E-2</v>
      </c>
      <c r="L9" s="21">
        <v>1.0619999999999999E-2</v>
      </c>
      <c r="M9" s="21">
        <v>0</v>
      </c>
      <c r="N9" s="22">
        <f t="shared" si="1"/>
        <v>0.82455839124731345</v>
      </c>
      <c r="O9" s="22">
        <f t="shared" si="2"/>
        <v>0.93736550383136119</v>
      </c>
      <c r="P9" s="23">
        <f t="shared" si="3"/>
        <v>0.93736550383136119</v>
      </c>
      <c r="Q9" s="70">
        <v>4</v>
      </c>
      <c r="R9" s="21">
        <v>2</v>
      </c>
      <c r="S9" s="23">
        <f t="shared" ref="S9:S30" si="4">IFERROR(R9/Q9,0)</f>
        <v>0.5</v>
      </c>
    </row>
    <row r="10" spans="1:19" ht="38.25">
      <c r="A10" s="17"/>
      <c r="B10" s="19">
        <v>5002765</v>
      </c>
      <c r="C10" s="19" t="s">
        <v>552</v>
      </c>
      <c r="D10" s="68">
        <v>3000294</v>
      </c>
      <c r="E10" s="19" t="s">
        <v>546</v>
      </c>
      <c r="F10" s="69">
        <v>85</v>
      </c>
      <c r="G10" s="19" t="s">
        <v>574</v>
      </c>
      <c r="H10" s="20">
        <v>0.48670000000000002</v>
      </c>
      <c r="I10" s="21">
        <v>0.45700000000000002</v>
      </c>
      <c r="J10" s="21">
        <f t="shared" si="0"/>
        <v>0.37497999332845211</v>
      </c>
      <c r="K10" s="21">
        <v>0.37497999332845211</v>
      </c>
      <c r="L10" s="21">
        <v>-3.0000000000000001E-5</v>
      </c>
      <c r="M10" s="21">
        <v>3.0000000000000001E-5</v>
      </c>
      <c r="N10" s="22">
        <f t="shared" si="1"/>
        <v>0.82052514951521249</v>
      </c>
      <c r="O10" s="22">
        <f t="shared" si="2"/>
        <v>0.82045950400098933</v>
      </c>
      <c r="P10" s="23">
        <f t="shared" si="3"/>
        <v>0.82052514951521249</v>
      </c>
      <c r="Q10" s="70">
        <v>1570</v>
      </c>
      <c r="R10" s="21">
        <v>1489</v>
      </c>
      <c r="S10" s="23">
        <f t="shared" si="4"/>
        <v>0.94840764331210192</v>
      </c>
    </row>
    <row r="11" spans="1:19" ht="38.25">
      <c r="A11" s="17"/>
      <c r="B11" s="19">
        <v>5002769</v>
      </c>
      <c r="C11" s="19" t="s">
        <v>553</v>
      </c>
      <c r="D11" s="68">
        <v>3000491</v>
      </c>
      <c r="E11" s="19" t="s">
        <v>549</v>
      </c>
      <c r="F11" s="69">
        <v>85</v>
      </c>
      <c r="G11" s="19" t="s">
        <v>574</v>
      </c>
      <c r="H11" s="20">
        <v>0.65975000000000006</v>
      </c>
      <c r="I11" s="21">
        <v>0.65975000000000006</v>
      </c>
      <c r="J11" s="21">
        <f t="shared" si="0"/>
        <v>0.49077506772831353</v>
      </c>
      <c r="K11" s="21">
        <v>0.46287894772831351</v>
      </c>
      <c r="L11" s="21">
        <v>3.7500000000000001E-4</v>
      </c>
      <c r="M11" s="21">
        <v>2.752112E-2</v>
      </c>
      <c r="N11" s="22">
        <f t="shared" si="1"/>
        <v>0.70159749560941786</v>
      </c>
      <c r="O11" s="22">
        <f t="shared" si="2"/>
        <v>0.70216589272953922</v>
      </c>
      <c r="P11" s="23">
        <f t="shared" si="3"/>
        <v>0.74388036033090332</v>
      </c>
      <c r="Q11" s="70">
        <v>120</v>
      </c>
      <c r="R11" s="21">
        <v>56</v>
      </c>
      <c r="S11" s="23">
        <f t="shared" si="4"/>
        <v>0.46666666666666667</v>
      </c>
    </row>
    <row r="12" spans="1:19" ht="38.25">
      <c r="A12" s="17"/>
      <c r="B12" s="19">
        <v>5003057</v>
      </c>
      <c r="C12" s="19" t="s">
        <v>554</v>
      </c>
      <c r="D12" s="68">
        <v>3000490</v>
      </c>
      <c r="E12" s="19" t="s">
        <v>548</v>
      </c>
      <c r="F12" s="69">
        <v>82</v>
      </c>
      <c r="G12" s="19" t="s">
        <v>539</v>
      </c>
      <c r="H12" s="20">
        <v>28.455913000000002</v>
      </c>
      <c r="I12" s="21">
        <v>28.455913000000002</v>
      </c>
      <c r="J12" s="21">
        <f t="shared" si="0"/>
        <v>3.3922284674010896</v>
      </c>
      <c r="K12" s="21">
        <v>1.8711147774010897</v>
      </c>
      <c r="L12" s="21">
        <v>0.50404389999999999</v>
      </c>
      <c r="M12" s="21">
        <v>1.0170697900000001</v>
      </c>
      <c r="N12" s="22">
        <f t="shared" si="1"/>
        <v>6.5754867095674963E-2</v>
      </c>
      <c r="O12" s="22">
        <f t="shared" si="2"/>
        <v>8.3468018664559787E-2</v>
      </c>
      <c r="P12" s="23">
        <f t="shared" si="3"/>
        <v>0.11920996762258478</v>
      </c>
      <c r="Q12" s="70">
        <v>490</v>
      </c>
      <c r="R12" s="21">
        <v>960</v>
      </c>
      <c r="S12" s="23">
        <f t="shared" si="4"/>
        <v>1.9591836734693877</v>
      </c>
    </row>
    <row r="13" spans="1:19" ht="25.5">
      <c r="A13" s="17"/>
      <c r="B13" s="19">
        <v>5003059</v>
      </c>
      <c r="C13" s="19" t="s">
        <v>555</v>
      </c>
      <c r="D13" s="68">
        <v>3000491</v>
      </c>
      <c r="E13" s="19" t="s">
        <v>549</v>
      </c>
      <c r="F13" s="69">
        <v>66</v>
      </c>
      <c r="G13" s="19" t="s">
        <v>573</v>
      </c>
      <c r="H13" s="20">
        <v>0.83349999999999991</v>
      </c>
      <c r="I13" s="21">
        <v>0.83350000000000002</v>
      </c>
      <c r="J13" s="21">
        <f t="shared" si="0"/>
        <v>0.4995593806219697</v>
      </c>
      <c r="K13" s="21">
        <v>0.4598908806219697</v>
      </c>
      <c r="L13" s="21">
        <v>2.5820000000000003E-2</v>
      </c>
      <c r="M13" s="21">
        <v>1.38485E-2</v>
      </c>
      <c r="N13" s="22">
        <f t="shared" si="1"/>
        <v>0.5517587050053625</v>
      </c>
      <c r="O13" s="22">
        <f t="shared" si="2"/>
        <v>0.58273650944447475</v>
      </c>
      <c r="P13" s="23">
        <f t="shared" si="3"/>
        <v>0.59935138646906982</v>
      </c>
      <c r="Q13" s="70">
        <v>34</v>
      </c>
      <c r="R13" s="21">
        <v>14</v>
      </c>
      <c r="S13" s="23">
        <f t="shared" si="4"/>
        <v>0.41176470588235292</v>
      </c>
    </row>
    <row r="14" spans="1:19" ht="25.5">
      <c r="A14" s="17"/>
      <c r="B14" s="19">
        <v>5004063</v>
      </c>
      <c r="C14" s="19" t="s">
        <v>556</v>
      </c>
      <c r="D14" s="68">
        <v>3000294</v>
      </c>
      <c r="E14" s="19" t="s">
        <v>546</v>
      </c>
      <c r="F14" s="69">
        <v>36</v>
      </c>
      <c r="G14" s="19" t="s">
        <v>533</v>
      </c>
      <c r="H14" s="20">
        <v>8.2648109999999999</v>
      </c>
      <c r="I14" s="21">
        <v>7.5704260000000003</v>
      </c>
      <c r="J14" s="21">
        <f t="shared" si="0"/>
        <v>5.8704260349273678</v>
      </c>
      <c r="K14" s="21">
        <v>4.5204260349273682</v>
      </c>
      <c r="L14" s="21">
        <v>0.6</v>
      </c>
      <c r="M14" s="21">
        <v>0.75</v>
      </c>
      <c r="N14" s="22">
        <f t="shared" si="1"/>
        <v>0.5971164680729153</v>
      </c>
      <c r="O14" s="22">
        <f t="shared" si="2"/>
        <v>0.67637224575306165</v>
      </c>
      <c r="P14" s="23">
        <f t="shared" si="3"/>
        <v>0.77544196785324471</v>
      </c>
      <c r="Q14" s="70">
        <v>3640</v>
      </c>
      <c r="R14" s="21">
        <v>5512</v>
      </c>
      <c r="S14" s="23">
        <f t="shared" si="4"/>
        <v>1.5142857142857142</v>
      </c>
    </row>
    <row r="15" spans="1:19" ht="38.25">
      <c r="A15" s="17"/>
      <c r="B15" s="19">
        <v>5004064</v>
      </c>
      <c r="C15" s="19" t="s">
        <v>557</v>
      </c>
      <c r="D15" s="68">
        <v>3000294</v>
      </c>
      <c r="E15" s="19" t="s">
        <v>546</v>
      </c>
      <c r="F15" s="69">
        <v>82</v>
      </c>
      <c r="G15" s="19" t="s">
        <v>539</v>
      </c>
      <c r="H15" s="20">
        <v>27.731023000000004</v>
      </c>
      <c r="I15" s="21">
        <v>27.725828000000003</v>
      </c>
      <c r="J15" s="21">
        <f t="shared" si="0"/>
        <v>1.6854704788939141</v>
      </c>
      <c r="K15" s="21">
        <v>1.5599024388939142</v>
      </c>
      <c r="L15" s="21">
        <v>8.5586799999999991E-2</v>
      </c>
      <c r="M15" s="21">
        <v>3.9981240000000001E-2</v>
      </c>
      <c r="N15" s="22">
        <f t="shared" si="1"/>
        <v>5.6261707996382075E-2</v>
      </c>
      <c r="O15" s="22">
        <f t="shared" si="2"/>
        <v>5.9348605888124024E-2</v>
      </c>
      <c r="P15" s="23">
        <f t="shared" si="3"/>
        <v>6.0790627385191663E-2</v>
      </c>
      <c r="Q15" s="70">
        <v>12.939999999999998</v>
      </c>
      <c r="R15" s="21">
        <v>9295</v>
      </c>
      <c r="S15" s="23">
        <f t="shared" si="4"/>
        <v>718.31530139103563</v>
      </c>
    </row>
    <row r="16" spans="1:19" ht="25.5">
      <c r="A16" s="17"/>
      <c r="B16" s="19">
        <v>5004065</v>
      </c>
      <c r="C16" s="19" t="s">
        <v>558</v>
      </c>
      <c r="D16" s="68">
        <v>3000294</v>
      </c>
      <c r="E16" s="19" t="s">
        <v>546</v>
      </c>
      <c r="F16" s="69">
        <v>82</v>
      </c>
      <c r="G16" s="19" t="s">
        <v>539</v>
      </c>
      <c r="H16" s="20">
        <v>5.5399999999999998E-2</v>
      </c>
      <c r="I16" s="21">
        <v>1.11249</v>
      </c>
      <c r="J16" s="21">
        <f t="shared" si="0"/>
        <v>1.1124000549316406</v>
      </c>
      <c r="K16" s="21">
        <v>1.1124000549316406</v>
      </c>
      <c r="L16" s="21">
        <v>0</v>
      </c>
      <c r="M16" s="21">
        <v>0</v>
      </c>
      <c r="N16" s="22">
        <f t="shared" si="1"/>
        <v>0.99991914977360752</v>
      </c>
      <c r="O16" s="22">
        <f t="shared" si="2"/>
        <v>0.99991914977360752</v>
      </c>
      <c r="P16" s="23">
        <f t="shared" si="3"/>
        <v>0.99991914977360752</v>
      </c>
      <c r="Q16" s="70">
        <v>1446</v>
      </c>
      <c r="R16" s="21">
        <v>2429</v>
      </c>
      <c r="S16" s="23">
        <f t="shared" si="4"/>
        <v>1.6798063623789765</v>
      </c>
    </row>
    <row r="17" spans="1:19" ht="38.25">
      <c r="A17" s="17"/>
      <c r="B17" s="19">
        <v>5004066</v>
      </c>
      <c r="C17" s="19" t="s">
        <v>559</v>
      </c>
      <c r="D17" s="68">
        <v>3000294</v>
      </c>
      <c r="E17" s="19" t="s">
        <v>546</v>
      </c>
      <c r="F17" s="69">
        <v>66</v>
      </c>
      <c r="G17" s="19" t="s">
        <v>573</v>
      </c>
      <c r="H17" s="20">
        <v>141.94890700000002</v>
      </c>
      <c r="I17" s="21">
        <v>141.99165700000003</v>
      </c>
      <c r="J17" s="21">
        <f t="shared" si="0"/>
        <v>96.318815600940894</v>
      </c>
      <c r="K17" s="21">
        <v>71.538439980940893</v>
      </c>
      <c r="L17" s="21">
        <v>12.958763349999998</v>
      </c>
      <c r="M17" s="21">
        <v>11.821612269999999</v>
      </c>
      <c r="N17" s="22">
        <f t="shared" si="1"/>
        <v>0.50382143213485342</v>
      </c>
      <c r="O17" s="22">
        <f t="shared" si="2"/>
        <v>0.59508569106240428</v>
      </c>
      <c r="P17" s="23">
        <f t="shared" si="3"/>
        <v>0.67834137326068999</v>
      </c>
      <c r="Q17" s="70">
        <v>406</v>
      </c>
      <c r="R17" s="21">
        <v>371</v>
      </c>
      <c r="S17" s="23">
        <f t="shared" si="4"/>
        <v>0.91379310344827591</v>
      </c>
    </row>
    <row r="18" spans="1:19" ht="25.5">
      <c r="A18" s="17"/>
      <c r="B18" s="19">
        <v>5004067</v>
      </c>
      <c r="C18" s="19" t="s">
        <v>560</v>
      </c>
      <c r="D18" s="68">
        <v>3000294</v>
      </c>
      <c r="E18" s="19" t="s">
        <v>546</v>
      </c>
      <c r="F18" s="69">
        <v>448</v>
      </c>
      <c r="G18" s="19" t="s">
        <v>575</v>
      </c>
      <c r="H18" s="20">
        <v>11.021917</v>
      </c>
      <c r="I18" s="21">
        <v>11.021917</v>
      </c>
      <c r="J18" s="21">
        <f t="shared" si="0"/>
        <v>9.1009859050673576</v>
      </c>
      <c r="K18" s="21">
        <v>8.663284745067358</v>
      </c>
      <c r="L18" s="21">
        <v>0.23276533999999999</v>
      </c>
      <c r="M18" s="21">
        <v>0.20493582000000002</v>
      </c>
      <c r="N18" s="22">
        <f t="shared" si="1"/>
        <v>0.78600526070622356</v>
      </c>
      <c r="O18" s="22">
        <f t="shared" si="2"/>
        <v>0.80712366869278351</v>
      </c>
      <c r="P18" s="23">
        <f t="shared" si="3"/>
        <v>0.82571715111512434</v>
      </c>
      <c r="Q18" s="70">
        <v>3000</v>
      </c>
      <c r="R18" s="21">
        <v>4698.7399999999989</v>
      </c>
      <c r="S18" s="23">
        <f t="shared" si="4"/>
        <v>1.5662466666666663</v>
      </c>
    </row>
    <row r="19" spans="1:19" ht="38.25">
      <c r="A19" s="17"/>
      <c r="B19" s="19">
        <v>5004068</v>
      </c>
      <c r="C19" s="19" t="s">
        <v>561</v>
      </c>
      <c r="D19" s="68">
        <v>3000489</v>
      </c>
      <c r="E19" s="19" t="s">
        <v>547</v>
      </c>
      <c r="F19" s="69">
        <v>128</v>
      </c>
      <c r="G19" s="19" t="s">
        <v>576</v>
      </c>
      <c r="H19" s="20">
        <v>1.1655</v>
      </c>
      <c r="I19" s="21">
        <v>1.1655</v>
      </c>
      <c r="J19" s="21">
        <f t="shared" si="0"/>
        <v>0.58858960551625761</v>
      </c>
      <c r="K19" s="21">
        <v>0.44444998551625758</v>
      </c>
      <c r="L19" s="21">
        <v>4.2136010000000002E-2</v>
      </c>
      <c r="M19" s="21">
        <v>0.10200361000000001</v>
      </c>
      <c r="N19" s="22">
        <f t="shared" si="1"/>
        <v>0.38133846891141793</v>
      </c>
      <c r="O19" s="22">
        <f t="shared" si="2"/>
        <v>0.41749120164415066</v>
      </c>
      <c r="P19" s="23">
        <f t="shared" si="3"/>
        <v>0.50501038654333563</v>
      </c>
      <c r="Q19" s="70">
        <v>15830</v>
      </c>
      <c r="R19" s="21">
        <v>11386</v>
      </c>
      <c r="S19" s="23">
        <f t="shared" si="4"/>
        <v>0.71926721415034744</v>
      </c>
    </row>
    <row r="20" spans="1:19" ht="38.25">
      <c r="A20" s="17"/>
      <c r="B20" s="19">
        <v>5004070</v>
      </c>
      <c r="C20" s="19" t="s">
        <v>562</v>
      </c>
      <c r="D20" s="68">
        <v>3000490</v>
      </c>
      <c r="E20" s="19" t="s">
        <v>548</v>
      </c>
      <c r="F20" s="69">
        <v>59</v>
      </c>
      <c r="G20" s="19" t="s">
        <v>577</v>
      </c>
      <c r="H20" s="20">
        <v>1.76</v>
      </c>
      <c r="I20" s="21">
        <v>1.788724</v>
      </c>
      <c r="J20" s="21">
        <f t="shared" si="0"/>
        <v>1.2589695047913119</v>
      </c>
      <c r="K20" s="21">
        <v>0.75646950479131192</v>
      </c>
      <c r="L20" s="21">
        <v>0</v>
      </c>
      <c r="M20" s="21">
        <v>0.50249999999999995</v>
      </c>
      <c r="N20" s="22">
        <f t="shared" si="1"/>
        <v>0.42291013302852309</v>
      </c>
      <c r="O20" s="22">
        <f t="shared" si="2"/>
        <v>0.42291013302852309</v>
      </c>
      <c r="P20" s="23">
        <f t="shared" si="3"/>
        <v>0.70383664824272041</v>
      </c>
      <c r="Q20" s="70">
        <v>13000</v>
      </c>
      <c r="R20" s="21">
        <v>10995.663</v>
      </c>
      <c r="S20" s="23">
        <f t="shared" si="4"/>
        <v>0.84582023076923085</v>
      </c>
    </row>
    <row r="21" spans="1:19" ht="38.25">
      <c r="A21" s="17"/>
      <c r="B21" s="19">
        <v>5004072</v>
      </c>
      <c r="C21" s="19" t="s">
        <v>563</v>
      </c>
      <c r="D21" s="68">
        <v>3000490</v>
      </c>
      <c r="E21" s="19" t="s">
        <v>548</v>
      </c>
      <c r="F21" s="69">
        <v>448</v>
      </c>
      <c r="G21" s="19" t="s">
        <v>575</v>
      </c>
      <c r="H21" s="20">
        <v>16.788896000000001</v>
      </c>
      <c r="I21" s="21">
        <v>16.788896000000001</v>
      </c>
      <c r="J21" s="21">
        <f t="shared" si="0"/>
        <v>7.0871797822408729</v>
      </c>
      <c r="K21" s="21">
        <v>4.8008202222408727</v>
      </c>
      <c r="L21" s="21">
        <v>0.92277374000000001</v>
      </c>
      <c r="M21" s="21">
        <v>1.3635858199999999</v>
      </c>
      <c r="N21" s="22">
        <f t="shared" si="1"/>
        <v>0.28595210919412883</v>
      </c>
      <c r="O21" s="22">
        <f t="shared" si="2"/>
        <v>0.34091544567557464</v>
      </c>
      <c r="P21" s="23">
        <f t="shared" si="3"/>
        <v>0.42213495051972877</v>
      </c>
      <c r="Q21" s="70">
        <v>296.5</v>
      </c>
      <c r="R21" s="21">
        <v>169.56999999999996</v>
      </c>
      <c r="S21" s="23">
        <f t="shared" si="4"/>
        <v>0.5719055649241146</v>
      </c>
    </row>
    <row r="22" spans="1:19" ht="63.75">
      <c r="A22" s="17"/>
      <c r="B22" s="19">
        <v>5004073</v>
      </c>
      <c r="C22" s="19" t="s">
        <v>564</v>
      </c>
      <c r="D22" s="68">
        <v>3000492</v>
      </c>
      <c r="E22" s="19" t="s">
        <v>550</v>
      </c>
      <c r="F22" s="69">
        <v>60</v>
      </c>
      <c r="G22" s="19" t="s">
        <v>309</v>
      </c>
      <c r="H22" s="20">
        <v>2.014052</v>
      </c>
      <c r="I22" s="21">
        <v>2.014052</v>
      </c>
      <c r="J22" s="21">
        <f t="shared" si="0"/>
        <v>1.0009547638259364</v>
      </c>
      <c r="K22" s="21">
        <v>0.74120084382593632</v>
      </c>
      <c r="L22" s="21">
        <v>0.13402752000000001</v>
      </c>
      <c r="M22" s="21">
        <v>0.12572639999999999</v>
      </c>
      <c r="N22" s="22">
        <f t="shared" si="1"/>
        <v>0.36801475027751834</v>
      </c>
      <c r="O22" s="22">
        <f t="shared" si="2"/>
        <v>0.43456095663167404</v>
      </c>
      <c r="P22" s="23">
        <f t="shared" si="3"/>
        <v>0.49698556135886085</v>
      </c>
      <c r="Q22" s="70">
        <v>719</v>
      </c>
      <c r="R22" s="21">
        <v>529.57299999999998</v>
      </c>
      <c r="S22" s="23">
        <f t="shared" si="4"/>
        <v>0.73654102920723219</v>
      </c>
    </row>
    <row r="23" spans="1:19" ht="51">
      <c r="A23" s="17"/>
      <c r="B23" s="19">
        <v>5004074</v>
      </c>
      <c r="C23" s="19" t="s">
        <v>565</v>
      </c>
      <c r="D23" s="68">
        <v>3000492</v>
      </c>
      <c r="E23" s="19" t="s">
        <v>550</v>
      </c>
      <c r="F23" s="69">
        <v>60</v>
      </c>
      <c r="G23" s="19" t="s">
        <v>309</v>
      </c>
      <c r="H23" s="20">
        <v>2.1107049999999998</v>
      </c>
      <c r="I23" s="21">
        <v>2.1107049999999998</v>
      </c>
      <c r="J23" s="21">
        <f t="shared" si="0"/>
        <v>0.97801554189589024</v>
      </c>
      <c r="K23" s="21">
        <v>0.73788964189589024</v>
      </c>
      <c r="L23" s="21">
        <v>0.11857628999999999</v>
      </c>
      <c r="M23" s="21">
        <v>0.12154961</v>
      </c>
      <c r="N23" s="22">
        <f t="shared" si="1"/>
        <v>0.34959392330803701</v>
      </c>
      <c r="O23" s="22">
        <f t="shared" si="2"/>
        <v>0.40577244659764883</v>
      </c>
      <c r="P23" s="23">
        <f t="shared" si="3"/>
        <v>0.46335965561075104</v>
      </c>
      <c r="Q23" s="70">
        <v>1004</v>
      </c>
      <c r="R23" s="21">
        <v>701.98500000000001</v>
      </c>
      <c r="S23" s="23">
        <f t="shared" si="4"/>
        <v>0.69918824701195226</v>
      </c>
    </row>
    <row r="24" spans="1:19" ht="51">
      <c r="A24" s="17"/>
      <c r="B24" s="19">
        <v>5004075</v>
      </c>
      <c r="C24" s="19" t="s">
        <v>566</v>
      </c>
      <c r="D24" s="68">
        <v>3000492</v>
      </c>
      <c r="E24" s="19" t="s">
        <v>550</v>
      </c>
      <c r="F24" s="69">
        <v>60</v>
      </c>
      <c r="G24" s="19" t="s">
        <v>309</v>
      </c>
      <c r="H24" s="20">
        <v>8.9710339999999995</v>
      </c>
      <c r="I24" s="21">
        <v>8.7710340000000002</v>
      </c>
      <c r="J24" s="21">
        <f t="shared" si="0"/>
        <v>3.3220214073664365</v>
      </c>
      <c r="K24" s="21">
        <v>2.3937787073664367</v>
      </c>
      <c r="L24" s="21">
        <v>0.48946378000000001</v>
      </c>
      <c r="M24" s="21">
        <v>0.43877892000000002</v>
      </c>
      <c r="N24" s="22">
        <f t="shared" si="1"/>
        <v>0.27291864418339234</v>
      </c>
      <c r="O24" s="22">
        <f t="shared" si="2"/>
        <v>0.3287232140892894</v>
      </c>
      <c r="P24" s="23">
        <f t="shared" si="3"/>
        <v>0.37874911981488574</v>
      </c>
      <c r="Q24" s="70">
        <v>564</v>
      </c>
      <c r="R24" s="21">
        <v>301.20799999999991</v>
      </c>
      <c r="S24" s="23">
        <f t="shared" si="4"/>
        <v>0.53405673758865235</v>
      </c>
    </row>
    <row r="25" spans="1:19" ht="25.5">
      <c r="A25" s="17"/>
      <c r="B25" s="19">
        <v>5004076</v>
      </c>
      <c r="C25" s="19" t="s">
        <v>567</v>
      </c>
      <c r="D25" s="68">
        <v>3000001</v>
      </c>
      <c r="E25" s="19" t="s">
        <v>275</v>
      </c>
      <c r="F25" s="69">
        <v>421</v>
      </c>
      <c r="G25" s="19" t="s">
        <v>538</v>
      </c>
      <c r="H25" s="20">
        <v>0.95545000000000002</v>
      </c>
      <c r="I25" s="21">
        <v>0.95545000000000002</v>
      </c>
      <c r="J25" s="21">
        <f t="shared" si="0"/>
        <v>0.63033938933464051</v>
      </c>
      <c r="K25" s="21">
        <v>0.3587479293346405</v>
      </c>
      <c r="L25" s="21">
        <v>0.1044046</v>
      </c>
      <c r="M25" s="21">
        <v>0.16718685999999999</v>
      </c>
      <c r="N25" s="22">
        <f t="shared" si="1"/>
        <v>0.37547535646516356</v>
      </c>
      <c r="O25" s="22">
        <f t="shared" si="2"/>
        <v>0.48474805519351144</v>
      </c>
      <c r="P25" s="23">
        <f t="shared" si="3"/>
        <v>0.65973037765936526</v>
      </c>
      <c r="Q25" s="70">
        <v>35</v>
      </c>
      <c r="R25" s="21">
        <v>34</v>
      </c>
      <c r="S25" s="23">
        <f t="shared" si="4"/>
        <v>0.97142857142857142</v>
      </c>
    </row>
    <row r="26" spans="1:19" ht="38.25">
      <c r="A26" s="17"/>
      <c r="B26" s="19">
        <v>5004077</v>
      </c>
      <c r="C26" s="19" t="s">
        <v>568</v>
      </c>
      <c r="D26" s="68">
        <v>3000001</v>
      </c>
      <c r="E26" s="19" t="s">
        <v>275</v>
      </c>
      <c r="F26" s="69">
        <v>182</v>
      </c>
      <c r="G26" s="19" t="s">
        <v>578</v>
      </c>
      <c r="H26" s="20">
        <v>1.47</v>
      </c>
      <c r="I26" s="21">
        <v>1.47</v>
      </c>
      <c r="J26" s="21">
        <f t="shared" si="0"/>
        <v>0.83731676409683231</v>
      </c>
      <c r="K26" s="21">
        <v>0.38212591409683228</v>
      </c>
      <c r="L26" s="21">
        <v>0.43375785</v>
      </c>
      <c r="M26" s="21">
        <v>2.1433000000000001E-2</v>
      </c>
      <c r="N26" s="22">
        <f t="shared" si="1"/>
        <v>0.25994960142641654</v>
      </c>
      <c r="O26" s="22">
        <f t="shared" si="2"/>
        <v>0.55502296877335533</v>
      </c>
      <c r="P26" s="23">
        <f t="shared" si="3"/>
        <v>0.56960324088219882</v>
      </c>
      <c r="Q26" s="70">
        <v>16</v>
      </c>
      <c r="R26" s="21">
        <v>13</v>
      </c>
      <c r="S26" s="23">
        <f t="shared" si="4"/>
        <v>0.8125</v>
      </c>
    </row>
    <row r="27" spans="1:19" ht="25.5">
      <c r="A27" s="17"/>
      <c r="B27" s="19">
        <v>5004078</v>
      </c>
      <c r="C27" s="19" t="s">
        <v>569</v>
      </c>
      <c r="D27" s="68">
        <v>3000001</v>
      </c>
      <c r="E27" s="19" t="s">
        <v>275</v>
      </c>
      <c r="F27" s="69">
        <v>42</v>
      </c>
      <c r="G27" s="19" t="s">
        <v>534</v>
      </c>
      <c r="H27" s="20">
        <v>0.327482</v>
      </c>
      <c r="I27" s="21">
        <v>2.8179060000000002</v>
      </c>
      <c r="J27" s="21">
        <f t="shared" si="0"/>
        <v>0.96980258681935327</v>
      </c>
      <c r="K27" s="21">
        <v>0.17617230681935325</v>
      </c>
      <c r="L27" s="21">
        <v>0.52509112000000002</v>
      </c>
      <c r="M27" s="21">
        <v>0.26853916</v>
      </c>
      <c r="N27" s="22">
        <f t="shared" si="1"/>
        <v>6.2518872815258295E-2</v>
      </c>
      <c r="O27" s="22">
        <f t="shared" si="2"/>
        <v>0.24885976566264212</v>
      </c>
      <c r="P27" s="23">
        <f t="shared" si="3"/>
        <v>0.34415718154521591</v>
      </c>
      <c r="Q27" s="70">
        <v>150</v>
      </c>
      <c r="R27" s="21">
        <v>76</v>
      </c>
      <c r="S27" s="23">
        <f t="shared" si="4"/>
        <v>0.50666666666666671</v>
      </c>
    </row>
    <row r="28" spans="1:19" ht="38.25">
      <c r="A28" s="17"/>
      <c r="B28" s="19">
        <v>5004968</v>
      </c>
      <c r="C28" s="19" t="s">
        <v>570</v>
      </c>
      <c r="D28" s="68">
        <v>3000489</v>
      </c>
      <c r="E28" s="19" t="s">
        <v>547</v>
      </c>
      <c r="F28" s="69">
        <v>128</v>
      </c>
      <c r="G28" s="19" t="s">
        <v>576</v>
      </c>
      <c r="H28" s="20">
        <v>1.2091869999999996</v>
      </c>
      <c r="I28" s="21">
        <v>2.1984289999999995</v>
      </c>
      <c r="J28" s="21">
        <f t="shared" si="0"/>
        <v>0.96022098453571725</v>
      </c>
      <c r="K28" s="21">
        <v>0.53092534453571716</v>
      </c>
      <c r="L28" s="21">
        <v>0.11264556000000001</v>
      </c>
      <c r="M28" s="21">
        <v>0.31665008000000006</v>
      </c>
      <c r="N28" s="22">
        <f t="shared" si="1"/>
        <v>0.24150215655621232</v>
      </c>
      <c r="O28" s="22">
        <f t="shared" si="2"/>
        <v>0.29274127321633647</v>
      </c>
      <c r="P28" s="23">
        <f t="shared" si="3"/>
        <v>0.43677598163766829</v>
      </c>
      <c r="Q28" s="70">
        <v>19114</v>
      </c>
      <c r="R28" s="21">
        <v>11099.020000000004</v>
      </c>
      <c r="S28" s="23">
        <f t="shared" si="4"/>
        <v>0.58067489798053806</v>
      </c>
    </row>
    <row r="29" spans="1:19" ht="51">
      <c r="A29" s="17"/>
      <c r="B29" s="19">
        <v>5004969</v>
      </c>
      <c r="C29" s="19" t="s">
        <v>571</v>
      </c>
      <c r="D29" s="68">
        <v>3000489</v>
      </c>
      <c r="E29" s="19" t="s">
        <v>547</v>
      </c>
      <c r="F29" s="69">
        <v>128</v>
      </c>
      <c r="G29" s="19" t="s">
        <v>576</v>
      </c>
      <c r="H29" s="20">
        <v>1.9602099999999996</v>
      </c>
      <c r="I29" s="21">
        <v>1.3363749999999996</v>
      </c>
      <c r="J29" s="21">
        <f t="shared" si="0"/>
        <v>0.62176094551113548</v>
      </c>
      <c r="K29" s="21">
        <v>0.43554214551113546</v>
      </c>
      <c r="L29" s="21">
        <v>8.4695900000000005E-2</v>
      </c>
      <c r="M29" s="21">
        <v>0.1015229</v>
      </c>
      <c r="N29" s="22">
        <f t="shared" si="1"/>
        <v>0.32591311982874238</v>
      </c>
      <c r="O29" s="22">
        <f t="shared" si="2"/>
        <v>0.38929046525947852</v>
      </c>
      <c r="P29" s="23">
        <f t="shared" si="3"/>
        <v>0.46525933627248012</v>
      </c>
      <c r="Q29" s="70">
        <v>22744</v>
      </c>
      <c r="R29" s="21">
        <v>16461.87</v>
      </c>
      <c r="S29" s="23">
        <f t="shared" si="4"/>
        <v>0.72378957087583529</v>
      </c>
    </row>
    <row r="30" spans="1:19" ht="25.5">
      <c r="A30" s="17"/>
      <c r="B30" s="19">
        <v>5004970</v>
      </c>
      <c r="C30" s="19" t="s">
        <v>572</v>
      </c>
      <c r="D30" s="68">
        <v>3000490</v>
      </c>
      <c r="E30" s="19" t="s">
        <v>548</v>
      </c>
      <c r="F30" s="69">
        <v>86</v>
      </c>
      <c r="G30" s="19" t="s">
        <v>500</v>
      </c>
      <c r="H30" s="20">
        <v>1.612479</v>
      </c>
      <c r="I30" s="21">
        <v>1.601998</v>
      </c>
      <c r="J30" s="21">
        <f t="shared" si="0"/>
        <v>0.15075</v>
      </c>
      <c r="K30" s="21">
        <v>0</v>
      </c>
      <c r="L30" s="21">
        <v>0.15075</v>
      </c>
      <c r="M30" s="21">
        <v>0</v>
      </c>
      <c r="N30" s="22">
        <f t="shared" si="1"/>
        <v>0</v>
      </c>
      <c r="O30" s="22">
        <f t="shared" si="2"/>
        <v>9.4101241075207329E-2</v>
      </c>
      <c r="P30" s="23">
        <f t="shared" si="3"/>
        <v>9.4101241075207329E-2</v>
      </c>
      <c r="Q30" s="70">
        <v>24179</v>
      </c>
      <c r="R30" s="21">
        <v>0</v>
      </c>
      <c r="S30" s="23">
        <f t="shared" si="4"/>
        <v>0</v>
      </c>
    </row>
    <row r="31" spans="1:19" ht="15.75" thickBot="1">
      <c r="A31" s="41" t="s">
        <v>293</v>
      </c>
      <c r="B31" s="43"/>
      <c r="C31" s="43"/>
      <c r="D31" s="65"/>
      <c r="E31" s="43"/>
      <c r="F31" s="66"/>
      <c r="G31" s="43"/>
      <c r="H31" s="44">
        <f ca="1">OFFSET(H31,-MATCH("PROYECTOS",$A$8:$A$50,0)-1,0)-(OFFSET(H31,-MATCH("PROYECTOS",$A$8:$A$50,0),0))</f>
        <v>26.120000000000005</v>
      </c>
      <c r="I31" s="45">
        <f t="shared" ref="I31:M31" ca="1" si="5">OFFSET(I31,-MATCH("PROYECTOS",$A$8:$A$50,0)-1,0)-(OFFSET(I31,-MATCH("PROYECTOS",$A$8:$A$50,0),0))</f>
        <v>21.793687999999975</v>
      </c>
      <c r="J31" s="45">
        <f t="shared" ca="1" si="5"/>
        <v>20.188407689332962</v>
      </c>
      <c r="K31" s="45">
        <f t="shared" ca="1" si="5"/>
        <v>20.188407689332962</v>
      </c>
      <c r="L31" s="45">
        <f t="shared" ca="1" si="5"/>
        <v>0</v>
      </c>
      <c r="M31" s="45">
        <f t="shared" ca="1" si="5"/>
        <v>0</v>
      </c>
      <c r="N31" s="46">
        <f t="shared" ca="1" si="1"/>
        <v>0.92634196145842707</v>
      </c>
      <c r="O31" s="46">
        <f t="shared" ca="1" si="2"/>
        <v>0.92634196145842707</v>
      </c>
      <c r="P31" s="47">
        <f t="shared" ca="1" si="3"/>
        <v>0.92634196145842707</v>
      </c>
      <c r="Q31" s="67"/>
      <c r="R31" s="45"/>
      <c r="S3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137</v>
      </c>
      <c r="B1" s="51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2246</v>
      </c>
      <c r="N2" s="72" t="s">
        <v>2262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62.750073999999998</v>
      </c>
      <c r="E6" s="14">
        <f ca="1">SUM(E7:OFFSET(E7,50,0))</f>
        <v>91.708971999999989</v>
      </c>
      <c r="F6" s="14">
        <f ca="1">SUM(F7:OFFSET(F7,50,0))</f>
        <v>16.993697074260712</v>
      </c>
      <c r="G6" s="14">
        <f ca="1">SUM(G7:OFFSET(G7,50,0))</f>
        <v>13.361910424260714</v>
      </c>
      <c r="H6" s="14">
        <f ca="1">SUM(H7:OFFSET(H7,50,0))</f>
        <v>2.3522296199999997</v>
      </c>
      <c r="I6" s="14">
        <f ca="1">SUM(I7:OFFSET(I7,50,0))</f>
        <v>1.2795570299999999</v>
      </c>
      <c r="J6" s="15">
        <f ca="1">IFERROR(G6/E6,0)</f>
        <v>0.14569905356981555</v>
      </c>
      <c r="K6" s="15">
        <f ca="1">IFERROR(SUM(G6,H6)/E6,0)</f>
        <v>0.17134790306297093</v>
      </c>
      <c r="L6" s="16">
        <f ca="1">IFERROR(SUM(G6,H6,I6)/E6,0)</f>
        <v>0.18530026783269052</v>
      </c>
      <c r="M6" s="4"/>
      <c r="O6" s="5" t="s">
        <v>312</v>
      </c>
      <c r="P6" s="71" t="s">
        <v>313</v>
      </c>
    </row>
    <row r="7" spans="1:16" ht="15.75" thickBot="1">
      <c r="A7" s="24"/>
      <c r="B7" s="56">
        <v>15</v>
      </c>
      <c r="C7" s="26" t="s">
        <v>263</v>
      </c>
      <c r="D7" s="27">
        <v>62.750073999999998</v>
      </c>
      <c r="E7" s="28">
        <v>91.708971999999989</v>
      </c>
      <c r="F7" s="28">
        <f>SUM(G7,H7,I7)</f>
        <v>16.993697074260712</v>
      </c>
      <c r="G7" s="28">
        <v>13.361910424260714</v>
      </c>
      <c r="H7" s="28">
        <v>2.3522296199999997</v>
      </c>
      <c r="I7" s="28">
        <v>1.2795570299999999</v>
      </c>
      <c r="J7" s="29">
        <f>IFERROR(G7/E7,0)</f>
        <v>0.14569905356981555</v>
      </c>
      <c r="K7" s="29">
        <f>IFERROR(SUM(G7,H7)/E7,0)</f>
        <v>0.17134790306297093</v>
      </c>
      <c r="L7" s="30">
        <f>IFERROR(SUM(G7,H7,I7)/E7,0)</f>
        <v>0.18530026783269052</v>
      </c>
      <c r="M7" s="4"/>
      <c r="N7" t="s">
        <v>263</v>
      </c>
      <c r="O7" s="5">
        <v>16.993697074260712</v>
      </c>
      <c r="P7" s="71">
        <v>0.18530026783269052</v>
      </c>
    </row>
    <row r="8" spans="1:16">
      <c r="O8" s="5"/>
      <c r="P8" s="71"/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1.xml><?xml version="1.0" encoding="utf-8"?>
<worksheet xmlns="http://schemas.openxmlformats.org/spreadsheetml/2006/main" xmlns:r="http://schemas.openxmlformats.org/officeDocument/2006/relationships">
  <dimension ref="A1:M22"/>
  <sheetViews>
    <sheetView topLeftCell="A5" workbookViewId="0">
      <selection activeCell="A22" sqref="A22:D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>
      <c r="A1" s="50">
        <v>137</v>
      </c>
      <c r="B1" s="49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2247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62.750073999999998</v>
      </c>
      <c r="E6" s="14">
        <v>91.708971999999989</v>
      </c>
      <c r="F6" s="14">
        <v>16.993697074260712</v>
      </c>
      <c r="G6" s="14">
        <v>13.361910424260714</v>
      </c>
      <c r="H6" s="14">
        <v>2.3522296199999997</v>
      </c>
      <c r="I6" s="14">
        <v>1.2795570299999999</v>
      </c>
      <c r="J6" s="15">
        <v>0.14569905356981555</v>
      </c>
      <c r="K6" s="15">
        <v>0.17134790306297093</v>
      </c>
      <c r="L6" s="16">
        <v>0.18530026783269052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62.750073999999998</v>
      </c>
      <c r="E7" s="38">
        <f ca="1">SUM(E8:OFFSET(E6,MATCH("PROYECTOS",$A$8:$A$50,0),0))</f>
        <v>91.708972000000003</v>
      </c>
      <c r="F7" s="38">
        <f ca="1">SUM(F8:OFFSET(F6,MATCH("PROYECTOS",$A$8:$A$50,0),0))</f>
        <v>16.993697074260716</v>
      </c>
      <c r="G7" s="38">
        <f ca="1">SUM(G8:OFFSET(G6,MATCH("PROYECTOS",$A$8:$A$50,0),0))</f>
        <v>13.361910424260714</v>
      </c>
      <c r="H7" s="38">
        <f ca="1">SUM(H8:OFFSET(H6,MATCH("PROYECTOS",$A$8:$A$50,0),0))</f>
        <v>2.3522296200000001</v>
      </c>
      <c r="I7" s="38">
        <f ca="1">SUM(I8:OFFSET(I6,MATCH("PROYECTOS",$A$8:$A$50,0),0))</f>
        <v>1.2795570299999999</v>
      </c>
      <c r="J7" s="39">
        <f ca="1">IFERROR(G7/E7,0)</f>
        <v>0.14569905356981555</v>
      </c>
      <c r="K7" s="39">
        <f ca="1">IFERROR(SUM(G7,H7)/E7,0)</f>
        <v>0.1713479030629709</v>
      </c>
      <c r="L7" s="40">
        <f ca="1">IFERROR(SUM(G7,H7,I7)/E7,0)</f>
        <v>0.18530026783269049</v>
      </c>
      <c r="M7" s="4"/>
    </row>
    <row r="8" spans="1:13">
      <c r="A8" s="17"/>
      <c r="B8" s="19">
        <v>3000001</v>
      </c>
      <c r="C8" s="19" t="s">
        <v>275</v>
      </c>
      <c r="D8" s="20">
        <v>0.01</v>
      </c>
      <c r="E8" s="21">
        <v>4.9101129999999999</v>
      </c>
      <c r="F8" s="21">
        <f t="shared" ref="F8:F12" si="0">SUM(G8,H8,I8)</f>
        <v>2.5111587177908703</v>
      </c>
      <c r="G8" s="21">
        <v>1.6872429377908702</v>
      </c>
      <c r="H8" s="21">
        <v>0.43672272999999989</v>
      </c>
      <c r="I8" s="21">
        <v>0.38719304999999998</v>
      </c>
      <c r="J8" s="22">
        <f t="shared" ref="J8:J13" si="1">IFERROR(G8/E8,0)</f>
        <v>0.34362609125103033</v>
      </c>
      <c r="K8" s="22">
        <f t="shared" ref="K8:K13" si="2">IFERROR(SUM(G8,H8)/E8,0)</f>
        <v>0.43256961047350034</v>
      </c>
      <c r="L8" s="23">
        <f t="shared" ref="L8:L13" si="3">IFERROR(SUM(G8,H8,I8)/E8,0)</f>
        <v>0.51142585064556978</v>
      </c>
      <c r="M8" s="4"/>
    </row>
    <row r="9" spans="1:13" ht="51">
      <c r="A9" s="17"/>
      <c r="B9" s="19">
        <v>3000729</v>
      </c>
      <c r="C9" s="19" t="s">
        <v>2249</v>
      </c>
      <c r="D9" s="20">
        <v>7.4619999999999997</v>
      </c>
      <c r="E9" s="21">
        <v>36.718058999999997</v>
      </c>
      <c r="F9" s="21">
        <f t="shared" si="0"/>
        <v>10.451036290913411</v>
      </c>
      <c r="G9" s="21">
        <v>9.8769744709134102</v>
      </c>
      <c r="H9" s="21">
        <v>0.22132502000000001</v>
      </c>
      <c r="I9" s="21">
        <v>0.35273679999999996</v>
      </c>
      <c r="J9" s="22">
        <f t="shared" si="1"/>
        <v>0.26899500518024144</v>
      </c>
      <c r="K9" s="22">
        <f t="shared" si="2"/>
        <v>0.27502269362640902</v>
      </c>
      <c r="L9" s="23">
        <f t="shared" si="3"/>
        <v>0.28462932343219483</v>
      </c>
      <c r="M9" s="4"/>
    </row>
    <row r="10" spans="1:13" ht="51">
      <c r="A10" s="17"/>
      <c r="B10" s="19">
        <v>3000730</v>
      </c>
      <c r="C10" s="19" t="s">
        <v>2250</v>
      </c>
      <c r="D10" s="20">
        <v>1.21</v>
      </c>
      <c r="E10" s="21">
        <v>1.8755700000000002</v>
      </c>
      <c r="F10" s="21">
        <f t="shared" si="0"/>
        <v>0.79795321238663042</v>
      </c>
      <c r="G10" s="21">
        <v>0.4956496323866304</v>
      </c>
      <c r="H10" s="21">
        <v>0.16179837999999999</v>
      </c>
      <c r="I10" s="21">
        <v>0.14050519999999997</v>
      </c>
      <c r="J10" s="22">
        <f t="shared" si="1"/>
        <v>0.2642661337015576</v>
      </c>
      <c r="K10" s="22">
        <f t="shared" si="2"/>
        <v>0.35053237809659482</v>
      </c>
      <c r="L10" s="23">
        <f t="shared" si="3"/>
        <v>0.42544571111002538</v>
      </c>
      <c r="M10" s="4"/>
    </row>
    <row r="11" spans="1:13" ht="51">
      <c r="A11" s="17"/>
      <c r="B11" s="19">
        <v>3000731</v>
      </c>
      <c r="C11" s="19" t="s">
        <v>2251</v>
      </c>
      <c r="D11" s="20">
        <v>11.27</v>
      </c>
      <c r="E11" s="21">
        <v>8.3543810000000001</v>
      </c>
      <c r="F11" s="21">
        <f t="shared" si="0"/>
        <v>1.2947649424352328</v>
      </c>
      <c r="G11" s="21">
        <v>0.6635949524352327</v>
      </c>
      <c r="H11" s="21">
        <v>0.28912276000000003</v>
      </c>
      <c r="I11" s="21">
        <v>0.34204723000000004</v>
      </c>
      <c r="J11" s="22">
        <f t="shared" si="1"/>
        <v>7.943077439671864E-2</v>
      </c>
      <c r="K11" s="22">
        <f t="shared" si="2"/>
        <v>0.11403809718939473</v>
      </c>
      <c r="L11" s="23">
        <f t="shared" si="3"/>
        <v>0.15498035610720085</v>
      </c>
      <c r="M11" s="4"/>
    </row>
    <row r="12" spans="1:13" ht="38.25">
      <c r="A12" s="17"/>
      <c r="B12" s="19">
        <v>3000732</v>
      </c>
      <c r="C12" s="19" t="s">
        <v>2252</v>
      </c>
      <c r="D12" s="20">
        <v>42.798074</v>
      </c>
      <c r="E12" s="21">
        <v>39.850848999999997</v>
      </c>
      <c r="F12" s="21">
        <f t="shared" si="0"/>
        <v>1.9387839107345701</v>
      </c>
      <c r="G12" s="21">
        <v>0.63844843073457014</v>
      </c>
      <c r="H12" s="21">
        <v>1.24326073</v>
      </c>
      <c r="I12" s="21">
        <v>5.7074749999999994E-2</v>
      </c>
      <c r="J12" s="22">
        <f t="shared" si="1"/>
        <v>1.6020949283528946E-2</v>
      </c>
      <c r="K12" s="22">
        <f t="shared" si="2"/>
        <v>4.7218797289226393E-2</v>
      </c>
      <c r="L12" s="23">
        <f t="shared" si="3"/>
        <v>4.8651006424846065E-2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2263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 ht="51">
      <c r="A19" s="17"/>
      <c r="B19" s="19">
        <v>3000729</v>
      </c>
      <c r="C19" s="19" t="s">
        <v>2249</v>
      </c>
      <c r="D19" s="23">
        <v>0.28462932343219483</v>
      </c>
    </row>
    <row r="20" spans="1:4" ht="51">
      <c r="A20" s="17"/>
      <c r="B20" s="19">
        <v>3000730</v>
      </c>
      <c r="C20" s="19" t="s">
        <v>2250</v>
      </c>
      <c r="D20" s="23">
        <v>0.42544571111002538</v>
      </c>
    </row>
    <row r="21" spans="1:4" ht="51">
      <c r="A21" s="17"/>
      <c r="B21" s="19">
        <v>3000731</v>
      </c>
      <c r="C21" s="19" t="s">
        <v>2251</v>
      </c>
      <c r="D21" s="23">
        <v>0.15498035610720085</v>
      </c>
    </row>
    <row r="22" spans="1:4" ht="39" thickBot="1">
      <c r="A22" s="24"/>
      <c r="B22" s="26">
        <v>3000732</v>
      </c>
      <c r="C22" s="26" t="s">
        <v>2252</v>
      </c>
      <c r="D22" s="30">
        <v>4.8651006424846065E-2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>
  <dimension ref="A1:S23"/>
  <sheetViews>
    <sheetView tabSelected="1" topLeftCell="A16" workbookViewId="0">
      <selection activeCell="I22" sqref="I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137</v>
      </c>
      <c r="B1" s="49" t="s">
        <v>97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2248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62.750073999999998</v>
      </c>
      <c r="I6" s="14">
        <v>91.708971999999989</v>
      </c>
      <c r="J6" s="14">
        <v>16.993697074260712</v>
      </c>
      <c r="K6" s="14">
        <v>13.361910424260714</v>
      </c>
      <c r="L6" s="14">
        <v>2.3522296199999997</v>
      </c>
      <c r="M6" s="14">
        <v>1.2795570299999999</v>
      </c>
      <c r="N6" s="15">
        <v>0.14569905356981555</v>
      </c>
      <c r="O6" s="15">
        <v>0.17134790306297093</v>
      </c>
      <c r="P6" s="16">
        <v>0.18530026783269052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SUM(H8:H22)</f>
        <v>62.750074000000012</v>
      </c>
      <c r="I7" s="37">
        <f t="shared" ref="I7:M7" si="0">SUM(I8:I22)</f>
        <v>91.708972000000003</v>
      </c>
      <c r="J7" s="37">
        <f t="shared" si="0"/>
        <v>16.993697074260712</v>
      </c>
      <c r="K7" s="37">
        <f t="shared" si="0"/>
        <v>13.361910424260714</v>
      </c>
      <c r="L7" s="37">
        <f t="shared" si="0"/>
        <v>2.3522296200000001</v>
      </c>
      <c r="M7" s="37">
        <f t="shared" si="0"/>
        <v>1.2795570299999999</v>
      </c>
      <c r="N7" s="39">
        <f>IFERROR(K7/I7,0)</f>
        <v>0.14569905356981555</v>
      </c>
      <c r="O7" s="39">
        <f>IFERROR(SUM(K7,L7)/I7,0)</f>
        <v>0.1713479030629709</v>
      </c>
      <c r="P7" s="40">
        <f>IFERROR(SUM(K7,L7,M7)/I7,0)</f>
        <v>0.18530026783269049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0.01</v>
      </c>
      <c r="I8" s="21">
        <v>4.9101129999999999</v>
      </c>
      <c r="J8" s="21">
        <f t="shared" ref="J8:J22" si="1">SUM(K8,L8,M8)</f>
        <v>2.5111587177908703</v>
      </c>
      <c r="K8" s="21">
        <v>1.6872429377908702</v>
      </c>
      <c r="L8" s="21">
        <v>0.43672272999999989</v>
      </c>
      <c r="M8" s="21">
        <v>0.38719304999999998</v>
      </c>
      <c r="N8" s="22">
        <f t="shared" ref="N8:N23" si="2">IFERROR(K8/I8,0)</f>
        <v>0.34362609125103033</v>
      </c>
      <c r="O8" s="22">
        <f t="shared" ref="O8:O23" si="3">IFERROR(SUM(K8,L8)/I8,0)</f>
        <v>0.43256961047350034</v>
      </c>
      <c r="P8" s="23">
        <f t="shared" ref="P8:P23" si="4">IFERROR(SUM(K8,L8,M8)/I8,0)</f>
        <v>0.51142585064556978</v>
      </c>
      <c r="Q8" s="70">
        <v>7</v>
      </c>
      <c r="R8" s="21">
        <v>6.5</v>
      </c>
      <c r="S8" s="23">
        <f>IFERROR(R8/Q8,0)</f>
        <v>0.9285714285714286</v>
      </c>
    </row>
    <row r="9" spans="1:19" ht="51">
      <c r="A9" s="17"/>
      <c r="B9" s="19">
        <v>5005284</v>
      </c>
      <c r="C9" s="19" t="s">
        <v>2253</v>
      </c>
      <c r="D9" s="68">
        <v>3000729</v>
      </c>
      <c r="E9" s="19" t="s">
        <v>2249</v>
      </c>
      <c r="F9" s="69">
        <v>86</v>
      </c>
      <c r="G9" s="19" t="s">
        <v>500</v>
      </c>
      <c r="H9" s="20">
        <v>0.01</v>
      </c>
      <c r="I9" s="21">
        <v>6.84497</v>
      </c>
      <c r="J9" s="21">
        <f t="shared" si="1"/>
        <v>0.66655941993152623</v>
      </c>
      <c r="K9" s="21">
        <v>0.23626179993152618</v>
      </c>
      <c r="L9" s="21">
        <v>0.20264475000000001</v>
      </c>
      <c r="M9" s="21">
        <v>0.22765287000000001</v>
      </c>
      <c r="N9" s="22">
        <f t="shared" si="2"/>
        <v>3.4516119125653756E-2</v>
      </c>
      <c r="O9" s="22">
        <f t="shared" si="3"/>
        <v>6.4121033391165511E-2</v>
      </c>
      <c r="P9" s="23">
        <f t="shared" si="4"/>
        <v>9.7379450886055929E-2</v>
      </c>
      <c r="Q9" s="70">
        <v>11</v>
      </c>
      <c r="R9" s="21">
        <v>9</v>
      </c>
      <c r="S9" s="23">
        <f t="shared" ref="S9:S17" si="5">IFERROR(R9/Q9,0)</f>
        <v>0.81818181818181823</v>
      </c>
    </row>
    <row r="10" spans="1:19" ht="51">
      <c r="A10" s="17"/>
      <c r="B10" s="19">
        <v>5005285</v>
      </c>
      <c r="C10" s="19" t="s">
        <v>2254</v>
      </c>
      <c r="D10" s="68">
        <v>3000729</v>
      </c>
      <c r="E10" s="19" t="s">
        <v>2249</v>
      </c>
      <c r="F10" s="69">
        <v>96</v>
      </c>
      <c r="G10" s="19" t="s">
        <v>823</v>
      </c>
      <c r="H10" s="20">
        <v>2.2800000000000002</v>
      </c>
      <c r="I10" s="21">
        <v>21.685898000000002</v>
      </c>
      <c r="J10" s="21">
        <f t="shared" si="1"/>
        <v>6.3991540657877923</v>
      </c>
      <c r="K10" s="21">
        <v>6.3801540657877922</v>
      </c>
      <c r="L10" s="21">
        <v>1.0999999999999999E-2</v>
      </c>
      <c r="M10" s="21">
        <v>8.0000000000000002E-3</v>
      </c>
      <c r="N10" s="22">
        <f t="shared" si="2"/>
        <v>0.29420751060379385</v>
      </c>
      <c r="O10" s="22">
        <f t="shared" si="3"/>
        <v>0.29471475268341629</v>
      </c>
      <c r="P10" s="23">
        <f t="shared" si="4"/>
        <v>0.29508365601405079</v>
      </c>
      <c r="Q10" s="70">
        <v>34</v>
      </c>
      <c r="R10" s="21">
        <v>33</v>
      </c>
      <c r="S10" s="23">
        <f t="shared" si="5"/>
        <v>0.97058823529411764</v>
      </c>
    </row>
    <row r="11" spans="1:19" ht="51">
      <c r="A11" s="17"/>
      <c r="B11" s="19">
        <v>5005286</v>
      </c>
      <c r="C11" s="19" t="s">
        <v>2255</v>
      </c>
      <c r="D11" s="68">
        <v>3000729</v>
      </c>
      <c r="E11" s="19" t="s">
        <v>2249</v>
      </c>
      <c r="F11" s="69">
        <v>86</v>
      </c>
      <c r="G11" s="19" t="s">
        <v>500</v>
      </c>
      <c r="H11" s="20">
        <v>1.127</v>
      </c>
      <c r="I11" s="21">
        <v>1.5370269999999999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51">
      <c r="A12" s="17"/>
      <c r="B12" s="19">
        <v>5005287</v>
      </c>
      <c r="C12" s="19" t="s">
        <v>2256</v>
      </c>
      <c r="D12" s="68">
        <v>3000729</v>
      </c>
      <c r="E12" s="19" t="s">
        <v>2249</v>
      </c>
      <c r="F12" s="69">
        <v>86</v>
      </c>
      <c r="G12" s="19" t="s">
        <v>500</v>
      </c>
      <c r="H12" s="20">
        <v>2.78</v>
      </c>
      <c r="I12" s="21">
        <v>3.4063469999999998</v>
      </c>
      <c r="J12" s="21">
        <f t="shared" si="1"/>
        <v>1.766223784236145</v>
      </c>
      <c r="K12" s="21">
        <v>1.641459584236145</v>
      </c>
      <c r="L12" s="21">
        <v>7.6802700000000003E-3</v>
      </c>
      <c r="M12" s="21">
        <v>0.11708392999999999</v>
      </c>
      <c r="N12" s="22">
        <f t="shared" si="2"/>
        <v>0.48188266909864003</v>
      </c>
      <c r="O12" s="22">
        <f t="shared" si="3"/>
        <v>0.48413736305671301</v>
      </c>
      <c r="P12" s="23">
        <f t="shared" si="4"/>
        <v>0.51850964808815581</v>
      </c>
      <c r="Q12" s="70">
        <v>150</v>
      </c>
      <c r="R12" s="21">
        <v>150</v>
      </c>
      <c r="S12" s="23">
        <f t="shared" si="5"/>
        <v>1</v>
      </c>
    </row>
    <row r="13" spans="1:19" ht="51">
      <c r="A13" s="17"/>
      <c r="B13" s="19">
        <v>5005288</v>
      </c>
      <c r="C13" s="19" t="s">
        <v>2257</v>
      </c>
      <c r="D13" s="68">
        <v>3000729</v>
      </c>
      <c r="E13" s="19" t="s">
        <v>2249</v>
      </c>
      <c r="F13" s="69">
        <v>86</v>
      </c>
      <c r="G13" s="19" t="s">
        <v>500</v>
      </c>
      <c r="H13" s="20">
        <v>0.01</v>
      </c>
      <c r="I13" s="21">
        <v>0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51">
      <c r="A14" s="17"/>
      <c r="B14" s="19">
        <v>5005289</v>
      </c>
      <c r="C14" s="19" t="s">
        <v>2258</v>
      </c>
      <c r="D14" s="68">
        <v>3000729</v>
      </c>
      <c r="E14" s="19" t="s">
        <v>2249</v>
      </c>
      <c r="F14" s="69">
        <v>117</v>
      </c>
      <c r="G14" s="19" t="s">
        <v>687</v>
      </c>
      <c r="H14" s="20">
        <v>1.2549999999999999</v>
      </c>
      <c r="I14" s="21">
        <v>3.243817</v>
      </c>
      <c r="J14" s="21">
        <f t="shared" si="1"/>
        <v>1.6190990209579468</v>
      </c>
      <c r="K14" s="21">
        <v>1.6190990209579468</v>
      </c>
      <c r="L14" s="21">
        <v>0</v>
      </c>
      <c r="M14" s="21">
        <v>0</v>
      </c>
      <c r="N14" s="22">
        <f t="shared" si="2"/>
        <v>0.49913389718283946</v>
      </c>
      <c r="O14" s="22">
        <f t="shared" si="3"/>
        <v>0.49913389718283946</v>
      </c>
      <c r="P14" s="23">
        <f t="shared" si="4"/>
        <v>0.49913389718283946</v>
      </c>
      <c r="Q14" s="70">
        <v>32</v>
      </c>
      <c r="R14" s="21">
        <v>32</v>
      </c>
      <c r="S14" s="23">
        <f t="shared" si="5"/>
        <v>1</v>
      </c>
    </row>
    <row r="15" spans="1:19" ht="51">
      <c r="A15" s="17"/>
      <c r="B15" s="19">
        <v>5005290</v>
      </c>
      <c r="C15" s="19" t="s">
        <v>2259</v>
      </c>
      <c r="D15" s="68">
        <v>3000730</v>
      </c>
      <c r="E15" s="19" t="s">
        <v>2250</v>
      </c>
      <c r="F15" s="69">
        <v>429</v>
      </c>
      <c r="G15" s="19" t="s">
        <v>628</v>
      </c>
      <c r="H15" s="20">
        <v>0.01</v>
      </c>
      <c r="I15" s="21">
        <v>1.6755700000000002</v>
      </c>
      <c r="J15" s="21">
        <f t="shared" si="1"/>
        <v>0.79795321238663042</v>
      </c>
      <c r="K15" s="21">
        <v>0.4956496323866304</v>
      </c>
      <c r="L15" s="21">
        <v>0.16179837999999999</v>
      </c>
      <c r="M15" s="21">
        <v>0.14050519999999997</v>
      </c>
      <c r="N15" s="22">
        <f t="shared" si="2"/>
        <v>0.29580956473715231</v>
      </c>
      <c r="O15" s="22">
        <f t="shared" si="3"/>
        <v>0.3923727521897804</v>
      </c>
      <c r="P15" s="23">
        <f t="shared" si="4"/>
        <v>0.4762279178945853</v>
      </c>
      <c r="Q15" s="70">
        <v>3</v>
      </c>
      <c r="R15" s="21">
        <v>3</v>
      </c>
      <c r="S15" s="23">
        <f t="shared" si="5"/>
        <v>1</v>
      </c>
    </row>
    <row r="16" spans="1:19" ht="51">
      <c r="A16" s="17"/>
      <c r="B16" s="19">
        <v>5005291</v>
      </c>
      <c r="C16" s="19" t="s">
        <v>2260</v>
      </c>
      <c r="D16" s="68">
        <v>3000730</v>
      </c>
      <c r="E16" s="19" t="s">
        <v>2250</v>
      </c>
      <c r="F16" s="69">
        <v>96</v>
      </c>
      <c r="G16" s="19" t="s">
        <v>823</v>
      </c>
      <c r="H16" s="20">
        <v>1.2</v>
      </c>
      <c r="I16" s="21">
        <v>0.2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51">
      <c r="A17" s="17"/>
      <c r="B17" s="19">
        <v>5005292</v>
      </c>
      <c r="C17" s="19" t="s">
        <v>2261</v>
      </c>
      <c r="D17" s="68">
        <v>3000731</v>
      </c>
      <c r="E17" s="19" t="s">
        <v>2251</v>
      </c>
      <c r="F17" s="69">
        <v>429</v>
      </c>
      <c r="G17" s="19" t="s">
        <v>628</v>
      </c>
      <c r="H17" s="20">
        <v>10.01</v>
      </c>
      <c r="I17" s="21">
        <v>5.5031440000000007</v>
      </c>
      <c r="J17" s="21">
        <f t="shared" si="1"/>
        <v>0.7101102339400136</v>
      </c>
      <c r="K17" s="21">
        <v>0.40942919394001365</v>
      </c>
      <c r="L17" s="21">
        <v>0.20527014000000002</v>
      </c>
      <c r="M17" s="21">
        <v>9.5410899999999993E-2</v>
      </c>
      <c r="N17" s="22">
        <f t="shared" si="2"/>
        <v>7.4399142370254814E-2</v>
      </c>
      <c r="O17" s="22">
        <f t="shared" si="3"/>
        <v>0.11169966367225963</v>
      </c>
      <c r="P17" s="23">
        <f t="shared" si="4"/>
        <v>0.12903718927580551</v>
      </c>
      <c r="Q17" s="70">
        <v>149</v>
      </c>
      <c r="R17" s="21">
        <v>149</v>
      </c>
      <c r="S17" s="23">
        <f t="shared" si="5"/>
        <v>1</v>
      </c>
    </row>
    <row r="18" spans="1:19" ht="51">
      <c r="A18" s="17"/>
      <c r="B18" s="19">
        <v>5005293</v>
      </c>
      <c r="C18" s="19" t="s">
        <v>2264</v>
      </c>
      <c r="D18" s="68">
        <v>3000731</v>
      </c>
      <c r="E18" s="19" t="s">
        <v>2251</v>
      </c>
      <c r="F18" s="68">
        <v>46</v>
      </c>
      <c r="G18" s="19" t="s">
        <v>736</v>
      </c>
      <c r="H18" s="76">
        <v>0.01</v>
      </c>
      <c r="I18" s="21">
        <v>1.3260469999999998</v>
      </c>
      <c r="J18" s="21">
        <f t="shared" si="1"/>
        <v>0.58465470849521906</v>
      </c>
      <c r="K18" s="77">
        <v>0.25416575849521905</v>
      </c>
      <c r="L18" s="77">
        <v>8.3852619999999989E-2</v>
      </c>
      <c r="M18" s="77">
        <v>0.24663633000000001</v>
      </c>
      <c r="N18" s="22">
        <f>IFERROR(L18/I18,0)</f>
        <v>6.3235028622665709E-2</v>
      </c>
      <c r="O18" s="22">
        <f>IFERROR(SUM(L18,M18)/I18,0)</f>
        <v>0.24922868495611397</v>
      </c>
      <c r="P18" s="23">
        <f t="shared" si="4"/>
        <v>0.44090044206217366</v>
      </c>
      <c r="Q18" s="70"/>
      <c r="R18" s="21"/>
      <c r="S18" s="23"/>
    </row>
    <row r="19" spans="1:19" ht="51">
      <c r="A19" s="17"/>
      <c r="B19" s="19">
        <v>5005294</v>
      </c>
      <c r="C19" s="19" t="s">
        <v>2265</v>
      </c>
      <c r="D19" s="68">
        <v>3000731</v>
      </c>
      <c r="E19" s="19" t="s">
        <v>2251</v>
      </c>
      <c r="F19" s="68">
        <v>97</v>
      </c>
      <c r="G19" s="19" t="s">
        <v>2269</v>
      </c>
      <c r="H19" s="76">
        <v>1.25</v>
      </c>
      <c r="I19" s="21">
        <v>1.5251899999999998</v>
      </c>
      <c r="J19" s="21">
        <f t="shared" si="1"/>
        <v>0</v>
      </c>
      <c r="K19" s="77">
        <v>0</v>
      </c>
      <c r="L19" s="77">
        <v>0</v>
      </c>
      <c r="M19" s="77">
        <v>0</v>
      </c>
      <c r="N19" s="22">
        <f>IFERROR(L19/I19,0)</f>
        <v>0</v>
      </c>
      <c r="O19" s="22">
        <f>IFERROR(SUM(L19,M19)/I19,0)</f>
        <v>0</v>
      </c>
      <c r="P19" s="23">
        <f t="shared" si="4"/>
        <v>0</v>
      </c>
      <c r="Q19" s="70"/>
      <c r="R19" s="21"/>
      <c r="S19" s="23"/>
    </row>
    <row r="20" spans="1:19" ht="38.25">
      <c r="A20" s="17"/>
      <c r="B20" s="19">
        <v>5005295</v>
      </c>
      <c r="C20" s="19" t="s">
        <v>2266</v>
      </c>
      <c r="D20" s="68">
        <v>3000732</v>
      </c>
      <c r="E20" s="19" t="s">
        <v>2252</v>
      </c>
      <c r="F20" s="68">
        <v>96</v>
      </c>
      <c r="G20" s="19" t="s">
        <v>823</v>
      </c>
      <c r="H20" s="78">
        <v>0.01</v>
      </c>
      <c r="I20" s="79">
        <v>0.88719899999999996</v>
      </c>
      <c r="J20" s="21">
        <f t="shared" si="1"/>
        <v>0.32852091223613039</v>
      </c>
      <c r="K20" s="77">
        <v>0.15696143223613035</v>
      </c>
      <c r="L20" s="77">
        <v>0.11448473000000001</v>
      </c>
      <c r="M20" s="77">
        <v>5.7074749999999994E-2</v>
      </c>
      <c r="N20" s="22">
        <f>IFERROR(L20/I20,0)</f>
        <v>0.12904064364364703</v>
      </c>
      <c r="O20" s="22">
        <f>IFERROR(SUM(L20,M20)/I20,0)</f>
        <v>0.19337203941843936</v>
      </c>
      <c r="P20" s="23">
        <f t="shared" si="4"/>
        <v>0.37028999383016709</v>
      </c>
      <c r="Q20" s="70"/>
      <c r="R20" s="21"/>
      <c r="S20" s="23"/>
    </row>
    <row r="21" spans="1:19" ht="38.25">
      <c r="A21" s="17"/>
      <c r="B21" s="19">
        <v>5005296</v>
      </c>
      <c r="C21" s="19" t="s">
        <v>2267</v>
      </c>
      <c r="D21" s="68">
        <v>3000732</v>
      </c>
      <c r="E21" s="19" t="s">
        <v>2252</v>
      </c>
      <c r="F21" s="68">
        <v>96</v>
      </c>
      <c r="G21" s="19" t="s">
        <v>823</v>
      </c>
      <c r="H21" s="78">
        <v>21.558074000000001</v>
      </c>
      <c r="I21" s="79">
        <v>19.800077999999999</v>
      </c>
      <c r="J21" s="21">
        <f t="shared" si="1"/>
        <v>1.3879630054602623</v>
      </c>
      <c r="K21" s="77">
        <v>0.2591870054602623</v>
      </c>
      <c r="L21" s="77">
        <v>1.128776</v>
      </c>
      <c r="M21" s="77">
        <v>0</v>
      </c>
      <c r="N21" s="22">
        <f>IFERROR(L21/I21,0)</f>
        <v>5.7008664309302216E-2</v>
      </c>
      <c r="O21" s="22">
        <f>IFERROR(SUM(L21,M21)/I21,0)</f>
        <v>5.7008664309302216E-2</v>
      </c>
      <c r="P21" s="23">
        <f t="shared" si="4"/>
        <v>7.0098865542866165E-2</v>
      </c>
      <c r="Q21" s="70"/>
      <c r="R21" s="21"/>
      <c r="S21" s="23"/>
    </row>
    <row r="22" spans="1:19" ht="38.25">
      <c r="A22" s="17"/>
      <c r="B22" s="19">
        <v>5005297</v>
      </c>
      <c r="C22" s="19" t="s">
        <v>2268</v>
      </c>
      <c r="D22" s="68">
        <v>3000732</v>
      </c>
      <c r="E22" s="19" t="s">
        <v>2252</v>
      </c>
      <c r="F22" s="68">
        <v>96</v>
      </c>
      <c r="G22" s="19" t="s">
        <v>823</v>
      </c>
      <c r="H22" s="78">
        <v>21.23</v>
      </c>
      <c r="I22" s="79">
        <v>19.163572000000002</v>
      </c>
      <c r="J22" s="21">
        <f t="shared" si="1"/>
        <v>0.22229999303817749</v>
      </c>
      <c r="K22" s="77">
        <v>0.22229999303817749</v>
      </c>
      <c r="L22" s="77">
        <v>0</v>
      </c>
      <c r="M22" s="77">
        <v>0</v>
      </c>
      <c r="N22" s="22">
        <f>IFERROR(L22/I22,0)</f>
        <v>0</v>
      </c>
      <c r="O22" s="22">
        <f>IFERROR(SUM(L22,M22)/I22,0)</f>
        <v>0</v>
      </c>
      <c r="P22" s="23">
        <f t="shared" si="4"/>
        <v>1.1600133473977476E-2</v>
      </c>
      <c r="Q22" s="70"/>
      <c r="R22" s="21"/>
      <c r="S22" s="23"/>
    </row>
    <row r="23" spans="1:19" ht="15.75" thickBot="1">
      <c r="A23" s="41" t="s">
        <v>293</v>
      </c>
      <c r="B23" s="43"/>
      <c r="C23" s="43"/>
      <c r="D23" s="65"/>
      <c r="E23" s="43"/>
      <c r="F23" s="66"/>
      <c r="G23" s="43"/>
      <c r="H23" s="44">
        <f>H6-H7</f>
        <v>0</v>
      </c>
      <c r="I23" s="44">
        <f t="shared" ref="I23:M23" si="6">I6-I7</f>
        <v>0</v>
      </c>
      <c r="J23" s="44">
        <f t="shared" si="6"/>
        <v>0</v>
      </c>
      <c r="K23" s="44">
        <f t="shared" si="6"/>
        <v>0</v>
      </c>
      <c r="L23" s="44">
        <f t="shared" si="6"/>
        <v>0</v>
      </c>
      <c r="M23" s="44">
        <f t="shared" si="6"/>
        <v>0</v>
      </c>
      <c r="N23" s="46">
        <f t="shared" si="2"/>
        <v>0</v>
      </c>
      <c r="O23" s="46">
        <f t="shared" si="3"/>
        <v>0</v>
      </c>
      <c r="P23" s="47">
        <f t="shared" si="4"/>
        <v>0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M12"/>
  <sheetViews>
    <sheetView workbookViewId="0">
      <selection activeCell="A9" sqref="A9:L9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32</v>
      </c>
      <c r="B1" s="50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581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441.92581300000006</v>
      </c>
      <c r="E6" s="14">
        <v>491.43652600000001</v>
      </c>
      <c r="F6" s="14">
        <v>189.46994917177614</v>
      </c>
      <c r="G6" s="14">
        <v>125.41437220177613</v>
      </c>
      <c r="H6" s="14">
        <v>30.85630574</v>
      </c>
      <c r="I6" s="14">
        <v>33.199271229999994</v>
      </c>
      <c r="J6" s="15">
        <v>0.25519953354418784</v>
      </c>
      <c r="K6" s="15">
        <v>0.31798751145692444</v>
      </c>
      <c r="L6" s="16">
        <v>0.38554307453283626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441.92581300000006</v>
      </c>
      <c r="E7" s="38">
        <f ca="1">SUM(E8:OFFSET(E6,MATCH("GOBIERNOS REGIONALES",$A$8:$A$50,0),0))</f>
        <v>491.43652599999996</v>
      </c>
      <c r="F7" s="38">
        <f ca="1">SUM(F8:OFFSET(F6,MATCH("GOBIERNOS REGIONALES",$A$8:$A$50,0),0))</f>
        <v>189.46994917177614</v>
      </c>
      <c r="G7" s="38">
        <f ca="1">SUM(G8:OFFSET(G6,MATCH("GOBIERNOS REGIONALES",$A$8:$A$50,0),0))</f>
        <v>125.41437220177613</v>
      </c>
      <c r="H7" s="38">
        <f ca="1">SUM(H8:OFFSET(H6,MATCH("GOBIERNOS REGIONALES",$A$8:$A$50,0),0))</f>
        <v>30.85630574</v>
      </c>
      <c r="I7" s="38">
        <f ca="1">SUM(I8:OFFSET(I6,MATCH("GOBIERNOS REGIONALES",$A$8:$A$50,0),0))</f>
        <v>33.199271229999994</v>
      </c>
      <c r="J7" s="39">
        <f ca="1">IFERROR(G7/E7,0)</f>
        <v>0.25519953354418784</v>
      </c>
      <c r="K7" s="39">
        <f ca="1">IFERROR(SUM(G7,H7)/E7,0)</f>
        <v>0.31798751145692444</v>
      </c>
      <c r="L7" s="40">
        <f ca="1">IFERROR(SUM(G7,H7,I7)/E7,0)</f>
        <v>0.38554307453283632</v>
      </c>
      <c r="M7" s="4"/>
    </row>
    <row r="8" spans="1:13">
      <c r="A8" s="17"/>
      <c r="B8" s="18">
        <v>7</v>
      </c>
      <c r="C8" s="19" t="s">
        <v>107</v>
      </c>
      <c r="D8" s="20">
        <v>158.92581300000001</v>
      </c>
      <c r="E8" s="21">
        <v>170.39667200000005</v>
      </c>
      <c r="F8" s="21">
        <f t="shared" ref="F8:F11" si="0">SUM(G8,H8,I8)</f>
        <v>85.980646671522351</v>
      </c>
      <c r="G8" s="21">
        <v>59.070857761522348</v>
      </c>
      <c r="H8" s="21">
        <v>11.188411210000002</v>
      </c>
      <c r="I8" s="21">
        <v>15.721377700000001</v>
      </c>
      <c r="J8" s="22">
        <f t="shared" ref="J8:J11" si="1">IFERROR(G8/E8,0)</f>
        <v>0.34666673396955977</v>
      </c>
      <c r="K8" s="22">
        <f t="shared" ref="K8:K11" si="2">IFERROR(SUM(G8,H8)/E8,0)</f>
        <v>0.4123277065617944</v>
      </c>
      <c r="L8" s="23">
        <f t="shared" ref="L8:L11" si="3">IFERROR(SUM(G8,H8,I8)/E8,0)</f>
        <v>0.50459111473446105</v>
      </c>
      <c r="M8" s="4"/>
    </row>
    <row r="9" spans="1:13">
      <c r="A9" s="17"/>
      <c r="B9" s="18">
        <v>26</v>
      </c>
      <c r="C9" s="19" t="s">
        <v>119</v>
      </c>
      <c r="D9" s="20">
        <v>283.00000000000006</v>
      </c>
      <c r="E9" s="21">
        <v>321.03985399999988</v>
      </c>
      <c r="F9" s="21">
        <f t="shared" si="0"/>
        <v>103.48930250025379</v>
      </c>
      <c r="G9" s="21">
        <v>66.343514440253784</v>
      </c>
      <c r="H9" s="21">
        <v>19.667894529999998</v>
      </c>
      <c r="I9" s="21">
        <v>17.477893529999996</v>
      </c>
      <c r="J9" s="22">
        <f t="shared" si="1"/>
        <v>0.20665195804709596</v>
      </c>
      <c r="K9" s="22">
        <f t="shared" si="2"/>
        <v>0.26791505135139332</v>
      </c>
      <c r="L9" s="23">
        <f t="shared" si="3"/>
        <v>0.32235655857311046</v>
      </c>
      <c r="M9" s="4"/>
    </row>
    <row r="10" spans="1:13" ht="15.75" thickBot="1">
      <c r="A10" s="41" t="s">
        <v>205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32</v>
      </c>
      <c r="B1" s="51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582</v>
      </c>
      <c r="N2" s="72" t="s">
        <v>596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441.92581300000006</v>
      </c>
      <c r="E6" s="14">
        <f ca="1">SUM(E7:OFFSET(E7,50,0))</f>
        <v>491.43652600000001</v>
      </c>
      <c r="F6" s="14">
        <f ca="1">SUM(F7:OFFSET(F7,50,0))</f>
        <v>189.46994917177614</v>
      </c>
      <c r="G6" s="14">
        <f ca="1">SUM(G7:OFFSET(G7,50,0))</f>
        <v>125.41437220177613</v>
      </c>
      <c r="H6" s="14">
        <f ca="1">SUM(H7:OFFSET(H7,50,0))</f>
        <v>30.85630574</v>
      </c>
      <c r="I6" s="14">
        <f ca="1">SUM(I7:OFFSET(I7,50,0))</f>
        <v>33.199271229999994</v>
      </c>
      <c r="J6" s="15">
        <f ca="1">IFERROR(G6/E6,0)</f>
        <v>0.25519953354418784</v>
      </c>
      <c r="K6" s="15">
        <f ca="1">IFERROR(SUM(G6,H6)/E6,0)</f>
        <v>0.31798751145692444</v>
      </c>
      <c r="L6" s="16">
        <f ca="1">IFERROR(SUM(G6,H6,I6)/E6,0)</f>
        <v>0.38554307453283626</v>
      </c>
      <c r="M6" s="4"/>
      <c r="O6" s="5" t="s">
        <v>312</v>
      </c>
      <c r="P6" s="71" t="s">
        <v>313</v>
      </c>
    </row>
    <row r="7" spans="1:16">
      <c r="A7" s="17"/>
      <c r="B7" s="55">
        <v>5</v>
      </c>
      <c r="C7" s="19" t="s">
        <v>253</v>
      </c>
      <c r="D7" s="20">
        <v>4.0246190000000004</v>
      </c>
      <c r="E7" s="21">
        <v>0.14802699999999999</v>
      </c>
      <c r="F7" s="21">
        <f t="shared" ref="F7:F14" si="0">SUM(G7,H7,I7)</f>
        <v>0</v>
      </c>
      <c r="G7" s="21">
        <v>0</v>
      </c>
      <c r="H7" s="21">
        <v>0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</v>
      </c>
      <c r="M7" s="4"/>
      <c r="N7" t="s">
        <v>270</v>
      </c>
      <c r="O7" s="5">
        <v>30.811022035453206</v>
      </c>
      <c r="P7" s="71">
        <v>0.57333182599986421</v>
      </c>
    </row>
    <row r="8" spans="1:16">
      <c r="A8" s="17"/>
      <c r="B8" s="55">
        <v>7</v>
      </c>
      <c r="C8" s="19" t="s">
        <v>255</v>
      </c>
      <c r="D8" s="20">
        <v>0</v>
      </c>
      <c r="E8" s="21">
        <v>0.266208</v>
      </c>
      <c r="F8" s="21">
        <f t="shared" si="0"/>
        <v>5.7599999999999998E-2</v>
      </c>
      <c r="G8" s="21">
        <v>0</v>
      </c>
      <c r="H8" s="21">
        <v>5.7599999999999998E-2</v>
      </c>
      <c r="I8" s="21">
        <v>0</v>
      </c>
      <c r="J8" s="22">
        <f t="shared" si="1"/>
        <v>0</v>
      </c>
      <c r="K8" s="22">
        <f t="shared" si="2"/>
        <v>0.21637216011539848</v>
      </c>
      <c r="L8" s="23">
        <f t="shared" si="3"/>
        <v>0.21637216011539848</v>
      </c>
      <c r="M8" s="4"/>
      <c r="N8" t="s">
        <v>263</v>
      </c>
      <c r="O8" s="5">
        <v>20.181187748649663</v>
      </c>
      <c r="P8" s="71">
        <v>0.56171788237611897</v>
      </c>
    </row>
    <row r="9" spans="1:16">
      <c r="A9" s="17"/>
      <c r="B9" s="55">
        <v>8</v>
      </c>
      <c r="C9" s="19" t="s">
        <v>256</v>
      </c>
      <c r="D9" s="20">
        <v>346.10140600000005</v>
      </c>
      <c r="E9" s="21">
        <v>396.95937499999997</v>
      </c>
      <c r="F9" s="21">
        <f t="shared" si="0"/>
        <v>138.28413938773286</v>
      </c>
      <c r="G9" s="21">
        <v>90.940039067732869</v>
      </c>
      <c r="H9" s="21">
        <v>24.760460639999998</v>
      </c>
      <c r="I9" s="21">
        <v>22.583639679999997</v>
      </c>
      <c r="J9" s="22">
        <f t="shared" si="1"/>
        <v>0.22909155141564014</v>
      </c>
      <c r="K9" s="22">
        <f t="shared" si="2"/>
        <v>0.29146685276732126</v>
      </c>
      <c r="L9" s="23">
        <f t="shared" si="3"/>
        <v>0.34835841674663276</v>
      </c>
      <c r="M9" s="4"/>
      <c r="N9" t="s">
        <v>256</v>
      </c>
      <c r="O9" s="5">
        <v>138.28413938773286</v>
      </c>
      <c r="P9" s="71">
        <v>0.34835841674663276</v>
      </c>
    </row>
    <row r="10" spans="1:16">
      <c r="A10" s="17"/>
      <c r="B10" s="55">
        <v>9</v>
      </c>
      <c r="C10" s="19" t="s">
        <v>257</v>
      </c>
      <c r="D10" s="20">
        <v>0</v>
      </c>
      <c r="E10" s="21">
        <v>1.146E-2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255</v>
      </c>
      <c r="O10" s="5">
        <v>5.7599999999999998E-2</v>
      </c>
      <c r="P10" s="71">
        <v>0.21637216011539848</v>
      </c>
    </row>
    <row r="11" spans="1:16">
      <c r="A11" s="17"/>
      <c r="B11" s="55">
        <v>10</v>
      </c>
      <c r="C11" s="19" t="s">
        <v>258</v>
      </c>
      <c r="D11" s="20">
        <v>4.3803479999999997</v>
      </c>
      <c r="E11" s="21">
        <v>4.3663480000000003</v>
      </c>
      <c r="F11" s="21">
        <f t="shared" si="0"/>
        <v>0.13599999994039536</v>
      </c>
      <c r="G11" s="21">
        <v>0.13599999994039536</v>
      </c>
      <c r="H11" s="21">
        <v>0</v>
      </c>
      <c r="I11" s="21">
        <v>0</v>
      </c>
      <c r="J11" s="22">
        <f t="shared" si="1"/>
        <v>3.114731119470902E-2</v>
      </c>
      <c r="K11" s="22">
        <f t="shared" si="2"/>
        <v>3.114731119470902E-2</v>
      </c>
      <c r="L11" s="23">
        <f t="shared" si="3"/>
        <v>3.114731119470902E-2</v>
      </c>
      <c r="M11" s="4"/>
      <c r="N11" t="s">
        <v>258</v>
      </c>
      <c r="O11" s="5">
        <v>0.13599999994039536</v>
      </c>
      <c r="P11" s="71">
        <v>3.114731119470902E-2</v>
      </c>
    </row>
    <row r="12" spans="1:16">
      <c r="A12" s="17"/>
      <c r="B12" s="55">
        <v>12</v>
      </c>
      <c r="C12" s="19" t="s">
        <v>260</v>
      </c>
      <c r="D12" s="20">
        <v>0</v>
      </c>
      <c r="E12" s="21">
        <v>1.719E-2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253</v>
      </c>
      <c r="O12" s="5">
        <v>0</v>
      </c>
      <c r="P12" s="71">
        <v>0</v>
      </c>
    </row>
    <row r="13" spans="1:16">
      <c r="A13" s="17"/>
      <c r="B13" s="55">
        <v>15</v>
      </c>
      <c r="C13" s="19" t="s">
        <v>263</v>
      </c>
      <c r="D13" s="20">
        <v>34.918004000000003</v>
      </c>
      <c r="E13" s="21">
        <v>35.927622</v>
      </c>
      <c r="F13" s="21">
        <f t="shared" si="0"/>
        <v>20.181187748649663</v>
      </c>
      <c r="G13" s="21">
        <v>11.300310368649662</v>
      </c>
      <c r="H13" s="21">
        <v>2.0834053300000002</v>
      </c>
      <c r="I13" s="21">
        <v>6.7974720500000005</v>
      </c>
      <c r="J13" s="22">
        <f t="shared" si="1"/>
        <v>0.3145298725490282</v>
      </c>
      <c r="K13" s="22">
        <f t="shared" si="2"/>
        <v>0.37251882962500721</v>
      </c>
      <c r="L13" s="23">
        <f t="shared" si="3"/>
        <v>0.56171788237611897</v>
      </c>
      <c r="M13" s="4"/>
      <c r="N13" t="s">
        <v>257</v>
      </c>
      <c r="O13" s="5">
        <v>0</v>
      </c>
      <c r="P13" s="71">
        <v>0</v>
      </c>
    </row>
    <row r="14" spans="1:16" ht="15.75" thickBot="1">
      <c r="A14" s="24"/>
      <c r="B14" s="56">
        <v>22</v>
      </c>
      <c r="C14" s="26" t="s">
        <v>270</v>
      </c>
      <c r="D14" s="27">
        <v>52.501436000000005</v>
      </c>
      <c r="E14" s="28">
        <v>53.740296000000015</v>
      </c>
      <c r="F14" s="28">
        <f t="shared" si="0"/>
        <v>30.811022035453206</v>
      </c>
      <c r="G14" s="28">
        <v>23.038022765453206</v>
      </c>
      <c r="H14" s="28">
        <v>3.9548397700000004</v>
      </c>
      <c r="I14" s="28">
        <v>3.8181595000000002</v>
      </c>
      <c r="J14" s="29">
        <f t="shared" si="1"/>
        <v>0.42869177284496535</v>
      </c>
      <c r="K14" s="29">
        <f t="shared" si="2"/>
        <v>0.50228347338193291</v>
      </c>
      <c r="L14" s="30">
        <f t="shared" si="3"/>
        <v>0.57333182599986421</v>
      </c>
      <c r="M14" s="4"/>
      <c r="N14" t="s">
        <v>260</v>
      </c>
      <c r="O14" s="5">
        <v>0</v>
      </c>
      <c r="P14" s="71">
        <v>0</v>
      </c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M18"/>
  <sheetViews>
    <sheetView workbookViewId="0">
      <selection activeCell="A18" sqref="A18:D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>
      <c r="A1" s="50">
        <v>32</v>
      </c>
      <c r="B1" s="49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583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441.92581300000006</v>
      </c>
      <c r="E6" s="14">
        <v>491.43652600000001</v>
      </c>
      <c r="F6" s="14">
        <v>189.46994917177614</v>
      </c>
      <c r="G6" s="14">
        <v>125.41437220177613</v>
      </c>
      <c r="H6" s="14">
        <v>30.85630574</v>
      </c>
      <c r="I6" s="14">
        <v>33.199271229999994</v>
      </c>
      <c r="J6" s="15">
        <v>0.25519953354418784</v>
      </c>
      <c r="K6" s="15">
        <v>0.31798751145692444</v>
      </c>
      <c r="L6" s="16">
        <v>0.38554307453283626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435.19023300000003</v>
      </c>
      <c r="E7" s="38">
        <f ca="1">SUM(E8:OFFSET(E6,MATCH("PROYECTOS",$A$8:$A$50,0),0))</f>
        <v>437.73360899999994</v>
      </c>
      <c r="F7" s="38">
        <f ca="1">SUM(F8:OFFSET(F6,MATCH("PROYECTOS",$A$8:$A$50,0),0))</f>
        <v>183.72989755349568</v>
      </c>
      <c r="G7" s="38">
        <f ca="1">SUM(G8:OFFSET(G6,MATCH("PROYECTOS",$A$8:$A$50,0),0))</f>
        <v>122.25706072349567</v>
      </c>
      <c r="H7" s="38">
        <f ca="1">SUM(H8:OFFSET(H6,MATCH("PROYECTOS",$A$8:$A$50,0),0))</f>
        <v>30.806591259999998</v>
      </c>
      <c r="I7" s="38">
        <f ca="1">SUM(I8:OFFSET(I6,MATCH("PROYECTOS",$A$8:$A$50,0),0))</f>
        <v>30.666245570000001</v>
      </c>
      <c r="J7" s="39">
        <f ca="1">IFERROR(G7/E7,0)</f>
        <v>0.27929557660146603</v>
      </c>
      <c r="K7" s="39">
        <f ca="1">IFERROR(SUM(G7,H7)/E7,0)</f>
        <v>0.34967306333449871</v>
      </c>
      <c r="L7" s="40">
        <f ca="1">IFERROR(SUM(G7,H7,I7)/E7,0)</f>
        <v>0.41972993111775364</v>
      </c>
      <c r="M7" s="4"/>
    </row>
    <row r="8" spans="1:13">
      <c r="A8" s="17"/>
      <c r="B8" s="19">
        <v>3000001</v>
      </c>
      <c r="C8" s="19" t="s">
        <v>275</v>
      </c>
      <c r="D8" s="20">
        <v>19.487345999999999</v>
      </c>
      <c r="E8" s="21">
        <v>26.085939999999994</v>
      </c>
      <c r="F8" s="21">
        <f t="shared" ref="F8:F10" si="0">SUM(G8,H8,I8)</f>
        <v>19.035077840251162</v>
      </c>
      <c r="G8" s="21">
        <v>11.027487960251165</v>
      </c>
      <c r="H8" s="21">
        <v>6.1563364999999983</v>
      </c>
      <c r="I8" s="21">
        <v>1.8512533799999999</v>
      </c>
      <c r="J8" s="22">
        <f t="shared" ref="J8:J11" si="1">IFERROR(G8/E8,0)</f>
        <v>0.42273684445533372</v>
      </c>
      <c r="K8" s="22">
        <f t="shared" ref="K8:K11" si="2">IFERROR(SUM(G8,H8)/E8,0)</f>
        <v>0.65873893983698373</v>
      </c>
      <c r="L8" s="23">
        <f t="shared" ref="L8:L11" si="3">IFERROR(SUM(G8,H8,I8)/E8,0)</f>
        <v>0.72970641810305348</v>
      </c>
      <c r="M8" s="4"/>
    </row>
    <row r="9" spans="1:13" ht="25.5">
      <c r="A9" s="17"/>
      <c r="B9" s="19">
        <v>3000595</v>
      </c>
      <c r="C9" s="19" t="s">
        <v>585</v>
      </c>
      <c r="D9" s="20">
        <v>80.866489999999999</v>
      </c>
      <c r="E9" s="21">
        <v>73.355691999999991</v>
      </c>
      <c r="F9" s="21">
        <f t="shared" si="0"/>
        <v>17.860749905026161</v>
      </c>
      <c r="G9" s="21">
        <v>6.8842024250261602</v>
      </c>
      <c r="H9" s="21">
        <v>5.2098669399999995</v>
      </c>
      <c r="I9" s="21">
        <v>5.7666805399999994</v>
      </c>
      <c r="J9" s="22">
        <f t="shared" si="1"/>
        <v>9.3846874555094661E-2</v>
      </c>
      <c r="K9" s="22">
        <f t="shared" si="2"/>
        <v>0.16486886068808623</v>
      </c>
      <c r="L9" s="23">
        <f t="shared" si="3"/>
        <v>0.24348144524389687</v>
      </c>
      <c r="M9" s="4"/>
    </row>
    <row r="10" spans="1:13" ht="25.5">
      <c r="A10" s="17"/>
      <c r="B10" s="19">
        <v>3000596</v>
      </c>
      <c r="C10" s="19" t="s">
        <v>586</v>
      </c>
      <c r="D10" s="20">
        <v>334.83639700000003</v>
      </c>
      <c r="E10" s="21">
        <v>338.29197699999997</v>
      </c>
      <c r="F10" s="21">
        <f t="shared" si="0"/>
        <v>146.83406980821835</v>
      </c>
      <c r="G10" s="21">
        <v>104.34537033821834</v>
      </c>
      <c r="H10" s="21">
        <v>19.440387819999998</v>
      </c>
      <c r="I10" s="21">
        <v>23.048311650000002</v>
      </c>
      <c r="J10" s="22">
        <f t="shared" si="1"/>
        <v>0.30844766483545177</v>
      </c>
      <c r="K10" s="22">
        <f t="shared" si="2"/>
        <v>0.36591396360020195</v>
      </c>
      <c r="L10" s="23">
        <f t="shared" si="3"/>
        <v>0.43404538029649564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6.7355800000000272</v>
      </c>
      <c r="E11" s="45">
        <f t="shared" ref="E11:I11" ca="1" si="4">OFFSET(E11,-MATCH("PROYECTOS",$A$8:$A$50,0)-1,0)-(OFFSET(E11,-MATCH("PROYECTOS",$A$8:$A$50,0),0))</f>
        <v>53.70291700000007</v>
      </c>
      <c r="F11" s="45">
        <f t="shared" ca="1" si="4"/>
        <v>5.7400516182804608</v>
      </c>
      <c r="G11" s="45">
        <f t="shared" ca="1" si="4"/>
        <v>3.1573114782804623</v>
      </c>
      <c r="H11" s="45">
        <f t="shared" ca="1" si="4"/>
        <v>4.9714480000002226E-2</v>
      </c>
      <c r="I11" s="45">
        <f t="shared" ca="1" si="4"/>
        <v>2.5330256599999927</v>
      </c>
      <c r="J11" s="46">
        <f t="shared" ca="1" si="1"/>
        <v>5.8792178426368503E-2</v>
      </c>
      <c r="K11" s="46">
        <f t="shared" ca="1" si="2"/>
        <v>5.9717909890825115E-2</v>
      </c>
      <c r="L11" s="47">
        <f t="shared" ca="1" si="3"/>
        <v>0.10688528554753272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597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 ht="25.5">
      <c r="A17" s="17"/>
      <c r="B17" s="19">
        <v>3000595</v>
      </c>
      <c r="C17" s="19" t="s">
        <v>585</v>
      </c>
      <c r="D17" s="23">
        <v>0.24348144524389687</v>
      </c>
    </row>
    <row r="18" spans="1:4" ht="26.25" thickBot="1">
      <c r="A18" s="24"/>
      <c r="B18" s="26">
        <v>3000596</v>
      </c>
      <c r="C18" s="26" t="s">
        <v>586</v>
      </c>
      <c r="D18" s="30">
        <v>0.43404538029649564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C20" sqref="C20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32</v>
      </c>
      <c r="B1" s="49" t="s">
        <v>21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584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441.92581300000006</v>
      </c>
      <c r="I6" s="14">
        <v>491.43652600000001</v>
      </c>
      <c r="J6" s="14">
        <v>189.46994917177614</v>
      </c>
      <c r="K6" s="14">
        <v>125.41437220177613</v>
      </c>
      <c r="L6" s="14">
        <v>30.85630574</v>
      </c>
      <c r="M6" s="14">
        <v>33.199271229999994</v>
      </c>
      <c r="N6" s="15">
        <v>0.25519953354418784</v>
      </c>
      <c r="O6" s="15">
        <v>0.31798751145692444</v>
      </c>
      <c r="P6" s="16">
        <v>0.38554307453283626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435.19023300000009</v>
      </c>
      <c r="I7" s="37">
        <f>SUM(I8:I17)</f>
        <v>437.733609</v>
      </c>
      <c r="J7" s="37">
        <f>SUM(J8:J17)</f>
        <v>183.72989755349568</v>
      </c>
      <c r="K7" s="38">
        <f ca="1">SUM(K8:OFFSET(K6,MATCH("PROYECTOS",$A$8:$A$37,0),0))</f>
        <v>122.25706072349567</v>
      </c>
      <c r="L7" s="38">
        <f ca="1">SUM(L8:OFFSET(L6,MATCH("PROYECTOS",$A$8:$A$37,0),0))</f>
        <v>30.806591259999994</v>
      </c>
      <c r="M7" s="38">
        <f ca="1">SUM(M8:OFFSET(M6,MATCH("PROYECTOS",$A$8:$A$37,0),0))</f>
        <v>30.666245569999997</v>
      </c>
      <c r="N7" s="39">
        <f ca="1">IFERROR(K7/I7,0)</f>
        <v>0.27929557660146598</v>
      </c>
      <c r="O7" s="39">
        <f ca="1">IFERROR(SUM(K7,L7)/I7,0)</f>
        <v>0.34967306333449866</v>
      </c>
      <c r="P7" s="40">
        <f ca="1">IFERROR(SUM(K7,L7,M7)/I7,0)</f>
        <v>0.41972993111775359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19.304345999999999</v>
      </c>
      <c r="I8" s="21">
        <v>25.902939999999994</v>
      </c>
      <c r="J8" s="21">
        <f t="shared" ref="J8:J17" si="0">SUM(K8,L8,M8)</f>
        <v>18.928684334707398</v>
      </c>
      <c r="K8" s="21">
        <v>10.920274454707396</v>
      </c>
      <c r="L8" s="21">
        <v>6.1576864999999996</v>
      </c>
      <c r="M8" s="21">
        <v>1.8507233800000003</v>
      </c>
      <c r="N8" s="22">
        <f t="shared" ref="N8:N18" si="1">IFERROR(K8/I8,0)</f>
        <v>0.42158436280620648</v>
      </c>
      <c r="O8" s="22">
        <f t="shared" ref="O8:O18" si="2">IFERROR(SUM(K8,L8)/I8,0)</f>
        <v>0.65930589171373599</v>
      </c>
      <c r="P8" s="23">
        <f t="shared" ref="P8:P18" si="3">IFERROR(SUM(K8,L8,M8)/I8,0)</f>
        <v>0.73075428251416263</v>
      </c>
      <c r="Q8" s="70">
        <v>6.9600000000000009</v>
      </c>
      <c r="R8" s="21">
        <v>6.9160000000000004</v>
      </c>
      <c r="S8" s="23">
        <f>IFERROR(R8/Q8,0)</f>
        <v>0.9936781609195402</v>
      </c>
    </row>
    <row r="9" spans="1:19" ht="25.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0.183</v>
      </c>
      <c r="I9" s="21">
        <v>0.183</v>
      </c>
      <c r="J9" s="21">
        <f t="shared" si="0"/>
        <v>0.1063935055437684</v>
      </c>
      <c r="K9" s="21">
        <v>0.10721350554376841</v>
      </c>
      <c r="L9" s="21">
        <v>-1.3500000000000001E-3</v>
      </c>
      <c r="M9" s="21">
        <v>5.2999999999999998E-4</v>
      </c>
      <c r="N9" s="22">
        <f t="shared" si="1"/>
        <v>0.58586615051239566</v>
      </c>
      <c r="O9" s="22">
        <f t="shared" si="2"/>
        <v>0.57848910133206777</v>
      </c>
      <c r="P9" s="23">
        <f t="shared" si="3"/>
        <v>0.58138527619545577</v>
      </c>
      <c r="Q9" s="70">
        <v>6</v>
      </c>
      <c r="R9" s="21">
        <v>6</v>
      </c>
      <c r="S9" s="23">
        <f t="shared" ref="S9:S17" si="4">IFERROR(R9/Q9,0)</f>
        <v>1</v>
      </c>
    </row>
    <row r="10" spans="1:19" ht="25.5">
      <c r="A10" s="17"/>
      <c r="B10" s="19">
        <v>5004379</v>
      </c>
      <c r="C10" s="19" t="s">
        <v>587</v>
      </c>
      <c r="D10" s="68">
        <v>3000595</v>
      </c>
      <c r="E10" s="19" t="s">
        <v>585</v>
      </c>
      <c r="F10" s="69">
        <v>1</v>
      </c>
      <c r="G10" s="19" t="s">
        <v>531</v>
      </c>
      <c r="H10" s="20">
        <v>55.568634000000003</v>
      </c>
      <c r="I10" s="21">
        <v>49.664971999999992</v>
      </c>
      <c r="J10" s="21">
        <f t="shared" si="0"/>
        <v>10.666500237406545</v>
      </c>
      <c r="K10" s="21">
        <v>2.3853148274065461</v>
      </c>
      <c r="L10" s="21">
        <v>3.2717205499999999</v>
      </c>
      <c r="M10" s="21">
        <v>5.0094648599999996</v>
      </c>
      <c r="N10" s="22">
        <f t="shared" si="1"/>
        <v>4.8028111792885866E-2</v>
      </c>
      <c r="O10" s="22">
        <f t="shared" si="2"/>
        <v>0.11390392764958261</v>
      </c>
      <c r="P10" s="23">
        <f t="shared" si="3"/>
        <v>0.21476907784034485</v>
      </c>
      <c r="Q10" s="70">
        <v>4</v>
      </c>
      <c r="R10" s="21">
        <v>3.9930000000000003</v>
      </c>
      <c r="S10" s="23">
        <f t="shared" si="4"/>
        <v>0.99825000000000008</v>
      </c>
    </row>
    <row r="11" spans="1:19" ht="25.5">
      <c r="A11" s="17"/>
      <c r="B11" s="19">
        <v>5004380</v>
      </c>
      <c r="C11" s="19" t="s">
        <v>588</v>
      </c>
      <c r="D11" s="68">
        <v>3000595</v>
      </c>
      <c r="E11" s="19" t="s">
        <v>585</v>
      </c>
      <c r="F11" s="69">
        <v>1</v>
      </c>
      <c r="G11" s="19" t="s">
        <v>531</v>
      </c>
      <c r="H11" s="20">
        <v>10.697512</v>
      </c>
      <c r="I11" s="21">
        <v>9.4112910000000003</v>
      </c>
      <c r="J11" s="21">
        <f t="shared" si="0"/>
        <v>1.410799061761558</v>
      </c>
      <c r="K11" s="21">
        <v>1.2366305617615581</v>
      </c>
      <c r="L11" s="21">
        <v>3.5199999999999995E-2</v>
      </c>
      <c r="M11" s="21">
        <v>0.13896849999999999</v>
      </c>
      <c r="N11" s="22">
        <f t="shared" si="1"/>
        <v>0.13139861064348748</v>
      </c>
      <c r="O11" s="22">
        <f t="shared" si="2"/>
        <v>0.13513879889183725</v>
      </c>
      <c r="P11" s="23">
        <f t="shared" si="3"/>
        <v>0.1499049452154394</v>
      </c>
      <c r="Q11" s="70">
        <v>34</v>
      </c>
      <c r="R11" s="21">
        <v>31.443000000000001</v>
      </c>
      <c r="S11" s="23">
        <f t="shared" si="4"/>
        <v>0.92479411764705888</v>
      </c>
    </row>
    <row r="12" spans="1:19" ht="25.5">
      <c r="A12" s="17"/>
      <c r="B12" s="19">
        <v>5004381</v>
      </c>
      <c r="C12" s="19" t="s">
        <v>589</v>
      </c>
      <c r="D12" s="68">
        <v>3000595</v>
      </c>
      <c r="E12" s="19" t="s">
        <v>585</v>
      </c>
      <c r="F12" s="69">
        <v>86</v>
      </c>
      <c r="G12" s="19" t="s">
        <v>500</v>
      </c>
      <c r="H12" s="20">
        <v>7.7960519999999995</v>
      </c>
      <c r="I12" s="21">
        <v>7.7239259999999987</v>
      </c>
      <c r="J12" s="21">
        <f t="shared" si="0"/>
        <v>2.092596514341301</v>
      </c>
      <c r="K12" s="21">
        <v>1.0636295143413008</v>
      </c>
      <c r="L12" s="21">
        <v>0.88574400000000009</v>
      </c>
      <c r="M12" s="21">
        <v>0.14322299999999999</v>
      </c>
      <c r="N12" s="22">
        <f t="shared" si="1"/>
        <v>0.13770581364209095</v>
      </c>
      <c r="O12" s="22">
        <f t="shared" si="2"/>
        <v>0.25238117433301421</v>
      </c>
      <c r="P12" s="23">
        <f t="shared" si="3"/>
        <v>0.27092394649318252</v>
      </c>
      <c r="Q12" s="70">
        <v>282</v>
      </c>
      <c r="R12" s="21">
        <v>284</v>
      </c>
      <c r="S12" s="23">
        <f t="shared" si="4"/>
        <v>1.0070921985815602</v>
      </c>
    </row>
    <row r="13" spans="1:19" ht="25.5">
      <c r="A13" s="17"/>
      <c r="B13" s="19">
        <v>5004382</v>
      </c>
      <c r="C13" s="19" t="s">
        <v>590</v>
      </c>
      <c r="D13" s="68">
        <v>3000595</v>
      </c>
      <c r="E13" s="19" t="s">
        <v>585</v>
      </c>
      <c r="F13" s="69">
        <v>64</v>
      </c>
      <c r="G13" s="19" t="s">
        <v>595</v>
      </c>
      <c r="H13" s="20">
        <v>6.8042919999999993</v>
      </c>
      <c r="I13" s="21">
        <v>6.5555029999999999</v>
      </c>
      <c r="J13" s="21">
        <f t="shared" si="0"/>
        <v>3.6908540915167554</v>
      </c>
      <c r="K13" s="21">
        <v>2.1986275215167552</v>
      </c>
      <c r="L13" s="21">
        <v>1.01720239</v>
      </c>
      <c r="M13" s="21">
        <v>0.47502418000000002</v>
      </c>
      <c r="N13" s="22">
        <f t="shared" si="1"/>
        <v>0.335386547991322</v>
      </c>
      <c r="O13" s="22">
        <f t="shared" si="2"/>
        <v>0.49055425823415155</v>
      </c>
      <c r="P13" s="23">
        <f t="shared" si="3"/>
        <v>0.56301615475071176</v>
      </c>
      <c r="Q13" s="70">
        <v>18</v>
      </c>
      <c r="R13" s="21">
        <v>14.82</v>
      </c>
      <c r="S13" s="23">
        <f t="shared" si="4"/>
        <v>0.82333333333333336</v>
      </c>
    </row>
    <row r="14" spans="1:19" ht="25.5">
      <c r="A14" s="17"/>
      <c r="B14" s="19">
        <v>5004383</v>
      </c>
      <c r="C14" s="19" t="s">
        <v>591</v>
      </c>
      <c r="D14" s="68">
        <v>3000596</v>
      </c>
      <c r="E14" s="19" t="s">
        <v>586</v>
      </c>
      <c r="F14" s="69">
        <v>82</v>
      </c>
      <c r="G14" s="19" t="s">
        <v>539</v>
      </c>
      <c r="H14" s="20">
        <v>150.394678</v>
      </c>
      <c r="I14" s="21">
        <v>152.97607800000003</v>
      </c>
      <c r="J14" s="21">
        <f t="shared" si="0"/>
        <v>85.43917491260936</v>
      </c>
      <c r="K14" s="21">
        <v>58.615713702609355</v>
      </c>
      <c r="L14" s="21">
        <v>11.11699821</v>
      </c>
      <c r="M14" s="21">
        <v>15.706462999999999</v>
      </c>
      <c r="N14" s="22">
        <f t="shared" si="1"/>
        <v>0.38316914950982955</v>
      </c>
      <c r="O14" s="22">
        <f t="shared" si="2"/>
        <v>0.455840630929297</v>
      </c>
      <c r="P14" s="23">
        <f t="shared" si="3"/>
        <v>0.55851330501890195</v>
      </c>
      <c r="Q14" s="70">
        <v>203</v>
      </c>
      <c r="R14" s="21">
        <v>155</v>
      </c>
      <c r="S14" s="23">
        <f t="shared" si="4"/>
        <v>0.76354679802955661</v>
      </c>
    </row>
    <row r="15" spans="1:19" ht="25.5">
      <c r="A15" s="17"/>
      <c r="B15" s="19">
        <v>5004384</v>
      </c>
      <c r="C15" s="19" t="s">
        <v>592</v>
      </c>
      <c r="D15" s="68">
        <v>3000596</v>
      </c>
      <c r="E15" s="19" t="s">
        <v>586</v>
      </c>
      <c r="F15" s="69">
        <v>82</v>
      </c>
      <c r="G15" s="19" t="s">
        <v>539</v>
      </c>
      <c r="H15" s="20">
        <v>180.51986100000005</v>
      </c>
      <c r="I15" s="21">
        <v>182.26496399999999</v>
      </c>
      <c r="J15" s="21">
        <f t="shared" si="0"/>
        <v>60.100899072365671</v>
      </c>
      <c r="K15" s="21">
        <v>44.924153332365677</v>
      </c>
      <c r="L15" s="21">
        <v>8.0303055799999985</v>
      </c>
      <c r="M15" s="21">
        <v>7.14644016</v>
      </c>
      <c r="N15" s="22">
        <f t="shared" si="1"/>
        <v>0.24647717447422138</v>
      </c>
      <c r="O15" s="22">
        <f t="shared" si="2"/>
        <v>0.2905355903308201</v>
      </c>
      <c r="P15" s="23">
        <f t="shared" si="3"/>
        <v>0.32974466267892094</v>
      </c>
      <c r="Q15" s="70">
        <v>2325</v>
      </c>
      <c r="R15" s="21">
        <v>1552.0550000000001</v>
      </c>
      <c r="S15" s="23">
        <f t="shared" si="4"/>
        <v>0.66755053763440864</v>
      </c>
    </row>
    <row r="16" spans="1:19" ht="25.5">
      <c r="A16" s="17"/>
      <c r="B16" s="19">
        <v>5004385</v>
      </c>
      <c r="C16" s="19" t="s">
        <v>593</v>
      </c>
      <c r="D16" s="68">
        <v>3000596</v>
      </c>
      <c r="E16" s="19" t="s">
        <v>586</v>
      </c>
      <c r="F16" s="69">
        <v>524</v>
      </c>
      <c r="G16" s="19" t="s">
        <v>537</v>
      </c>
      <c r="H16" s="20">
        <v>0.48880299999999999</v>
      </c>
      <c r="I16" s="21">
        <v>0.43923999999999996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25.5">
      <c r="A17" s="17"/>
      <c r="B17" s="19">
        <v>5004386</v>
      </c>
      <c r="C17" s="19" t="s">
        <v>594</v>
      </c>
      <c r="D17" s="68">
        <v>3000596</v>
      </c>
      <c r="E17" s="19" t="s">
        <v>586</v>
      </c>
      <c r="F17" s="69">
        <v>82</v>
      </c>
      <c r="G17" s="19" t="s">
        <v>539</v>
      </c>
      <c r="H17" s="20">
        <v>3.433055</v>
      </c>
      <c r="I17" s="21">
        <v>2.6116950000000005</v>
      </c>
      <c r="J17" s="21">
        <f t="shared" si="0"/>
        <v>1.2939958232433131</v>
      </c>
      <c r="K17" s="21">
        <v>0.80550330324331298</v>
      </c>
      <c r="L17" s="21">
        <v>0.29308403000000005</v>
      </c>
      <c r="M17" s="21">
        <v>0.19540848999999999</v>
      </c>
      <c r="N17" s="22">
        <f t="shared" si="1"/>
        <v>0.30842165844147684</v>
      </c>
      <c r="O17" s="22">
        <f t="shared" si="2"/>
        <v>0.42064151183170811</v>
      </c>
      <c r="P17" s="23">
        <f t="shared" si="3"/>
        <v>0.4954620747228573</v>
      </c>
      <c r="Q17" s="70">
        <v>58</v>
      </c>
      <c r="R17" s="21">
        <v>60</v>
      </c>
      <c r="S17" s="23">
        <f t="shared" si="4"/>
        <v>1.0344827586206897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6.7355799999999704</v>
      </c>
      <c r="I18" s="44">
        <f t="shared" ref="I18:J18" si="5">I6-I7</f>
        <v>53.702917000000014</v>
      </c>
      <c r="J18" s="44">
        <f t="shared" si="5"/>
        <v>5.7400516182804608</v>
      </c>
      <c r="K18" s="45">
        <f ca="1">OFFSET(K18,-MATCH("PROYECTOS",$A$8:$A$37,0)-1,0)-(OFFSET(K18,-MATCH("PROYECTOS",$A$8:$A$37,0),0))</f>
        <v>3.1573114782804623</v>
      </c>
      <c r="L18" s="45">
        <f ca="1">OFFSET(L18,-MATCH("PROYECTOS",$A$8:$A$37,0)-1,0)-(OFFSET(L18,-MATCH("PROYECTOS",$A$8:$A$37,0),0))</f>
        <v>4.9714480000005778E-2</v>
      </c>
      <c r="M18" s="45">
        <f ca="1">OFFSET(M18,-MATCH("PROYECTOS",$A$8:$A$37,0)-1,0)-(OFFSET(M18,-MATCH("PROYECTOS",$A$8:$A$37,0),0))</f>
        <v>2.5330256599999963</v>
      </c>
      <c r="N18" s="46">
        <f t="shared" ca="1" si="1"/>
        <v>5.8792178426368566E-2</v>
      </c>
      <c r="O18" s="46">
        <f t="shared" ca="1" si="2"/>
        <v>5.9717909890825246E-2</v>
      </c>
      <c r="P18" s="47">
        <f t="shared" ca="1" si="3"/>
        <v>0.10688528554753297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34</v>
      </c>
      <c r="B1" s="50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598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40.579332999999998</v>
      </c>
      <c r="E6" s="14">
        <v>65.336284000000006</v>
      </c>
      <c r="F6" s="14">
        <v>30.95649240034232</v>
      </c>
      <c r="G6" s="14">
        <v>21.780414940342325</v>
      </c>
      <c r="H6" s="14">
        <v>4.8581098000000011</v>
      </c>
      <c r="I6" s="14">
        <v>4.317967659999999</v>
      </c>
      <c r="J6" s="15">
        <v>0.33335864250165076</v>
      </c>
      <c r="K6" s="15">
        <v>0.40771410783543066</v>
      </c>
      <c r="L6" s="16">
        <v>0.47380246480412513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40.579333000000005</v>
      </c>
      <c r="E7" s="38">
        <f ca="1">SUM(E8:OFFSET(E6,MATCH("GOBIERNOS REGIONALES",$A$8:$A$50,0),0))</f>
        <v>65.33628400000002</v>
      </c>
      <c r="F7" s="38">
        <f ca="1">SUM(F8:OFFSET(F6,MATCH("GOBIERNOS REGIONALES",$A$8:$A$50,0),0))</f>
        <v>30.956492400342327</v>
      </c>
      <c r="G7" s="38">
        <f ca="1">SUM(G8:OFFSET(G6,MATCH("GOBIERNOS REGIONALES",$A$8:$A$50,0),0))</f>
        <v>21.780414940342325</v>
      </c>
      <c r="H7" s="38">
        <f ca="1">SUM(H8:OFFSET(H6,MATCH("GOBIERNOS REGIONALES",$A$8:$A$50,0),0))</f>
        <v>4.8581097999999994</v>
      </c>
      <c r="I7" s="38">
        <f ca="1">SUM(I8:OFFSET(I6,MATCH("GOBIERNOS REGIONALES",$A$8:$A$50,0),0))</f>
        <v>4.317967659999999</v>
      </c>
      <c r="J7" s="39">
        <f ca="1">IFERROR(G7/E7,0)</f>
        <v>0.33335864250165065</v>
      </c>
      <c r="K7" s="39">
        <f ca="1">IFERROR(SUM(G7,H7)/E7,0)</f>
        <v>0.40771410783543061</v>
      </c>
      <c r="L7" s="40">
        <f ca="1">IFERROR(SUM(G7,H7,I7)/E7,0)</f>
        <v>0.47380246480412502</v>
      </c>
      <c r="M7" s="4"/>
    </row>
    <row r="8" spans="1:13" ht="25.5">
      <c r="A8" s="17"/>
      <c r="B8" s="18">
        <v>59</v>
      </c>
      <c r="C8" s="19" t="s">
        <v>134</v>
      </c>
      <c r="D8" s="20">
        <v>40.579333000000005</v>
      </c>
      <c r="E8" s="21">
        <v>65.33628400000002</v>
      </c>
      <c r="F8" s="21">
        <f t="shared" ref="F8:F10" si="0">SUM(G8,H8,I8)</f>
        <v>30.956492400342327</v>
      </c>
      <c r="G8" s="21">
        <v>21.780414940342325</v>
      </c>
      <c r="H8" s="21">
        <v>4.8581097999999994</v>
      </c>
      <c r="I8" s="21">
        <v>4.317967659999999</v>
      </c>
      <c r="J8" s="22">
        <f t="shared" ref="J8:J10" si="1">IFERROR(G8/E8,0)</f>
        <v>0.33335864250165065</v>
      </c>
      <c r="K8" s="22">
        <f t="shared" ref="K8:K10" si="2">IFERROR(SUM(G8,H8)/E8,0)</f>
        <v>0.40771410783543061</v>
      </c>
      <c r="L8" s="23">
        <f t="shared" ref="L8:L10" si="3">IFERROR(SUM(G8,H8,I8)/E8,0)</f>
        <v>0.47380246480412502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1</v>
      </c>
      <c r="B1" s="51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241</v>
      </c>
      <c r="N2" s="72" t="s">
        <v>314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1626.886438</v>
      </c>
      <c r="E6" s="14">
        <f ca="1">SUM(E7:OFFSET(E7,50,0))</f>
        <v>2097.2776089999993</v>
      </c>
      <c r="F6" s="14">
        <f ca="1">SUM(F7:OFFSET(F7,50,0))</f>
        <v>1335.6707854634053</v>
      </c>
      <c r="G6" s="14">
        <f ca="1">SUM(G7:OFFSET(G7,50,0))</f>
        <v>1059.719962713405</v>
      </c>
      <c r="H6" s="14">
        <f ca="1">SUM(H7:OFFSET(H7,50,0))</f>
        <v>138.49332626</v>
      </c>
      <c r="I6" s="14">
        <f ca="1">SUM(I7:OFFSET(I7,50,0))</f>
        <v>137.45749649000004</v>
      </c>
      <c r="J6" s="15">
        <f ca="1">IFERROR(G6/E6,0)</f>
        <v>0.50528359153116076</v>
      </c>
      <c r="K6" s="15">
        <f ca="1">IFERROR(SUM(G6,H6)/E6,0)</f>
        <v>0.57131840049764504</v>
      </c>
      <c r="L6" s="16">
        <f ca="1">IFERROR(SUM(G6,H6,I6)/E6,0)</f>
        <v>0.63685931692193332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109.10121900000004</v>
      </c>
      <c r="E7" s="21">
        <v>95.585096000000021</v>
      </c>
      <c r="F7" s="21">
        <f t="shared" ref="F7:F31" si="0">SUM(G7,H7,I7)</f>
        <v>65.42510058666538</v>
      </c>
      <c r="G7" s="21">
        <v>54.484421906665375</v>
      </c>
      <c r="H7" s="21">
        <v>4.1294830999999981</v>
      </c>
      <c r="I7" s="21">
        <v>6.8111955800000015</v>
      </c>
      <c r="J7" s="22">
        <f t="shared" ref="J7:J31" si="1">IFERROR(G7/E7,0)</f>
        <v>0.57000959549871</v>
      </c>
      <c r="K7" s="22">
        <f t="shared" ref="K7:K31" si="2">IFERROR(SUM(G7,H7)/E7,0)</f>
        <v>0.61321176061449334</v>
      </c>
      <c r="L7" s="23">
        <f t="shared" ref="L7:L31" si="3">IFERROR(SUM(G7,H7,I7)/E7,0)</f>
        <v>0.68446968538552666</v>
      </c>
      <c r="M7" s="4"/>
      <c r="N7" t="s">
        <v>255</v>
      </c>
      <c r="O7" s="5">
        <v>58.786458984476447</v>
      </c>
      <c r="P7" s="71">
        <v>0.76988014689758599</v>
      </c>
    </row>
    <row r="8" spans="1:16">
      <c r="A8" s="17"/>
      <c r="B8" s="55">
        <v>2</v>
      </c>
      <c r="C8" s="19" t="s">
        <v>250</v>
      </c>
      <c r="D8" s="20">
        <v>49.973643000000038</v>
      </c>
      <c r="E8" s="21">
        <v>85.27938999999995</v>
      </c>
      <c r="F8" s="21">
        <f t="shared" si="0"/>
        <v>51.264402791414177</v>
      </c>
      <c r="G8" s="21">
        <v>42.196204651414178</v>
      </c>
      <c r="H8" s="21">
        <v>5.6236550700000008</v>
      </c>
      <c r="I8" s="21">
        <v>3.4445430700000013</v>
      </c>
      <c r="J8" s="22">
        <f t="shared" si="1"/>
        <v>0.49479956002750725</v>
      </c>
      <c r="K8" s="22">
        <f t="shared" si="2"/>
        <v>0.56074345420873906</v>
      </c>
      <c r="L8" s="23">
        <f t="shared" si="3"/>
        <v>0.60113472659002609</v>
      </c>
      <c r="M8" s="4"/>
      <c r="N8" t="s">
        <v>251</v>
      </c>
      <c r="O8" s="5">
        <v>53.489344584261609</v>
      </c>
      <c r="P8" s="71">
        <v>0.7304015771441067</v>
      </c>
    </row>
    <row r="9" spans="1:16">
      <c r="A9" s="17"/>
      <c r="B9" s="55">
        <v>3</v>
      </c>
      <c r="C9" s="19" t="s">
        <v>251</v>
      </c>
      <c r="D9" s="20">
        <v>48.306998000000014</v>
      </c>
      <c r="E9" s="21">
        <v>73.232789000000025</v>
      </c>
      <c r="F9" s="21">
        <f t="shared" si="0"/>
        <v>53.489344584261609</v>
      </c>
      <c r="G9" s="21">
        <v>45.197538854261609</v>
      </c>
      <c r="H9" s="21">
        <v>3.1738020499999977</v>
      </c>
      <c r="I9" s="21">
        <v>5.1180036800000019</v>
      </c>
      <c r="J9" s="22">
        <f t="shared" si="1"/>
        <v>0.61717626040791096</v>
      </c>
      <c r="K9" s="22">
        <f t="shared" si="2"/>
        <v>0.66051479896882792</v>
      </c>
      <c r="L9" s="23">
        <f t="shared" si="3"/>
        <v>0.7304015771441067</v>
      </c>
      <c r="M9" s="4"/>
      <c r="N9" t="s">
        <v>272</v>
      </c>
      <c r="O9" s="5">
        <v>15.675224573747554</v>
      </c>
      <c r="P9" s="71">
        <v>0.72653672592838958</v>
      </c>
    </row>
    <row r="10" spans="1:16">
      <c r="A10" s="17"/>
      <c r="B10" s="55">
        <v>4</v>
      </c>
      <c r="C10" s="19" t="s">
        <v>252</v>
      </c>
      <c r="D10" s="20">
        <v>36.566258999999995</v>
      </c>
      <c r="E10" s="21">
        <v>47.423523000000024</v>
      </c>
      <c r="F10" s="21">
        <f t="shared" si="0"/>
        <v>33.652669151718833</v>
      </c>
      <c r="G10" s="21">
        <v>27.385787801718834</v>
      </c>
      <c r="H10" s="21">
        <v>3.0380739799999983</v>
      </c>
      <c r="I10" s="21">
        <v>3.2288073699999988</v>
      </c>
      <c r="J10" s="22">
        <f t="shared" si="1"/>
        <v>0.5774726563802276</v>
      </c>
      <c r="K10" s="22">
        <f t="shared" si="2"/>
        <v>0.64153525206718232</v>
      </c>
      <c r="L10" s="23">
        <f t="shared" si="3"/>
        <v>0.70961976299649465</v>
      </c>
      <c r="M10" s="4"/>
      <c r="N10" t="s">
        <v>273</v>
      </c>
      <c r="O10" s="5">
        <v>30.479325191682584</v>
      </c>
      <c r="P10" s="71">
        <v>0.71658130841574952</v>
      </c>
    </row>
    <row r="11" spans="1:16">
      <c r="A11" s="17"/>
      <c r="B11" s="55">
        <v>5</v>
      </c>
      <c r="C11" s="19" t="s">
        <v>253</v>
      </c>
      <c r="D11" s="20">
        <v>70.465862999999999</v>
      </c>
      <c r="E11" s="21">
        <v>108.13606899999989</v>
      </c>
      <c r="F11" s="21">
        <f t="shared" si="0"/>
        <v>69.776558329608179</v>
      </c>
      <c r="G11" s="21">
        <v>54.257801509608186</v>
      </c>
      <c r="H11" s="21">
        <v>8.5203286800000004</v>
      </c>
      <c r="I11" s="21">
        <v>6.9984281400000006</v>
      </c>
      <c r="J11" s="22">
        <f t="shared" si="1"/>
        <v>0.50175489095695014</v>
      </c>
      <c r="K11" s="22">
        <f t="shared" si="2"/>
        <v>0.58054755245086864</v>
      </c>
      <c r="L11" s="23">
        <f t="shared" si="3"/>
        <v>0.64526627400898262</v>
      </c>
      <c r="M11" s="4"/>
      <c r="N11" t="s">
        <v>270</v>
      </c>
      <c r="O11" s="5">
        <v>47.478191383216448</v>
      </c>
      <c r="P11" s="71">
        <v>0.71254892200457931</v>
      </c>
    </row>
    <row r="12" spans="1:16">
      <c r="A12" s="17"/>
      <c r="B12" s="55">
        <v>6</v>
      </c>
      <c r="C12" s="19" t="s">
        <v>254</v>
      </c>
      <c r="D12" s="20">
        <v>89.639368999999988</v>
      </c>
      <c r="E12" s="21">
        <v>127.63180499999993</v>
      </c>
      <c r="F12" s="21">
        <f t="shared" si="0"/>
        <v>81.041411224244456</v>
      </c>
      <c r="G12" s="21">
        <v>63.346054114244453</v>
      </c>
      <c r="H12" s="21">
        <v>10.018452809999999</v>
      </c>
      <c r="I12" s="21">
        <v>7.6769042999999977</v>
      </c>
      <c r="J12" s="22">
        <f t="shared" si="1"/>
        <v>0.49631872019865653</v>
      </c>
      <c r="K12" s="22">
        <f t="shared" si="2"/>
        <v>0.57481367535501426</v>
      </c>
      <c r="L12" s="23">
        <f t="shared" si="3"/>
        <v>0.63496250973058399</v>
      </c>
      <c r="M12" s="4"/>
      <c r="N12" t="s">
        <v>262</v>
      </c>
      <c r="O12" s="5">
        <v>31.923608749043279</v>
      </c>
      <c r="P12" s="71">
        <v>0.70967557151865823</v>
      </c>
    </row>
    <row r="13" spans="1:16">
      <c r="A13" s="17"/>
      <c r="B13" s="55">
        <v>7</v>
      </c>
      <c r="C13" s="19" t="s">
        <v>255</v>
      </c>
      <c r="D13" s="20">
        <v>71.329881000000015</v>
      </c>
      <c r="E13" s="21">
        <v>76.357935999999967</v>
      </c>
      <c r="F13" s="21">
        <f t="shared" si="0"/>
        <v>58.786458984476447</v>
      </c>
      <c r="G13" s="21">
        <v>53.56819654447645</v>
      </c>
      <c r="H13" s="21">
        <v>4.3068318799999989</v>
      </c>
      <c r="I13" s="21">
        <v>0.91143056000000033</v>
      </c>
      <c r="J13" s="22">
        <f t="shared" si="1"/>
        <v>0.70154065642209706</v>
      </c>
      <c r="K13" s="22">
        <f t="shared" si="2"/>
        <v>0.757943855691391</v>
      </c>
      <c r="L13" s="23">
        <f t="shared" si="3"/>
        <v>0.76988014689758599</v>
      </c>
      <c r="M13" s="4"/>
      <c r="N13" t="s">
        <v>252</v>
      </c>
      <c r="O13" s="5">
        <v>33.652669151718833</v>
      </c>
      <c r="P13" s="71">
        <v>0.70961976299649465</v>
      </c>
    </row>
    <row r="14" spans="1:16">
      <c r="A14" s="17"/>
      <c r="B14" s="55">
        <v>8</v>
      </c>
      <c r="C14" s="19" t="s">
        <v>256</v>
      </c>
      <c r="D14" s="20">
        <v>86.118877000000012</v>
      </c>
      <c r="E14" s="21">
        <v>94.883105000000072</v>
      </c>
      <c r="F14" s="21">
        <f t="shared" si="0"/>
        <v>59.321941126360798</v>
      </c>
      <c r="G14" s="21">
        <v>43.173302126360795</v>
      </c>
      <c r="H14" s="21">
        <v>8.393917440000001</v>
      </c>
      <c r="I14" s="21">
        <v>7.7547215600000028</v>
      </c>
      <c r="J14" s="22">
        <f t="shared" si="1"/>
        <v>0.45501569669711761</v>
      </c>
      <c r="K14" s="22">
        <f t="shared" si="2"/>
        <v>0.54348157731938429</v>
      </c>
      <c r="L14" s="23">
        <f t="shared" si="3"/>
        <v>0.62521079096600762</v>
      </c>
      <c r="M14" s="4"/>
      <c r="N14" t="s">
        <v>264</v>
      </c>
      <c r="O14" s="5">
        <v>50.970177882862245</v>
      </c>
      <c r="P14" s="71">
        <v>0.70865401147187168</v>
      </c>
    </row>
    <row r="15" spans="1:16">
      <c r="A15" s="17"/>
      <c r="B15" s="55">
        <v>9</v>
      </c>
      <c r="C15" s="19" t="s">
        <v>257</v>
      </c>
      <c r="D15" s="20">
        <v>74.06156799999998</v>
      </c>
      <c r="E15" s="21">
        <v>85.854664999999926</v>
      </c>
      <c r="F15" s="21">
        <f t="shared" si="0"/>
        <v>56.067930223398356</v>
      </c>
      <c r="G15" s="21">
        <v>43.152252063398365</v>
      </c>
      <c r="H15" s="21">
        <v>9.2517121299999943</v>
      </c>
      <c r="I15" s="21">
        <v>3.6639660299999997</v>
      </c>
      <c r="J15" s="22">
        <f t="shared" si="1"/>
        <v>0.50261977102116007</v>
      </c>
      <c r="K15" s="22">
        <f t="shared" si="2"/>
        <v>0.61037992744364444</v>
      </c>
      <c r="L15" s="23">
        <f t="shared" si="3"/>
        <v>0.65305630420197203</v>
      </c>
      <c r="M15" s="4"/>
      <c r="N15" t="s">
        <v>268</v>
      </c>
      <c r="O15" s="5">
        <v>72.527937500165834</v>
      </c>
      <c r="P15" s="71">
        <v>0.70541038404084477</v>
      </c>
    </row>
    <row r="16" spans="1:16">
      <c r="A16" s="17"/>
      <c r="B16" s="55">
        <v>10</v>
      </c>
      <c r="C16" s="19" t="s">
        <v>258</v>
      </c>
      <c r="D16" s="20">
        <v>59.264476999999971</v>
      </c>
      <c r="E16" s="21">
        <v>75.034419000000028</v>
      </c>
      <c r="F16" s="21">
        <f t="shared" si="0"/>
        <v>45.718798092560618</v>
      </c>
      <c r="G16" s="21">
        <v>36.14688333256062</v>
      </c>
      <c r="H16" s="21">
        <v>4.9199787799999992</v>
      </c>
      <c r="I16" s="21">
        <v>4.6519359799999975</v>
      </c>
      <c r="J16" s="22">
        <f t="shared" si="1"/>
        <v>0.48173736552235591</v>
      </c>
      <c r="K16" s="22">
        <f t="shared" si="2"/>
        <v>0.54730699137632566</v>
      </c>
      <c r="L16" s="23">
        <f t="shared" si="3"/>
        <v>0.60930435261397309</v>
      </c>
      <c r="M16" s="4"/>
      <c r="N16" t="s">
        <v>271</v>
      </c>
      <c r="O16" s="5">
        <v>16.778087849736938</v>
      </c>
      <c r="P16" s="71">
        <v>0.68861465680742118</v>
      </c>
    </row>
    <row r="17" spans="1:16">
      <c r="A17" s="17"/>
      <c r="B17" s="55">
        <v>11</v>
      </c>
      <c r="C17" s="19" t="s">
        <v>259</v>
      </c>
      <c r="D17" s="20">
        <v>33.926716999999989</v>
      </c>
      <c r="E17" s="21">
        <v>40.429936000000005</v>
      </c>
      <c r="F17" s="21">
        <f t="shared" si="0"/>
        <v>26.112487349387123</v>
      </c>
      <c r="G17" s="21">
        <v>21.189425119387124</v>
      </c>
      <c r="H17" s="21">
        <v>2.6634128799999996</v>
      </c>
      <c r="I17" s="21">
        <v>2.2596493499999992</v>
      </c>
      <c r="J17" s="22">
        <f t="shared" si="1"/>
        <v>0.52410236611275174</v>
      </c>
      <c r="K17" s="22">
        <f t="shared" si="2"/>
        <v>0.58997961311111446</v>
      </c>
      <c r="L17" s="23">
        <f t="shared" si="3"/>
        <v>0.64587011340772638</v>
      </c>
      <c r="M17" s="4"/>
      <c r="N17" t="s">
        <v>249</v>
      </c>
      <c r="O17" s="5">
        <v>65.42510058666538</v>
      </c>
      <c r="P17" s="71">
        <v>0.68446968538552666</v>
      </c>
    </row>
    <row r="18" spans="1:16">
      <c r="A18" s="17"/>
      <c r="B18" s="55">
        <v>12</v>
      </c>
      <c r="C18" s="19" t="s">
        <v>260</v>
      </c>
      <c r="D18" s="20">
        <v>54.537197999999975</v>
      </c>
      <c r="E18" s="21">
        <v>77.756655000000023</v>
      </c>
      <c r="F18" s="21">
        <f t="shared" si="0"/>
        <v>49.642115009611132</v>
      </c>
      <c r="G18" s="21">
        <v>38.676264429611123</v>
      </c>
      <c r="H18" s="21">
        <v>5.0195629600000018</v>
      </c>
      <c r="I18" s="21">
        <v>5.9462876200000041</v>
      </c>
      <c r="J18" s="22">
        <f t="shared" si="1"/>
        <v>0.49740134049762186</v>
      </c>
      <c r="K18" s="22">
        <f t="shared" si="2"/>
        <v>0.56195611024691217</v>
      </c>
      <c r="L18" s="23">
        <f t="shared" si="3"/>
        <v>0.63842914808528117</v>
      </c>
      <c r="M18" s="4"/>
      <c r="N18" t="s">
        <v>266</v>
      </c>
      <c r="O18" s="5">
        <v>17.998270344067166</v>
      </c>
      <c r="P18" s="71">
        <v>0.65878844716866025</v>
      </c>
    </row>
    <row r="19" spans="1:16">
      <c r="A19" s="17"/>
      <c r="B19" s="55">
        <v>13</v>
      </c>
      <c r="C19" s="19" t="s">
        <v>261</v>
      </c>
      <c r="D19" s="20">
        <v>83.009995000000004</v>
      </c>
      <c r="E19" s="21">
        <v>143.63288699999995</v>
      </c>
      <c r="F19" s="21">
        <f t="shared" si="0"/>
        <v>68.346552536442587</v>
      </c>
      <c r="G19" s="21">
        <v>49.990396056442592</v>
      </c>
      <c r="H19" s="21">
        <v>6.2373514499999985</v>
      </c>
      <c r="I19" s="21">
        <v>12.118805030000001</v>
      </c>
      <c r="J19" s="22">
        <f t="shared" si="1"/>
        <v>0.34804282710297824</v>
      </c>
      <c r="K19" s="22">
        <f t="shared" si="2"/>
        <v>0.39146847689862702</v>
      </c>
      <c r="L19" s="23">
        <f t="shared" si="3"/>
        <v>0.47584194653444939</v>
      </c>
      <c r="M19" s="4"/>
      <c r="N19" t="s">
        <v>257</v>
      </c>
      <c r="O19" s="5">
        <v>56.067930223398356</v>
      </c>
      <c r="P19" s="71">
        <v>0.65305630420197203</v>
      </c>
    </row>
    <row r="20" spans="1:16">
      <c r="A20" s="17"/>
      <c r="B20" s="55">
        <v>14</v>
      </c>
      <c r="C20" s="19" t="s">
        <v>262</v>
      </c>
      <c r="D20" s="20">
        <v>36.319654000000007</v>
      </c>
      <c r="E20" s="21">
        <v>44.983384000000015</v>
      </c>
      <c r="F20" s="21">
        <f t="shared" si="0"/>
        <v>31.923608749043279</v>
      </c>
      <c r="G20" s="21">
        <v>25.700305279043278</v>
      </c>
      <c r="H20" s="21">
        <v>3.5062627000000006</v>
      </c>
      <c r="I20" s="21">
        <v>2.7170407700000001</v>
      </c>
      <c r="J20" s="22">
        <f t="shared" si="1"/>
        <v>0.57132885509554521</v>
      </c>
      <c r="K20" s="22">
        <f t="shared" si="2"/>
        <v>0.64927458501217405</v>
      </c>
      <c r="L20" s="23">
        <f t="shared" si="3"/>
        <v>0.70967557151865823</v>
      </c>
      <c r="M20" s="4"/>
      <c r="N20" t="s">
        <v>259</v>
      </c>
      <c r="O20" s="5">
        <v>26.112487349387123</v>
      </c>
      <c r="P20" s="71">
        <v>0.64587011340772638</v>
      </c>
    </row>
    <row r="21" spans="1:16">
      <c r="A21" s="17"/>
      <c r="B21" s="55">
        <v>15</v>
      </c>
      <c r="C21" s="19" t="s">
        <v>263</v>
      </c>
      <c r="D21" s="20">
        <v>357.16294099999982</v>
      </c>
      <c r="E21" s="21">
        <v>405.66581399999984</v>
      </c>
      <c r="F21" s="21">
        <f t="shared" si="0"/>
        <v>244.12771092887522</v>
      </c>
      <c r="G21" s="21">
        <v>185.36178325887516</v>
      </c>
      <c r="H21" s="21">
        <v>27.228050570000011</v>
      </c>
      <c r="I21" s="21">
        <v>31.537877100000024</v>
      </c>
      <c r="J21" s="22">
        <f t="shared" si="1"/>
        <v>0.45693222564441982</v>
      </c>
      <c r="K21" s="22">
        <f t="shared" si="2"/>
        <v>0.52405163682063505</v>
      </c>
      <c r="L21" s="23">
        <f t="shared" si="3"/>
        <v>0.60179512915247846</v>
      </c>
      <c r="M21" s="4"/>
      <c r="N21" t="s">
        <v>253</v>
      </c>
      <c r="O21" s="5">
        <v>69.776558329608179</v>
      </c>
      <c r="P21" s="71">
        <v>0.64526627400898262</v>
      </c>
    </row>
    <row r="22" spans="1:16">
      <c r="A22" s="17"/>
      <c r="B22" s="55">
        <v>16</v>
      </c>
      <c r="C22" s="19" t="s">
        <v>264</v>
      </c>
      <c r="D22" s="20">
        <v>46.28475599999998</v>
      </c>
      <c r="E22" s="21">
        <v>71.92533600000003</v>
      </c>
      <c r="F22" s="21">
        <f t="shared" si="0"/>
        <v>50.970177882862245</v>
      </c>
      <c r="G22" s="21">
        <v>44.545711482862245</v>
      </c>
      <c r="H22" s="21">
        <v>2.1580308600000007</v>
      </c>
      <c r="I22" s="21">
        <v>4.2664355399999998</v>
      </c>
      <c r="J22" s="22">
        <f t="shared" si="1"/>
        <v>0.61933268525658647</v>
      </c>
      <c r="K22" s="22">
        <f t="shared" si="2"/>
        <v>0.64933644999395246</v>
      </c>
      <c r="L22" s="23">
        <f t="shared" si="3"/>
        <v>0.70865401147187168</v>
      </c>
      <c r="M22" s="4"/>
      <c r="N22" t="s">
        <v>260</v>
      </c>
      <c r="O22" s="5">
        <v>49.642115009611132</v>
      </c>
      <c r="P22" s="71">
        <v>0.63842914808528117</v>
      </c>
    </row>
    <row r="23" spans="1:16">
      <c r="A23" s="17"/>
      <c r="B23" s="55">
        <v>17</v>
      </c>
      <c r="C23" s="19" t="s">
        <v>265</v>
      </c>
      <c r="D23" s="20">
        <v>7.9781539999999991</v>
      </c>
      <c r="E23" s="21">
        <v>12.655649999999994</v>
      </c>
      <c r="F23" s="21">
        <f t="shared" si="0"/>
        <v>7.5403352187232038</v>
      </c>
      <c r="G23" s="21">
        <v>6.1527658287232043</v>
      </c>
      <c r="H23" s="21">
        <v>0.77826756000000008</v>
      </c>
      <c r="I23" s="21">
        <v>0.60930183000000004</v>
      </c>
      <c r="J23" s="22">
        <f t="shared" si="1"/>
        <v>0.48616750848223578</v>
      </c>
      <c r="K23" s="22">
        <f t="shared" si="2"/>
        <v>0.54766316931356407</v>
      </c>
      <c r="L23" s="23">
        <f t="shared" si="3"/>
        <v>0.59580781854137932</v>
      </c>
      <c r="M23" s="4"/>
      <c r="N23" t="s">
        <v>254</v>
      </c>
      <c r="O23" s="5">
        <v>81.041411224244456</v>
      </c>
      <c r="P23" s="71">
        <v>0.63496250973058399</v>
      </c>
    </row>
    <row r="24" spans="1:16">
      <c r="A24" s="17"/>
      <c r="B24" s="55">
        <v>18</v>
      </c>
      <c r="C24" s="19" t="s">
        <v>266</v>
      </c>
      <c r="D24" s="20">
        <v>20.342214000000002</v>
      </c>
      <c r="E24" s="21">
        <v>27.320257999999999</v>
      </c>
      <c r="F24" s="21">
        <f t="shared" si="0"/>
        <v>17.998270344067166</v>
      </c>
      <c r="G24" s="21">
        <v>13.334777704067164</v>
      </c>
      <c r="H24" s="21">
        <v>2.5416269300000005</v>
      </c>
      <c r="I24" s="21">
        <v>2.1218657100000002</v>
      </c>
      <c r="J24" s="22">
        <f t="shared" si="1"/>
        <v>0.48809120704742848</v>
      </c>
      <c r="K24" s="22">
        <f t="shared" si="2"/>
        <v>0.58112206092882301</v>
      </c>
      <c r="L24" s="23">
        <f t="shared" si="3"/>
        <v>0.65878844716866025</v>
      </c>
      <c r="M24" s="4"/>
      <c r="N24" t="s">
        <v>256</v>
      </c>
      <c r="O24" s="5">
        <v>59.321941126360798</v>
      </c>
      <c r="P24" s="71">
        <v>0.62521079096600762</v>
      </c>
    </row>
    <row r="25" spans="1:16">
      <c r="A25" s="17"/>
      <c r="B25" s="55">
        <v>19</v>
      </c>
      <c r="C25" s="19" t="s">
        <v>267</v>
      </c>
      <c r="D25" s="20">
        <v>18.348524000000005</v>
      </c>
      <c r="E25" s="21">
        <v>33.212978999999997</v>
      </c>
      <c r="F25" s="21">
        <f t="shared" si="0"/>
        <v>14.021316892306224</v>
      </c>
      <c r="G25" s="21">
        <v>11.190149372306223</v>
      </c>
      <c r="H25" s="21">
        <v>1.3364504100000005</v>
      </c>
      <c r="I25" s="21">
        <v>1.4947171099999998</v>
      </c>
      <c r="J25" s="22">
        <f t="shared" si="1"/>
        <v>0.3369209781605626</v>
      </c>
      <c r="K25" s="22">
        <f t="shared" si="2"/>
        <v>0.37715977787798638</v>
      </c>
      <c r="L25" s="23">
        <f t="shared" si="3"/>
        <v>0.42216378399258392</v>
      </c>
      <c r="M25" s="4"/>
      <c r="N25" t="s">
        <v>258</v>
      </c>
      <c r="O25" s="5">
        <v>45.718798092560618</v>
      </c>
      <c r="P25" s="71">
        <v>0.60930435261397309</v>
      </c>
    </row>
    <row r="26" spans="1:16">
      <c r="A26" s="17"/>
      <c r="B26" s="55">
        <v>20</v>
      </c>
      <c r="C26" s="19" t="s">
        <v>268</v>
      </c>
      <c r="D26" s="20">
        <v>84.084324999999978</v>
      </c>
      <c r="E26" s="21">
        <v>102.81665700000003</v>
      </c>
      <c r="F26" s="21">
        <f t="shared" si="0"/>
        <v>72.527937500165834</v>
      </c>
      <c r="G26" s="21">
        <v>56.858454330165841</v>
      </c>
      <c r="H26" s="21">
        <v>7.8386284399999981</v>
      </c>
      <c r="I26" s="21">
        <v>7.8308547300000013</v>
      </c>
      <c r="J26" s="22">
        <f t="shared" si="1"/>
        <v>0.55300819914973331</v>
      </c>
      <c r="K26" s="22">
        <f t="shared" si="2"/>
        <v>0.62924709534337231</v>
      </c>
      <c r="L26" s="23">
        <f t="shared" si="3"/>
        <v>0.70541038404084477</v>
      </c>
      <c r="M26" s="4"/>
      <c r="N26" t="s">
        <v>263</v>
      </c>
      <c r="O26" s="5">
        <v>244.12771092887522</v>
      </c>
      <c r="P26" s="71">
        <v>0.60179512915247846</v>
      </c>
    </row>
    <row r="27" spans="1:16">
      <c r="A27" s="17"/>
      <c r="B27" s="55">
        <v>21</v>
      </c>
      <c r="C27" s="19" t="s">
        <v>269</v>
      </c>
      <c r="D27" s="20">
        <v>79.466565000000003</v>
      </c>
      <c r="E27" s="21">
        <v>112.35315999999996</v>
      </c>
      <c r="F27" s="21">
        <f t="shared" si="0"/>
        <v>67.504828958828881</v>
      </c>
      <c r="G27" s="21">
        <v>52.085259458828887</v>
      </c>
      <c r="H27" s="21">
        <v>8.0552045399999948</v>
      </c>
      <c r="I27" s="21">
        <v>7.3643649599999987</v>
      </c>
      <c r="J27" s="22">
        <f t="shared" si="1"/>
        <v>0.46358517605405053</v>
      </c>
      <c r="K27" s="22">
        <f t="shared" si="2"/>
        <v>0.53528057420751585</v>
      </c>
      <c r="L27" s="23">
        <f t="shared" si="3"/>
        <v>0.60082715037858214</v>
      </c>
      <c r="M27" s="4"/>
      <c r="N27" t="s">
        <v>250</v>
      </c>
      <c r="O27" s="5">
        <v>51.264402791414177</v>
      </c>
      <c r="P27" s="71">
        <v>0.60113472659002609</v>
      </c>
    </row>
    <row r="28" spans="1:16">
      <c r="A28" s="17"/>
      <c r="B28" s="55">
        <v>22</v>
      </c>
      <c r="C28" s="19" t="s">
        <v>270</v>
      </c>
      <c r="D28" s="20">
        <v>43.756998000000017</v>
      </c>
      <c r="E28" s="21">
        <v>66.631482999999989</v>
      </c>
      <c r="F28" s="21">
        <f t="shared" si="0"/>
        <v>47.478191383216448</v>
      </c>
      <c r="G28" s="21">
        <v>40.144788233216445</v>
      </c>
      <c r="H28" s="21">
        <v>4.0406414500000007</v>
      </c>
      <c r="I28" s="21">
        <v>3.2927616999999993</v>
      </c>
      <c r="J28" s="22">
        <f t="shared" si="1"/>
        <v>0.60248979049763085</v>
      </c>
      <c r="K28" s="22">
        <f t="shared" si="2"/>
        <v>0.66313141616878701</v>
      </c>
      <c r="L28" s="23">
        <f t="shared" si="3"/>
        <v>0.71254892200457931</v>
      </c>
      <c r="M28" s="4"/>
      <c r="N28" t="s">
        <v>269</v>
      </c>
      <c r="O28" s="5">
        <v>67.504828958828881</v>
      </c>
      <c r="P28" s="71">
        <v>0.60082715037858214</v>
      </c>
    </row>
    <row r="29" spans="1:16">
      <c r="A29" s="17"/>
      <c r="B29" s="55">
        <v>23</v>
      </c>
      <c r="C29" s="19" t="s">
        <v>271</v>
      </c>
      <c r="D29" s="20">
        <v>18.474926999999997</v>
      </c>
      <c r="E29" s="21">
        <v>24.364988000000004</v>
      </c>
      <c r="F29" s="21">
        <f t="shared" si="0"/>
        <v>16.778087849736938</v>
      </c>
      <c r="G29" s="21">
        <v>13.433100339736939</v>
      </c>
      <c r="H29" s="21">
        <v>1.58999391</v>
      </c>
      <c r="I29" s="21">
        <v>1.7549936000000002</v>
      </c>
      <c r="J29" s="22">
        <f t="shared" si="1"/>
        <v>0.55132800967260631</v>
      </c>
      <c r="K29" s="22">
        <f t="shared" si="2"/>
        <v>0.61658533341928745</v>
      </c>
      <c r="L29" s="23">
        <f t="shared" si="3"/>
        <v>0.68861465680742118</v>
      </c>
      <c r="M29" s="4"/>
      <c r="N29" t="s">
        <v>265</v>
      </c>
      <c r="O29" s="5">
        <v>7.5403352187232038</v>
      </c>
      <c r="P29" s="71">
        <v>0.59580781854137932</v>
      </c>
    </row>
    <row r="30" spans="1:16">
      <c r="A30" s="17"/>
      <c r="B30" s="55">
        <v>24</v>
      </c>
      <c r="C30" s="19" t="s">
        <v>272</v>
      </c>
      <c r="D30" s="20">
        <v>17.432289000000004</v>
      </c>
      <c r="E30" s="21">
        <v>21.575268000000001</v>
      </c>
      <c r="F30" s="21">
        <f t="shared" si="0"/>
        <v>15.675224573747554</v>
      </c>
      <c r="G30" s="21">
        <v>12.948594613747554</v>
      </c>
      <c r="H30" s="21">
        <v>1.6139831099999999</v>
      </c>
      <c r="I30" s="21">
        <v>1.1126468500000002</v>
      </c>
      <c r="J30" s="22">
        <f t="shared" si="1"/>
        <v>0.6001591550912625</v>
      </c>
      <c r="K30" s="22">
        <f t="shared" si="2"/>
        <v>0.67496624949212924</v>
      </c>
      <c r="L30" s="23">
        <f t="shared" si="3"/>
        <v>0.72653672592838958</v>
      </c>
      <c r="M30" s="4"/>
      <c r="N30" t="s">
        <v>261</v>
      </c>
      <c r="O30" s="5">
        <v>68.346552536442587</v>
      </c>
      <c r="P30" s="71">
        <v>0.47584194653444939</v>
      </c>
    </row>
    <row r="31" spans="1:16" ht="15.75" thickBot="1">
      <c r="A31" s="24"/>
      <c r="B31" s="56">
        <v>25</v>
      </c>
      <c r="C31" s="26" t="s">
        <v>273</v>
      </c>
      <c r="D31" s="27">
        <v>30.933027000000003</v>
      </c>
      <c r="E31" s="28">
        <v>42.534356999999986</v>
      </c>
      <c r="F31" s="28">
        <f t="shared" si="0"/>
        <v>30.479325191682584</v>
      </c>
      <c r="G31" s="28">
        <v>25.199744301682586</v>
      </c>
      <c r="H31" s="28">
        <v>2.509622569999999</v>
      </c>
      <c r="I31" s="28">
        <v>2.7699583199999998</v>
      </c>
      <c r="J31" s="29">
        <f t="shared" si="1"/>
        <v>0.59245621843260954</v>
      </c>
      <c r="K31" s="29">
        <f t="shared" si="2"/>
        <v>0.65145846384095085</v>
      </c>
      <c r="L31" s="30">
        <f t="shared" si="3"/>
        <v>0.71658130841574952</v>
      </c>
      <c r="M31" s="4"/>
      <c r="N31" t="s">
        <v>267</v>
      </c>
      <c r="O31" s="5">
        <v>14.021316892306224</v>
      </c>
      <c r="P31" s="71">
        <v>0.42216378399258392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34</v>
      </c>
      <c r="B1" s="51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599</v>
      </c>
      <c r="N2" s="72" t="s">
        <v>636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40.579332999999998</v>
      </c>
      <c r="E6" s="14">
        <f ca="1">SUM(E7:OFFSET(E7,50,0))</f>
        <v>65.336284000000006</v>
      </c>
      <c r="F6" s="14">
        <f ca="1">SUM(F7:OFFSET(F7,50,0))</f>
        <v>30.95649240034232</v>
      </c>
      <c r="G6" s="14">
        <f ca="1">SUM(G7:OFFSET(G7,50,0))</f>
        <v>21.780414940342325</v>
      </c>
      <c r="H6" s="14">
        <f ca="1">SUM(H7:OFFSET(H7,50,0))</f>
        <v>4.8581098000000011</v>
      </c>
      <c r="I6" s="14">
        <f ca="1">SUM(I7:OFFSET(I7,50,0))</f>
        <v>4.317967659999999</v>
      </c>
      <c r="J6" s="15">
        <f ca="1">IFERROR(G6/E6,0)</f>
        <v>0.33335864250165076</v>
      </c>
      <c r="K6" s="15">
        <f ca="1">IFERROR(SUM(G6,H6)/E6,0)</f>
        <v>0.40771410783543066</v>
      </c>
      <c r="L6" s="16">
        <f ca="1">IFERROR(SUM(G6,H6,I6)/E6,0)</f>
        <v>0.47380246480412513</v>
      </c>
      <c r="M6" s="4"/>
      <c r="O6" s="5" t="s">
        <v>312</v>
      </c>
      <c r="P6" s="71" t="s">
        <v>313</v>
      </c>
    </row>
    <row r="7" spans="1:16">
      <c r="A7" s="17"/>
      <c r="B7" s="55">
        <v>2</v>
      </c>
      <c r="C7" s="19" t="s">
        <v>250</v>
      </c>
      <c r="D7" s="20">
        <v>5.3030000000000001E-2</v>
      </c>
      <c r="E7" s="21">
        <v>0.62385099999999993</v>
      </c>
      <c r="F7" s="21">
        <f t="shared" ref="F7:F27" si="0">SUM(G7,H7,I7)</f>
        <v>0.32277965738353337</v>
      </c>
      <c r="G7" s="21">
        <v>0.24291083738353336</v>
      </c>
      <c r="H7" s="21">
        <v>4.0834590000000004E-2</v>
      </c>
      <c r="I7" s="21">
        <v>3.9034230000000003E-2</v>
      </c>
      <c r="J7" s="22">
        <f t="shared" ref="J7:J27" si="1">IFERROR(G7/E7,0)</f>
        <v>0.38937316343731659</v>
      </c>
      <c r="K7" s="22">
        <f t="shared" ref="K7:K27" si="2">IFERROR(SUM(G7,H7)/E7,0)</f>
        <v>0.4548288411552332</v>
      </c>
      <c r="L7" s="23">
        <f t="shared" ref="L7:L27" si="3">IFERROR(SUM(G7,H7,I7)/E7,0)</f>
        <v>0.51739863746877601</v>
      </c>
      <c r="M7" s="4"/>
      <c r="N7" t="s">
        <v>268</v>
      </c>
      <c r="O7" s="5">
        <v>0.63772820125198348</v>
      </c>
      <c r="P7" s="71">
        <v>0.68424377748949705</v>
      </c>
    </row>
    <row r="8" spans="1:16">
      <c r="A8" s="17"/>
      <c r="B8" s="55">
        <v>3</v>
      </c>
      <c r="C8" s="19" t="s">
        <v>251</v>
      </c>
      <c r="D8" s="20">
        <v>1.4709E-2</v>
      </c>
      <c r="E8" s="21">
        <v>0.170844</v>
      </c>
      <c r="F8" s="21">
        <f t="shared" si="0"/>
        <v>9.745060018244657E-2</v>
      </c>
      <c r="G8" s="21">
        <v>7.0381980182446569E-2</v>
      </c>
      <c r="H8" s="21">
        <v>1.150456E-2</v>
      </c>
      <c r="I8" s="21">
        <v>1.5564060000000001E-2</v>
      </c>
      <c r="J8" s="22">
        <f t="shared" si="1"/>
        <v>0.41196635633938899</v>
      </c>
      <c r="K8" s="22">
        <f t="shared" si="2"/>
        <v>0.47930591757654101</v>
      </c>
      <c r="L8" s="23">
        <f t="shared" si="3"/>
        <v>0.57040692200163057</v>
      </c>
      <c r="M8" s="4"/>
      <c r="N8" t="s">
        <v>262</v>
      </c>
      <c r="O8" s="5">
        <v>0.3531858453947872</v>
      </c>
      <c r="P8" s="71">
        <v>0.59173687327709568</v>
      </c>
    </row>
    <row r="9" spans="1:16">
      <c r="A9" s="17"/>
      <c r="B9" s="55">
        <v>4</v>
      </c>
      <c r="C9" s="19" t="s">
        <v>252</v>
      </c>
      <c r="D9" s="20">
        <v>5.3030000000000001E-2</v>
      </c>
      <c r="E9" s="21">
        <v>0.55571099999999996</v>
      </c>
      <c r="F9" s="21">
        <f t="shared" si="0"/>
        <v>0.32636694086675377</v>
      </c>
      <c r="G9" s="21">
        <v>0.2402793108667538</v>
      </c>
      <c r="H9" s="21">
        <v>4.7506090000000001E-2</v>
      </c>
      <c r="I9" s="21">
        <v>3.8581539999999998E-2</v>
      </c>
      <c r="J9" s="22">
        <f t="shared" si="1"/>
        <v>0.43238177913835396</v>
      </c>
      <c r="K9" s="22">
        <f t="shared" si="2"/>
        <v>0.51786882186379934</v>
      </c>
      <c r="L9" s="23">
        <f t="shared" si="3"/>
        <v>0.58729616809232466</v>
      </c>
      <c r="M9" s="4"/>
      <c r="N9" t="s">
        <v>259</v>
      </c>
      <c r="O9" s="5">
        <v>0.47983902951753549</v>
      </c>
      <c r="P9" s="71">
        <v>0.5899524800056255</v>
      </c>
    </row>
    <row r="10" spans="1:16">
      <c r="A10" s="17"/>
      <c r="B10" s="55">
        <v>5</v>
      </c>
      <c r="C10" s="19" t="s">
        <v>253</v>
      </c>
      <c r="D10" s="20">
        <v>2.9618000000000002E-2</v>
      </c>
      <c r="E10" s="21">
        <v>0.70841500000000013</v>
      </c>
      <c r="F10" s="21">
        <f t="shared" si="0"/>
        <v>0.17015021060384031</v>
      </c>
      <c r="G10" s="21">
        <v>0.10421985060384031</v>
      </c>
      <c r="H10" s="21">
        <v>1.5122109999999998E-2</v>
      </c>
      <c r="I10" s="21">
        <v>5.0808249999999999E-2</v>
      </c>
      <c r="J10" s="22">
        <f t="shared" si="1"/>
        <v>0.14711694501646674</v>
      </c>
      <c r="K10" s="22">
        <f t="shared" si="2"/>
        <v>0.16846334507857721</v>
      </c>
      <c r="L10" s="23">
        <f t="shared" si="3"/>
        <v>0.240184370183918</v>
      </c>
      <c r="M10" s="4"/>
      <c r="N10" t="s">
        <v>252</v>
      </c>
      <c r="O10" s="5">
        <v>0.32636694086675377</v>
      </c>
      <c r="P10" s="71">
        <v>0.58729616809232466</v>
      </c>
    </row>
    <row r="11" spans="1:16">
      <c r="A11" s="17"/>
      <c r="B11" s="55">
        <v>6</v>
      </c>
      <c r="C11" s="19" t="s">
        <v>254</v>
      </c>
      <c r="D11" s="20">
        <v>2.9618000000000002E-2</v>
      </c>
      <c r="E11" s="21">
        <v>0.56827100000000008</v>
      </c>
      <c r="F11" s="21">
        <f t="shared" si="0"/>
        <v>0.31259754293380937</v>
      </c>
      <c r="G11" s="21">
        <v>0.23571956293380936</v>
      </c>
      <c r="H11" s="21">
        <v>3.583447E-2</v>
      </c>
      <c r="I11" s="21">
        <v>4.1043509999999998E-2</v>
      </c>
      <c r="J11" s="22">
        <f t="shared" si="1"/>
        <v>0.41480132354776034</v>
      </c>
      <c r="K11" s="22">
        <f t="shared" si="2"/>
        <v>0.47786009304330035</v>
      </c>
      <c r="L11" s="23">
        <f t="shared" si="3"/>
        <v>0.55008533416945316</v>
      </c>
      <c r="M11" s="4"/>
      <c r="N11" t="s">
        <v>260</v>
      </c>
      <c r="O11" s="5">
        <v>0.31633845450217218</v>
      </c>
      <c r="P11" s="71">
        <v>0.57760672831348059</v>
      </c>
    </row>
    <row r="12" spans="1:16">
      <c r="A12" s="17"/>
      <c r="B12" s="55">
        <v>8</v>
      </c>
      <c r="C12" s="19" t="s">
        <v>256</v>
      </c>
      <c r="D12" s="20">
        <v>5.4030000000000002E-2</v>
      </c>
      <c r="E12" s="21">
        <v>0.68694500000000003</v>
      </c>
      <c r="F12" s="21">
        <f t="shared" si="0"/>
        <v>0.37091590631394233</v>
      </c>
      <c r="G12" s="21">
        <v>0.27252819631394232</v>
      </c>
      <c r="H12" s="21">
        <v>5.3180940000000003E-2</v>
      </c>
      <c r="I12" s="21">
        <v>4.5206769999999993E-2</v>
      </c>
      <c r="J12" s="22">
        <f t="shared" si="1"/>
        <v>0.39672491438753077</v>
      </c>
      <c r="K12" s="22">
        <f t="shared" si="2"/>
        <v>0.47414150523541521</v>
      </c>
      <c r="L12" s="23">
        <f t="shared" si="3"/>
        <v>0.53994993240207345</v>
      </c>
      <c r="M12" s="4"/>
      <c r="N12" t="s">
        <v>251</v>
      </c>
      <c r="O12" s="5">
        <v>9.745060018244657E-2</v>
      </c>
      <c r="P12" s="71">
        <v>0.57040692200163057</v>
      </c>
    </row>
    <row r="13" spans="1:16">
      <c r="A13" s="17"/>
      <c r="B13" s="55">
        <v>9</v>
      </c>
      <c r="C13" s="19" t="s">
        <v>257</v>
      </c>
      <c r="D13" s="20">
        <v>2.8618000000000001E-2</v>
      </c>
      <c r="E13" s="21">
        <v>0.69997799999999999</v>
      </c>
      <c r="F13" s="21">
        <f t="shared" si="0"/>
        <v>0.13341052470661396</v>
      </c>
      <c r="G13" s="21">
        <v>9.8721894706613966E-2</v>
      </c>
      <c r="H13" s="21">
        <v>1.7621770000000002E-2</v>
      </c>
      <c r="I13" s="21">
        <v>1.706686E-2</v>
      </c>
      <c r="J13" s="22">
        <f t="shared" si="1"/>
        <v>0.1410357107032135</v>
      </c>
      <c r="K13" s="22">
        <f t="shared" si="2"/>
        <v>0.16621045905244733</v>
      </c>
      <c r="L13" s="23">
        <f t="shared" si="3"/>
        <v>0.19059245391514301</v>
      </c>
      <c r="M13" s="4"/>
      <c r="N13" t="s">
        <v>261</v>
      </c>
      <c r="O13" s="5">
        <v>0.37611602353196338</v>
      </c>
      <c r="P13" s="71">
        <v>0.56026590050894498</v>
      </c>
    </row>
    <row r="14" spans="1:16">
      <c r="A14" s="17"/>
      <c r="B14" s="55">
        <v>10</v>
      </c>
      <c r="C14" s="19" t="s">
        <v>258</v>
      </c>
      <c r="D14" s="20">
        <v>2.8618000000000001E-2</v>
      </c>
      <c r="E14" s="21">
        <v>0.70400400000000007</v>
      </c>
      <c r="F14" s="21">
        <f t="shared" si="0"/>
        <v>0.14594887225812375</v>
      </c>
      <c r="G14" s="21">
        <v>0.10242046225812373</v>
      </c>
      <c r="H14" s="21">
        <v>1.7163970000000001E-2</v>
      </c>
      <c r="I14" s="21">
        <v>2.6364440000000003E-2</v>
      </c>
      <c r="J14" s="22">
        <f t="shared" si="1"/>
        <v>0.14548278455537714</v>
      </c>
      <c r="K14" s="22">
        <f t="shared" si="2"/>
        <v>0.16986328523435054</v>
      </c>
      <c r="L14" s="23">
        <f t="shared" si="3"/>
        <v>0.20731256109073776</v>
      </c>
      <c r="M14" s="4"/>
      <c r="N14" t="s">
        <v>265</v>
      </c>
      <c r="O14" s="5">
        <v>9.3256529323104451E-2</v>
      </c>
      <c r="P14" s="71">
        <v>0.55048155247421604</v>
      </c>
    </row>
    <row r="15" spans="1:16">
      <c r="A15" s="17"/>
      <c r="B15" s="55">
        <v>11</v>
      </c>
      <c r="C15" s="19" t="s">
        <v>259</v>
      </c>
      <c r="D15" s="20">
        <v>5.3030000000000001E-2</v>
      </c>
      <c r="E15" s="21">
        <v>0.81335199999999996</v>
      </c>
      <c r="F15" s="21">
        <f t="shared" si="0"/>
        <v>0.47983902951753549</v>
      </c>
      <c r="G15" s="21">
        <v>0.37314628951753548</v>
      </c>
      <c r="H15" s="21">
        <v>5.0514430000000006E-2</v>
      </c>
      <c r="I15" s="21">
        <v>5.6178310000000002E-2</v>
      </c>
      <c r="J15" s="22">
        <f t="shared" si="1"/>
        <v>0.4587758922551804</v>
      </c>
      <c r="K15" s="22">
        <f t="shared" si="2"/>
        <v>0.52088237259825454</v>
      </c>
      <c r="L15" s="23">
        <f t="shared" si="3"/>
        <v>0.5899524800056255</v>
      </c>
      <c r="M15" s="4"/>
      <c r="N15" t="s">
        <v>254</v>
      </c>
      <c r="O15" s="5">
        <v>0.31259754293380937</v>
      </c>
      <c r="P15" s="71">
        <v>0.55008533416945316</v>
      </c>
    </row>
    <row r="16" spans="1:16">
      <c r="A16" s="17"/>
      <c r="B16" s="55">
        <v>12</v>
      </c>
      <c r="C16" s="19" t="s">
        <v>260</v>
      </c>
      <c r="D16" s="20">
        <v>5.3030000000000001E-2</v>
      </c>
      <c r="E16" s="21">
        <v>0.54767099999999991</v>
      </c>
      <c r="F16" s="21">
        <f t="shared" si="0"/>
        <v>0.31633845450217218</v>
      </c>
      <c r="G16" s="21">
        <v>0.2365410945021722</v>
      </c>
      <c r="H16" s="21">
        <v>3.7218050000000003E-2</v>
      </c>
      <c r="I16" s="21">
        <v>4.2579309999999988E-2</v>
      </c>
      <c r="J16" s="22">
        <f t="shared" si="1"/>
        <v>0.43190363284192929</v>
      </c>
      <c r="K16" s="22">
        <f t="shared" si="2"/>
        <v>0.49986058144793544</v>
      </c>
      <c r="L16" s="23">
        <f t="shared" si="3"/>
        <v>0.57760672831348059</v>
      </c>
      <c r="M16" s="4"/>
      <c r="N16" t="s">
        <v>256</v>
      </c>
      <c r="O16" s="5">
        <v>0.37091590631394233</v>
      </c>
      <c r="P16" s="71">
        <v>0.53994993240207345</v>
      </c>
    </row>
    <row r="17" spans="1:16">
      <c r="A17" s="17"/>
      <c r="B17" s="55">
        <v>13</v>
      </c>
      <c r="C17" s="19" t="s">
        <v>261</v>
      </c>
      <c r="D17" s="20">
        <v>5.3030000000000001E-2</v>
      </c>
      <c r="E17" s="21">
        <v>0.67131699999999994</v>
      </c>
      <c r="F17" s="21">
        <f t="shared" si="0"/>
        <v>0.37611602353196338</v>
      </c>
      <c r="G17" s="21">
        <v>0.2797758235319634</v>
      </c>
      <c r="H17" s="21">
        <v>4.6025190000000007E-2</v>
      </c>
      <c r="I17" s="21">
        <v>5.031501E-2</v>
      </c>
      <c r="J17" s="22">
        <f t="shared" si="1"/>
        <v>0.41675664929081702</v>
      </c>
      <c r="K17" s="22">
        <f t="shared" si="2"/>
        <v>0.48531619716462332</v>
      </c>
      <c r="L17" s="23">
        <f t="shared" si="3"/>
        <v>0.56026590050894498</v>
      </c>
      <c r="M17" s="4"/>
      <c r="N17" t="s">
        <v>272</v>
      </c>
      <c r="O17" s="5">
        <v>9.8066379788291941E-2</v>
      </c>
      <c r="P17" s="71">
        <v>0.53827320164606662</v>
      </c>
    </row>
    <row r="18" spans="1:16">
      <c r="A18" s="17"/>
      <c r="B18" s="55">
        <v>14</v>
      </c>
      <c r="C18" s="19" t="s">
        <v>262</v>
      </c>
      <c r="D18" s="20">
        <v>2.8618000000000001E-2</v>
      </c>
      <c r="E18" s="21">
        <v>0.59686300000000003</v>
      </c>
      <c r="F18" s="21">
        <f t="shared" si="0"/>
        <v>0.3531858453947872</v>
      </c>
      <c r="G18" s="21">
        <v>0.26955691539478721</v>
      </c>
      <c r="H18" s="21">
        <v>3.7689829999999994E-2</v>
      </c>
      <c r="I18" s="21">
        <v>4.5939100000000004E-2</v>
      </c>
      <c r="J18" s="22">
        <f t="shared" si="1"/>
        <v>0.45162275998811652</v>
      </c>
      <c r="K18" s="22">
        <f t="shared" si="2"/>
        <v>0.51476929445247432</v>
      </c>
      <c r="L18" s="23">
        <f t="shared" si="3"/>
        <v>0.59173687327709568</v>
      </c>
      <c r="M18" s="4"/>
      <c r="N18" t="s">
        <v>250</v>
      </c>
      <c r="O18" s="5">
        <v>0.32277965738353337</v>
      </c>
      <c r="P18" s="71">
        <v>0.51739863746877601</v>
      </c>
    </row>
    <row r="19" spans="1:16">
      <c r="A19" s="17"/>
      <c r="B19" s="55">
        <v>15</v>
      </c>
      <c r="C19" s="19" t="s">
        <v>263</v>
      </c>
      <c r="D19" s="20">
        <v>39.919249000000001</v>
      </c>
      <c r="E19" s="21">
        <v>53.833559999999991</v>
      </c>
      <c r="F19" s="21">
        <f t="shared" si="0"/>
        <v>25.843018739164208</v>
      </c>
      <c r="G19" s="21">
        <v>18.117315809164211</v>
      </c>
      <c r="H19" s="21">
        <v>4.2559270400000004</v>
      </c>
      <c r="I19" s="21">
        <v>3.4697758899999989</v>
      </c>
      <c r="J19" s="22">
        <f t="shared" si="1"/>
        <v>0.33654314909071986</v>
      </c>
      <c r="K19" s="22">
        <f t="shared" si="2"/>
        <v>0.4156002844538651</v>
      </c>
      <c r="L19" s="23">
        <f t="shared" si="3"/>
        <v>0.4800540543698803</v>
      </c>
      <c r="M19" s="4"/>
      <c r="N19" t="s">
        <v>273</v>
      </c>
      <c r="O19" s="5">
        <v>0.13956373873572914</v>
      </c>
      <c r="P19" s="71">
        <v>0.49469461236749179</v>
      </c>
    </row>
    <row r="20" spans="1:16">
      <c r="A20" s="17"/>
      <c r="B20" s="55">
        <v>16</v>
      </c>
      <c r="C20" s="19" t="s">
        <v>264</v>
      </c>
      <c r="D20" s="20">
        <v>2.8618000000000001E-2</v>
      </c>
      <c r="E20" s="21">
        <v>0.71641399999999988</v>
      </c>
      <c r="F20" s="21">
        <f t="shared" si="0"/>
        <v>0.12622530047119118</v>
      </c>
      <c r="G20" s="21">
        <v>7.9447430471191183E-2</v>
      </c>
      <c r="H20" s="21">
        <v>1.0735350000000001E-2</v>
      </c>
      <c r="I20" s="21">
        <v>3.6042519999999995E-2</v>
      </c>
      <c r="J20" s="22">
        <f t="shared" si="1"/>
        <v>0.11089597700657887</v>
      </c>
      <c r="K20" s="22">
        <f t="shared" si="2"/>
        <v>0.12588081817383692</v>
      </c>
      <c r="L20" s="23">
        <f t="shared" si="3"/>
        <v>0.17619044361387579</v>
      </c>
      <c r="M20" s="4"/>
      <c r="N20" t="s">
        <v>263</v>
      </c>
      <c r="O20" s="5">
        <v>25.843018739164208</v>
      </c>
      <c r="P20" s="71">
        <v>0.4800540543698803</v>
      </c>
    </row>
    <row r="21" spans="1:16">
      <c r="A21" s="17"/>
      <c r="B21" s="55">
        <v>17</v>
      </c>
      <c r="C21" s="19" t="s">
        <v>265</v>
      </c>
      <c r="D21" s="20">
        <v>1.2206E-2</v>
      </c>
      <c r="E21" s="21">
        <v>0.16940899999999998</v>
      </c>
      <c r="F21" s="21">
        <f t="shared" si="0"/>
        <v>9.3256529323104451E-2</v>
      </c>
      <c r="G21" s="21">
        <v>6.464049932310445E-2</v>
      </c>
      <c r="H21" s="21">
        <v>1.1552730000000001E-2</v>
      </c>
      <c r="I21" s="21">
        <v>1.70633E-2</v>
      </c>
      <c r="J21" s="22">
        <f t="shared" si="1"/>
        <v>0.3815647298732916</v>
      </c>
      <c r="K21" s="22">
        <f t="shared" si="2"/>
        <v>0.44975904068322498</v>
      </c>
      <c r="L21" s="23">
        <f t="shared" si="3"/>
        <v>0.55048155247421604</v>
      </c>
      <c r="M21" s="4"/>
      <c r="N21" t="s">
        <v>271</v>
      </c>
      <c r="O21" s="5">
        <v>0.13307006907685864</v>
      </c>
      <c r="P21" s="71">
        <v>0.46409376410942188</v>
      </c>
    </row>
    <row r="22" spans="1:16">
      <c r="A22" s="17"/>
      <c r="B22" s="55">
        <v>20</v>
      </c>
      <c r="C22" s="19" t="s">
        <v>268</v>
      </c>
      <c r="D22" s="20">
        <v>3.6220999999999996E-2</v>
      </c>
      <c r="E22" s="21">
        <v>0.93201899999999993</v>
      </c>
      <c r="F22" s="21">
        <f t="shared" si="0"/>
        <v>0.63772820125198348</v>
      </c>
      <c r="G22" s="21">
        <v>0.50328923125198344</v>
      </c>
      <c r="H22" s="21">
        <v>8.3052360000000006E-2</v>
      </c>
      <c r="I22" s="21">
        <v>5.1386610000000006E-2</v>
      </c>
      <c r="J22" s="22">
        <f t="shared" si="1"/>
        <v>0.53999889621561736</v>
      </c>
      <c r="K22" s="22">
        <f t="shared" si="2"/>
        <v>0.62910905384115934</v>
      </c>
      <c r="L22" s="23">
        <f t="shared" si="3"/>
        <v>0.68424377748949705</v>
      </c>
      <c r="M22" s="4"/>
      <c r="N22" t="s">
        <v>269</v>
      </c>
      <c r="O22" s="5">
        <v>0.28316203733931711</v>
      </c>
      <c r="P22" s="71">
        <v>0.35150737350718697</v>
      </c>
    </row>
    <row r="23" spans="1:16">
      <c r="A23" s="17"/>
      <c r="B23" s="55">
        <v>21</v>
      </c>
      <c r="C23" s="19" t="s">
        <v>269</v>
      </c>
      <c r="D23" s="20">
        <v>3.7220999999999997E-2</v>
      </c>
      <c r="E23" s="21">
        <v>0.80556500000000009</v>
      </c>
      <c r="F23" s="21">
        <f t="shared" si="0"/>
        <v>0.28316203733931711</v>
      </c>
      <c r="G23" s="21">
        <v>0.12350430733931717</v>
      </c>
      <c r="H23" s="21">
        <v>2.7672970000000002E-2</v>
      </c>
      <c r="I23" s="21">
        <v>0.13198475999999998</v>
      </c>
      <c r="J23" s="22">
        <f t="shared" si="1"/>
        <v>0.15331389439625251</v>
      </c>
      <c r="K23" s="22">
        <f t="shared" si="2"/>
        <v>0.1876661440595323</v>
      </c>
      <c r="L23" s="23">
        <f t="shared" si="3"/>
        <v>0.35150737350718697</v>
      </c>
      <c r="M23" s="4"/>
      <c r="N23" t="s">
        <v>270</v>
      </c>
      <c r="O23" s="5">
        <v>0.1973017969961168</v>
      </c>
      <c r="P23" s="71">
        <v>0.25260902802886964</v>
      </c>
    </row>
    <row r="24" spans="1:16">
      <c r="A24" s="17"/>
      <c r="B24" s="55">
        <v>22</v>
      </c>
      <c r="C24" s="19" t="s">
        <v>270</v>
      </c>
      <c r="D24" s="20">
        <v>2.9618000000000002E-2</v>
      </c>
      <c r="E24" s="21">
        <v>0.78105599999999997</v>
      </c>
      <c r="F24" s="21">
        <f t="shared" si="0"/>
        <v>0.1973017969961168</v>
      </c>
      <c r="G24" s="21">
        <v>0.10003673699611682</v>
      </c>
      <c r="H24" s="21">
        <v>1.7628700000000001E-2</v>
      </c>
      <c r="I24" s="21">
        <v>7.9636359999999989E-2</v>
      </c>
      <c r="J24" s="22">
        <f t="shared" si="1"/>
        <v>0.12807882788957106</v>
      </c>
      <c r="K24" s="22">
        <f t="shared" si="2"/>
        <v>0.15064916855656549</v>
      </c>
      <c r="L24" s="23">
        <f t="shared" si="3"/>
        <v>0.25260902802886964</v>
      </c>
      <c r="M24" s="4"/>
      <c r="N24" t="s">
        <v>253</v>
      </c>
      <c r="O24" s="5">
        <v>0.17015021060384031</v>
      </c>
      <c r="P24" s="71">
        <v>0.240184370183918</v>
      </c>
    </row>
    <row r="25" spans="1:16">
      <c r="A25" s="17"/>
      <c r="B25" s="55">
        <v>23</v>
      </c>
      <c r="C25" s="19" t="s">
        <v>271</v>
      </c>
      <c r="D25" s="20">
        <v>1.5809E-2</v>
      </c>
      <c r="E25" s="21">
        <v>0.28673100000000001</v>
      </c>
      <c r="F25" s="21">
        <f t="shared" si="0"/>
        <v>0.13307006907685864</v>
      </c>
      <c r="G25" s="21">
        <v>0.10596574907685863</v>
      </c>
      <c r="H25" s="21">
        <v>8.7986599999999981E-3</v>
      </c>
      <c r="I25" s="21">
        <v>1.8305660000000001E-2</v>
      </c>
      <c r="J25" s="22">
        <f t="shared" si="1"/>
        <v>0.36956502462886337</v>
      </c>
      <c r="K25" s="22">
        <f t="shared" si="2"/>
        <v>0.40025113809409735</v>
      </c>
      <c r="L25" s="23">
        <f t="shared" si="3"/>
        <v>0.46409376410942188</v>
      </c>
      <c r="M25" s="4"/>
      <c r="N25" t="s">
        <v>258</v>
      </c>
      <c r="O25" s="5">
        <v>0.14594887225812375</v>
      </c>
      <c r="P25" s="71">
        <v>0.20731256109073776</v>
      </c>
    </row>
    <row r="26" spans="1:16">
      <c r="A26" s="17"/>
      <c r="B26" s="55">
        <v>24</v>
      </c>
      <c r="C26" s="19" t="s">
        <v>272</v>
      </c>
      <c r="D26" s="20">
        <v>1.3205999999999999E-2</v>
      </c>
      <c r="E26" s="21">
        <v>0.18218699999999999</v>
      </c>
      <c r="F26" s="21">
        <f t="shared" si="0"/>
        <v>9.8066379788291941E-2</v>
      </c>
      <c r="G26" s="21">
        <v>6.9363459788291948E-2</v>
      </c>
      <c r="H26" s="21">
        <v>1.2678479999999999E-2</v>
      </c>
      <c r="I26" s="21">
        <v>1.6024440000000001E-2</v>
      </c>
      <c r="J26" s="22">
        <f t="shared" si="1"/>
        <v>0.38072672467460328</v>
      </c>
      <c r="K26" s="22">
        <f t="shared" si="2"/>
        <v>0.45031720039460527</v>
      </c>
      <c r="L26" s="23">
        <f t="shared" si="3"/>
        <v>0.53827320164606662</v>
      </c>
      <c r="M26" s="4"/>
      <c r="N26" t="s">
        <v>257</v>
      </c>
      <c r="O26" s="5">
        <v>0.13341052470661396</v>
      </c>
      <c r="P26" s="71">
        <v>0.19059245391514301</v>
      </c>
    </row>
    <row r="27" spans="1:16" ht="15.75" thickBot="1">
      <c r="A27" s="24"/>
      <c r="B27" s="56">
        <v>25</v>
      </c>
      <c r="C27" s="26" t="s">
        <v>273</v>
      </c>
      <c r="D27" s="27">
        <v>8.2059999999999998E-3</v>
      </c>
      <c r="E27" s="28">
        <v>0.28212099999999996</v>
      </c>
      <c r="F27" s="28">
        <f t="shared" si="0"/>
        <v>0.13956373873572914</v>
      </c>
      <c r="G27" s="28">
        <v>9.0649498735729139E-2</v>
      </c>
      <c r="H27" s="28">
        <v>1.9847510000000002E-2</v>
      </c>
      <c r="I27" s="28">
        <v>2.9066729999999999E-2</v>
      </c>
      <c r="J27" s="29">
        <f t="shared" si="1"/>
        <v>0.32131425429418281</v>
      </c>
      <c r="K27" s="29">
        <f t="shared" si="2"/>
        <v>0.39166530933794064</v>
      </c>
      <c r="L27" s="30">
        <f t="shared" si="3"/>
        <v>0.49469461236749179</v>
      </c>
      <c r="M27" s="4"/>
      <c r="N27" t="s">
        <v>264</v>
      </c>
      <c r="O27" s="5">
        <v>0.12622530047119118</v>
      </c>
      <c r="P27" s="71">
        <v>0.17619044361387579</v>
      </c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9" sqref="A19:D1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>
      <c r="A1" s="50">
        <v>34</v>
      </c>
      <c r="B1" s="49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600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40.579332999999998</v>
      </c>
      <c r="E6" s="14">
        <v>65.336284000000006</v>
      </c>
      <c r="F6" s="14">
        <v>30.95649240034232</v>
      </c>
      <c r="G6" s="14">
        <v>21.780414940342325</v>
      </c>
      <c r="H6" s="14">
        <v>4.8581098000000011</v>
      </c>
      <c r="I6" s="14">
        <v>4.317967659999999</v>
      </c>
      <c r="J6" s="15">
        <v>0.33335864250165076</v>
      </c>
      <c r="K6" s="15">
        <v>0.40771410783543066</v>
      </c>
      <c r="L6" s="16">
        <v>0.47380246480412513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35.081908999999996</v>
      </c>
      <c r="E7" s="38">
        <f ca="1">SUM(E8:OFFSET(E6,MATCH("PROYECTOS",$A$8:$A$50,0),0))</f>
        <v>59.838859999999997</v>
      </c>
      <c r="F7" s="38">
        <f ca="1">SUM(F8:OFFSET(F6,MATCH("PROYECTOS",$A$8:$A$50,0),0))</f>
        <v>30.125146530802859</v>
      </c>
      <c r="G7" s="38">
        <f ca="1">SUM(G8:OFFSET(G6,MATCH("PROYECTOS",$A$8:$A$50,0),0))</f>
        <v>21.277136380802858</v>
      </c>
      <c r="H7" s="38">
        <f ca="1">SUM(H8:OFFSET(H6,MATCH("PROYECTOS",$A$8:$A$50,0),0))</f>
        <v>4.7722605299999996</v>
      </c>
      <c r="I7" s="38">
        <f ca="1">SUM(I8:OFFSET(I6,MATCH("PROYECTOS",$A$8:$A$50,0),0))</f>
        <v>4.075749619999999</v>
      </c>
      <c r="J7" s="39">
        <f ca="1">IFERROR(G7/E7,0)</f>
        <v>0.35557389263102368</v>
      </c>
      <c r="K7" s="39">
        <f ca="1">IFERROR(SUM(G7,H7)/E7,0)</f>
        <v>0.4353257550495257</v>
      </c>
      <c r="L7" s="40">
        <f ca="1">IFERROR(SUM(G7,H7,I7)/E7,0)</f>
        <v>0.50343784174369066</v>
      </c>
      <c r="M7" s="4"/>
    </row>
    <row r="8" spans="1:13">
      <c r="A8" s="17"/>
      <c r="B8" s="19">
        <v>3000001</v>
      </c>
      <c r="C8" s="19" t="s">
        <v>275</v>
      </c>
      <c r="D8" s="20">
        <v>8.4588689999999964</v>
      </c>
      <c r="E8" s="21">
        <v>25.582965999999999</v>
      </c>
      <c r="F8" s="21">
        <f t="shared" ref="F8:F12" si="0">SUM(G8,H8,I8)</f>
        <v>11.418914105789957</v>
      </c>
      <c r="G8" s="21">
        <v>8.0837919857899578</v>
      </c>
      <c r="H8" s="21">
        <v>1.5201118199999999</v>
      </c>
      <c r="I8" s="21">
        <v>1.8150102999999995</v>
      </c>
      <c r="J8" s="22">
        <f t="shared" ref="J8:J13" si="1">IFERROR(G8/E8,0)</f>
        <v>0.31598337682151312</v>
      </c>
      <c r="K8" s="22">
        <f t="shared" ref="K8:K13" si="2">IFERROR(SUM(G8,H8)/E8,0)</f>
        <v>0.37540228157243216</v>
      </c>
      <c r="L8" s="23">
        <f t="shared" ref="L8:L13" si="3">IFERROR(SUM(G8,H8,I8)/E8,0)</f>
        <v>0.44634832825052256</v>
      </c>
      <c r="M8" s="4"/>
    </row>
    <row r="9" spans="1:13" ht="51">
      <c r="A9" s="17"/>
      <c r="B9" s="19">
        <v>3000415</v>
      </c>
      <c r="C9" s="19" t="s">
        <v>602</v>
      </c>
      <c r="D9" s="20">
        <v>1.6568989999999999</v>
      </c>
      <c r="E9" s="21">
        <v>3.5073179999999988</v>
      </c>
      <c r="F9" s="21">
        <f t="shared" si="0"/>
        <v>1.8841334596363006</v>
      </c>
      <c r="G9" s="21">
        <v>1.5345642096363008</v>
      </c>
      <c r="H9" s="21">
        <v>0.20134521999999999</v>
      </c>
      <c r="I9" s="21">
        <v>0.14822403000000001</v>
      </c>
      <c r="J9" s="22">
        <f t="shared" si="1"/>
        <v>0.43753209992259079</v>
      </c>
      <c r="K9" s="22">
        <f t="shared" si="2"/>
        <v>0.49493927543390742</v>
      </c>
      <c r="L9" s="23">
        <f t="shared" si="3"/>
        <v>0.53720063582381217</v>
      </c>
      <c r="M9" s="4"/>
    </row>
    <row r="10" spans="1:13" ht="25.5">
      <c r="A10" s="17"/>
      <c r="B10" s="19">
        <v>3000416</v>
      </c>
      <c r="C10" s="19" t="s">
        <v>603</v>
      </c>
      <c r="D10" s="20">
        <v>4.8040310000000002</v>
      </c>
      <c r="E10" s="21">
        <v>8.2129630000000002</v>
      </c>
      <c r="F10" s="21">
        <f t="shared" si="0"/>
        <v>4.3142786990638227</v>
      </c>
      <c r="G10" s="21">
        <v>2.8963858890638221</v>
      </c>
      <c r="H10" s="21">
        <v>0.77736724000000001</v>
      </c>
      <c r="I10" s="21">
        <v>0.64052556999999999</v>
      </c>
      <c r="J10" s="22">
        <f t="shared" si="1"/>
        <v>0.35266028704425212</v>
      </c>
      <c r="K10" s="22">
        <f t="shared" si="2"/>
        <v>0.44731154019125891</v>
      </c>
      <c r="L10" s="23">
        <f t="shared" si="3"/>
        <v>0.52530112446188093</v>
      </c>
      <c r="M10" s="4"/>
    </row>
    <row r="11" spans="1:13" ht="38.25">
      <c r="A11" s="17"/>
      <c r="B11" s="19">
        <v>3000417</v>
      </c>
      <c r="C11" s="19" t="s">
        <v>604</v>
      </c>
      <c r="D11" s="20">
        <v>13.598804999999999</v>
      </c>
      <c r="E11" s="21">
        <v>15.898308</v>
      </c>
      <c r="F11" s="21">
        <f t="shared" si="0"/>
        <v>8.6995571365611308</v>
      </c>
      <c r="G11" s="21">
        <v>6.1040032965611317</v>
      </c>
      <c r="H11" s="21">
        <v>1.59256</v>
      </c>
      <c r="I11" s="21">
        <v>1.00299384</v>
      </c>
      <c r="J11" s="22">
        <f t="shared" si="1"/>
        <v>0.38394043545773121</v>
      </c>
      <c r="K11" s="22">
        <f t="shared" si="2"/>
        <v>0.48411210152433398</v>
      </c>
      <c r="L11" s="23">
        <f t="shared" si="3"/>
        <v>0.54720018863398112</v>
      </c>
      <c r="M11" s="4"/>
    </row>
    <row r="12" spans="1:13" ht="38.25">
      <c r="A12" s="17"/>
      <c r="B12" s="19">
        <v>3000493</v>
      </c>
      <c r="C12" s="19" t="s">
        <v>605</v>
      </c>
      <c r="D12" s="20">
        <v>6.5633050000000006</v>
      </c>
      <c r="E12" s="21">
        <v>6.6373050000000005</v>
      </c>
      <c r="F12" s="21">
        <f t="shared" si="0"/>
        <v>3.8082631297516456</v>
      </c>
      <c r="G12" s="21">
        <v>2.6583909997516457</v>
      </c>
      <c r="H12" s="21">
        <v>0.68087624999999996</v>
      </c>
      <c r="I12" s="21">
        <v>0.46899587999999998</v>
      </c>
      <c r="J12" s="22">
        <f t="shared" si="1"/>
        <v>0.40052265185216673</v>
      </c>
      <c r="K12" s="22">
        <f t="shared" si="2"/>
        <v>0.50310589158576335</v>
      </c>
      <c r="L12" s="23">
        <f t="shared" si="3"/>
        <v>0.57376648048442036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5.4974240000000023</v>
      </c>
      <c r="E13" s="45">
        <f t="shared" ref="E13:I13" ca="1" si="4">OFFSET(E13,-MATCH("PROYECTOS",$A$8:$A$50,0)-1,0)-(OFFSET(E13,-MATCH("PROYECTOS",$A$8:$A$50,0),0))</f>
        <v>5.4974240000000094</v>
      </c>
      <c r="F13" s="45">
        <f t="shared" ca="1" si="4"/>
        <v>0.83134586953946155</v>
      </c>
      <c r="G13" s="45">
        <f t="shared" ca="1" si="4"/>
        <v>0.5032785595394671</v>
      </c>
      <c r="H13" s="45">
        <f t="shared" ca="1" si="4"/>
        <v>8.5849270000001532E-2</v>
      </c>
      <c r="I13" s="45">
        <f t="shared" ca="1" si="4"/>
        <v>0.24221804000000002</v>
      </c>
      <c r="J13" s="46">
        <f t="shared" ca="1" si="1"/>
        <v>9.1548070430708312E-2</v>
      </c>
      <c r="K13" s="46">
        <f t="shared" ca="1" si="2"/>
        <v>0.10716434270659633</v>
      </c>
      <c r="L13" s="47">
        <f t="shared" ca="1" si="3"/>
        <v>0.15122462257585867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637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87"/>
      <c r="B18" s="88"/>
      <c r="C18" s="88"/>
      <c r="D18" s="107"/>
    </row>
    <row r="19" spans="1:4" ht="15.75" thickBot="1">
      <c r="A19" s="73"/>
      <c r="B19" s="74">
        <v>3000001</v>
      </c>
      <c r="C19" s="74" t="s">
        <v>275</v>
      </c>
      <c r="D19" s="75">
        <v>0.44634832825052256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S27"/>
  <sheetViews>
    <sheetView workbookViewId="0">
      <selection activeCell="A27" sqref="A27:XFD27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34</v>
      </c>
      <c r="B1" s="49" t="s">
        <v>22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601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40.579332999999998</v>
      </c>
      <c r="I6" s="14">
        <v>65.336284000000006</v>
      </c>
      <c r="J6" s="14">
        <v>30.95649240034232</v>
      </c>
      <c r="K6" s="14">
        <v>21.780414940342325</v>
      </c>
      <c r="L6" s="14">
        <v>4.8581098000000011</v>
      </c>
      <c r="M6" s="14">
        <v>4.317967659999999</v>
      </c>
      <c r="N6" s="15">
        <v>0.33335864250165076</v>
      </c>
      <c r="O6" s="15">
        <v>0.40771410783543066</v>
      </c>
      <c r="P6" s="16">
        <v>0.47380246480412513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SUM(H8:H26)</f>
        <v>35.081908999999996</v>
      </c>
      <c r="I7" s="37">
        <f t="shared" si="0"/>
        <v>59.838859999999997</v>
      </c>
      <c r="J7" s="37">
        <f t="shared" si="0"/>
        <v>30.125146530802862</v>
      </c>
      <c r="K7" s="37">
        <f t="shared" si="0"/>
        <v>21.277136380802858</v>
      </c>
      <c r="L7" s="37">
        <f t="shared" si="0"/>
        <v>4.7722605299999987</v>
      </c>
      <c r="M7" s="37">
        <f t="shared" si="0"/>
        <v>4.0757496199999999</v>
      </c>
      <c r="N7" s="39">
        <f>IFERROR(K7/I7,0)</f>
        <v>0.35557389263102368</v>
      </c>
      <c r="O7" s="39">
        <f>IFERROR(SUM(K7,L7)/I7,0)</f>
        <v>0.43532575504952564</v>
      </c>
      <c r="P7" s="40">
        <f>IFERROR(SUM(K7,L7,M7)/I7,0)</f>
        <v>0.50343784174369055</v>
      </c>
      <c r="Q7" s="64"/>
      <c r="R7" s="38"/>
      <c r="S7" s="40"/>
    </row>
    <row r="8" spans="1:19" ht="63.75">
      <c r="A8" s="17"/>
      <c r="B8" s="19">
        <v>5000152</v>
      </c>
      <c r="C8" s="19" t="s">
        <v>606</v>
      </c>
      <c r="D8" s="68">
        <v>3000416</v>
      </c>
      <c r="E8" s="19" t="s">
        <v>603</v>
      </c>
      <c r="F8" s="69">
        <v>201</v>
      </c>
      <c r="G8" s="19" t="s">
        <v>625</v>
      </c>
      <c r="H8" s="20">
        <v>0.56254599999999999</v>
      </c>
      <c r="I8" s="21">
        <v>0.91908200000000018</v>
      </c>
      <c r="J8" s="21">
        <f t="shared" ref="J8:J26" si="1">SUM(K8,L8,M8)</f>
        <v>0.53788438034627073</v>
      </c>
      <c r="K8" s="21">
        <v>0.36991040034627076</v>
      </c>
      <c r="L8" s="21">
        <v>9.8826719999999993E-2</v>
      </c>
      <c r="M8" s="21">
        <v>6.9147260000000002E-2</v>
      </c>
      <c r="N8" s="22">
        <f t="shared" ref="N8:N27" si="2">IFERROR(K8/I8,0)</f>
        <v>0.40247812528835369</v>
      </c>
      <c r="O8" s="22">
        <f t="shared" ref="O8:O27" si="3">IFERROR(SUM(K8,L8)/I8,0)</f>
        <v>0.51000576700040978</v>
      </c>
      <c r="P8" s="23">
        <f t="shared" ref="P8:P27" si="4">IFERROR(SUM(K8,L8,M8)/I8,0)</f>
        <v>0.58524090379995541</v>
      </c>
      <c r="Q8" s="70">
        <v>12</v>
      </c>
      <c r="R8" s="21">
        <v>23</v>
      </c>
      <c r="S8" s="23">
        <f>IFERROR(R8/Q8,0)</f>
        <v>1.9166666666666667</v>
      </c>
    </row>
    <row r="9" spans="1:19" ht="51">
      <c r="A9" s="17"/>
      <c r="B9" s="19">
        <v>5000206</v>
      </c>
      <c r="C9" s="19" t="s">
        <v>607</v>
      </c>
      <c r="D9" s="68">
        <v>3000416</v>
      </c>
      <c r="E9" s="19" t="s">
        <v>603</v>
      </c>
      <c r="F9" s="69">
        <v>36</v>
      </c>
      <c r="G9" s="19" t="s">
        <v>533</v>
      </c>
      <c r="H9" s="20">
        <v>1.7030119999999997</v>
      </c>
      <c r="I9" s="21">
        <v>2.2087659999999998</v>
      </c>
      <c r="J9" s="21">
        <f t="shared" si="1"/>
        <v>1.0806538747934382</v>
      </c>
      <c r="K9" s="21">
        <v>0.65606635479343822</v>
      </c>
      <c r="L9" s="21">
        <v>0.20442523000000001</v>
      </c>
      <c r="M9" s="21">
        <v>0.22016228999999998</v>
      </c>
      <c r="N9" s="22">
        <f t="shared" si="2"/>
        <v>0.29702845606707018</v>
      </c>
      <c r="O9" s="22">
        <f t="shared" si="3"/>
        <v>0.3895802383744762</v>
      </c>
      <c r="P9" s="23">
        <f t="shared" si="4"/>
        <v>0.48925684060395636</v>
      </c>
      <c r="Q9" s="70">
        <v>2</v>
      </c>
      <c r="R9" s="21">
        <v>2</v>
      </c>
      <c r="S9" s="23">
        <f t="shared" ref="S9:S26" si="5">IFERROR(R9/Q9,0)</f>
        <v>1</v>
      </c>
    </row>
    <row r="10" spans="1:19" ht="25.5">
      <c r="A10" s="17"/>
      <c r="B10" s="19">
        <v>5000295</v>
      </c>
      <c r="C10" s="19" t="s">
        <v>608</v>
      </c>
      <c r="D10" s="68">
        <v>3000416</v>
      </c>
      <c r="E10" s="19" t="s">
        <v>603</v>
      </c>
      <c r="F10" s="69">
        <v>462</v>
      </c>
      <c r="G10" s="19" t="s">
        <v>626</v>
      </c>
      <c r="H10" s="20">
        <v>0.50201499999999999</v>
      </c>
      <c r="I10" s="21">
        <v>1.5867170000000002</v>
      </c>
      <c r="J10" s="21">
        <f t="shared" si="1"/>
        <v>0.80668140801351951</v>
      </c>
      <c r="K10" s="21">
        <v>0.57975627801351948</v>
      </c>
      <c r="L10" s="21">
        <v>0.12704264000000001</v>
      </c>
      <c r="M10" s="21">
        <v>9.9882490000000004E-2</v>
      </c>
      <c r="N10" s="22">
        <f t="shared" si="2"/>
        <v>0.36538102132486094</v>
      </c>
      <c r="O10" s="22">
        <f t="shared" si="3"/>
        <v>0.44544737216121044</v>
      </c>
      <c r="P10" s="23">
        <f t="shared" si="4"/>
        <v>0.50839652440449012</v>
      </c>
      <c r="Q10" s="70">
        <v>9</v>
      </c>
      <c r="R10" s="21">
        <v>9</v>
      </c>
      <c r="S10" s="23">
        <f t="shared" si="5"/>
        <v>1</v>
      </c>
    </row>
    <row r="11" spans="1:19" ht="51">
      <c r="A11" s="17"/>
      <c r="B11" s="19">
        <v>5000316</v>
      </c>
      <c r="C11" s="19" t="s">
        <v>609</v>
      </c>
      <c r="D11" s="68">
        <v>3000417</v>
      </c>
      <c r="E11" s="19" t="s">
        <v>604</v>
      </c>
      <c r="F11" s="69">
        <v>22</v>
      </c>
      <c r="G11" s="19" t="s">
        <v>627</v>
      </c>
      <c r="H11" s="20">
        <v>1.8476449999999998</v>
      </c>
      <c r="I11" s="21">
        <v>3.2716570000000007</v>
      </c>
      <c r="J11" s="21">
        <f t="shared" si="1"/>
        <v>1.5590740328924313</v>
      </c>
      <c r="K11" s="21">
        <v>1.1035628628924314</v>
      </c>
      <c r="L11" s="21">
        <v>0.27760792999999995</v>
      </c>
      <c r="M11" s="21">
        <v>0.17790323999999999</v>
      </c>
      <c r="N11" s="22">
        <f t="shared" si="2"/>
        <v>0.33731007342531055</v>
      </c>
      <c r="O11" s="22">
        <f t="shared" si="3"/>
        <v>0.42216246779305744</v>
      </c>
      <c r="P11" s="23">
        <f t="shared" si="4"/>
        <v>0.47653957395057944</v>
      </c>
      <c r="Q11" s="70">
        <v>1295</v>
      </c>
      <c r="R11" s="21">
        <v>1159</v>
      </c>
      <c r="S11" s="23">
        <f t="shared" si="5"/>
        <v>0.89498069498069499</v>
      </c>
    </row>
    <row r="12" spans="1:19" ht="51">
      <c r="A12" s="17"/>
      <c r="B12" s="19">
        <v>5003226</v>
      </c>
      <c r="C12" s="19" t="s">
        <v>610</v>
      </c>
      <c r="D12" s="68">
        <v>3000415</v>
      </c>
      <c r="E12" s="19" t="s">
        <v>602</v>
      </c>
      <c r="F12" s="69">
        <v>429</v>
      </c>
      <c r="G12" s="19" t="s">
        <v>628</v>
      </c>
      <c r="H12" s="20">
        <v>0.47191100000000002</v>
      </c>
      <c r="I12" s="21">
        <v>0.76433799999999985</v>
      </c>
      <c r="J12" s="21">
        <f t="shared" si="1"/>
        <v>0.34688665640687499</v>
      </c>
      <c r="K12" s="21">
        <v>0.23377889640687499</v>
      </c>
      <c r="L12" s="21">
        <v>7.8378809999999993E-2</v>
      </c>
      <c r="M12" s="21">
        <v>3.4728950000000001E-2</v>
      </c>
      <c r="N12" s="22">
        <f t="shared" si="2"/>
        <v>0.30585800576037703</v>
      </c>
      <c r="O12" s="22">
        <f t="shared" si="3"/>
        <v>0.40840270457163597</v>
      </c>
      <c r="P12" s="23">
        <f t="shared" si="4"/>
        <v>0.45383934385949026</v>
      </c>
      <c r="Q12" s="70">
        <v>7</v>
      </c>
      <c r="R12" s="21">
        <v>10</v>
      </c>
      <c r="S12" s="23">
        <f t="shared" si="5"/>
        <v>1.4285714285714286</v>
      </c>
    </row>
    <row r="13" spans="1:19" ht="38.25">
      <c r="A13" s="17"/>
      <c r="B13" s="19">
        <v>5003227</v>
      </c>
      <c r="C13" s="19" t="s">
        <v>611</v>
      </c>
      <c r="D13" s="68">
        <v>3000417</v>
      </c>
      <c r="E13" s="19" t="s">
        <v>604</v>
      </c>
      <c r="F13" s="69">
        <v>545</v>
      </c>
      <c r="G13" s="19" t="s">
        <v>629</v>
      </c>
      <c r="H13" s="20">
        <v>1.2597269999999998</v>
      </c>
      <c r="I13" s="21">
        <v>1.9816479999999994</v>
      </c>
      <c r="J13" s="21">
        <f t="shared" si="1"/>
        <v>0.9299604869800524</v>
      </c>
      <c r="K13" s="21">
        <v>0.62782241698005237</v>
      </c>
      <c r="L13" s="21">
        <v>0.18651244</v>
      </c>
      <c r="M13" s="21">
        <v>0.11562562999999999</v>
      </c>
      <c r="N13" s="22">
        <f t="shared" si="2"/>
        <v>0.31681833351839106</v>
      </c>
      <c r="O13" s="22">
        <f t="shared" si="3"/>
        <v>0.41093819738927023</v>
      </c>
      <c r="P13" s="23">
        <f t="shared" si="4"/>
        <v>0.46928641563993839</v>
      </c>
      <c r="Q13" s="70">
        <v>600</v>
      </c>
      <c r="R13" s="21">
        <v>474</v>
      </c>
      <c r="S13" s="23">
        <f t="shared" si="5"/>
        <v>0.79</v>
      </c>
    </row>
    <row r="14" spans="1:19" ht="38.25">
      <c r="A14" s="17"/>
      <c r="B14" s="19">
        <v>5003228</v>
      </c>
      <c r="C14" s="19" t="s">
        <v>612</v>
      </c>
      <c r="D14" s="68">
        <v>3000417</v>
      </c>
      <c r="E14" s="19" t="s">
        <v>604</v>
      </c>
      <c r="F14" s="69">
        <v>53</v>
      </c>
      <c r="G14" s="19" t="s">
        <v>630</v>
      </c>
      <c r="H14" s="20">
        <v>2.4559549999999999</v>
      </c>
      <c r="I14" s="21">
        <v>2.4853369999999995</v>
      </c>
      <c r="J14" s="21">
        <f t="shared" si="1"/>
        <v>1.4486572145255023</v>
      </c>
      <c r="K14" s="21">
        <v>1.0407006645255024</v>
      </c>
      <c r="L14" s="21">
        <v>0.23484334000000001</v>
      </c>
      <c r="M14" s="21">
        <v>0.17311320999999996</v>
      </c>
      <c r="N14" s="22">
        <f t="shared" si="2"/>
        <v>0.41873623759091927</v>
      </c>
      <c r="O14" s="22">
        <f t="shared" si="3"/>
        <v>0.51322778541723024</v>
      </c>
      <c r="P14" s="23">
        <f t="shared" si="4"/>
        <v>0.58288160298804659</v>
      </c>
      <c r="Q14" s="70">
        <v>1500</v>
      </c>
      <c r="R14" s="21">
        <v>1542</v>
      </c>
      <c r="S14" s="23">
        <f t="shared" si="5"/>
        <v>1.028</v>
      </c>
    </row>
    <row r="15" spans="1:19" ht="38.25">
      <c r="A15" s="17"/>
      <c r="B15" s="19">
        <v>5004079</v>
      </c>
      <c r="C15" s="19" t="s">
        <v>613</v>
      </c>
      <c r="D15" s="68">
        <v>3000001</v>
      </c>
      <c r="E15" s="19" t="s">
        <v>275</v>
      </c>
      <c r="F15" s="69">
        <v>60</v>
      </c>
      <c r="G15" s="19" t="s">
        <v>309</v>
      </c>
      <c r="H15" s="20">
        <v>6.0378220000000011</v>
      </c>
      <c r="I15" s="21">
        <v>8.6159340000000029</v>
      </c>
      <c r="J15" s="21">
        <f t="shared" si="1"/>
        <v>3.8023120694339041</v>
      </c>
      <c r="K15" s="21">
        <v>2.6527968394339041</v>
      </c>
      <c r="L15" s="21">
        <v>0.62322710999999997</v>
      </c>
      <c r="M15" s="21">
        <v>0.52628811999999991</v>
      </c>
      <c r="N15" s="22">
        <f t="shared" si="2"/>
        <v>0.30789428510407613</v>
      </c>
      <c r="O15" s="22">
        <f t="shared" si="3"/>
        <v>0.38022853348620161</v>
      </c>
      <c r="P15" s="23">
        <f t="shared" si="4"/>
        <v>0.44131165227518027</v>
      </c>
      <c r="Q15" s="70">
        <v>19</v>
      </c>
      <c r="R15" s="21">
        <v>18</v>
      </c>
      <c r="S15" s="23">
        <f t="shared" si="5"/>
        <v>0.94736842105263153</v>
      </c>
    </row>
    <row r="16" spans="1:19" ht="25.5">
      <c r="A16" s="17"/>
      <c r="B16" s="19">
        <v>5004080</v>
      </c>
      <c r="C16" s="19" t="s">
        <v>614</v>
      </c>
      <c r="D16" s="68">
        <v>3000001</v>
      </c>
      <c r="E16" s="19" t="s">
        <v>275</v>
      </c>
      <c r="F16" s="69">
        <v>60</v>
      </c>
      <c r="G16" s="19" t="s">
        <v>309</v>
      </c>
      <c r="H16" s="20">
        <v>0.51499400000000006</v>
      </c>
      <c r="I16" s="21">
        <v>7.1139419999999998</v>
      </c>
      <c r="J16" s="21">
        <f t="shared" si="1"/>
        <v>3.8430181806191608</v>
      </c>
      <c r="K16" s="21">
        <v>2.8218752006191608</v>
      </c>
      <c r="L16" s="21">
        <v>0.48154258999999999</v>
      </c>
      <c r="M16" s="21">
        <v>0.53960039000000004</v>
      </c>
      <c r="N16" s="22">
        <f t="shared" si="2"/>
        <v>0.3966682889204271</v>
      </c>
      <c r="O16" s="22">
        <f t="shared" si="3"/>
        <v>0.46435826868129665</v>
      </c>
      <c r="P16" s="23">
        <f t="shared" si="4"/>
        <v>0.54020937767262667</v>
      </c>
      <c r="Q16" s="70">
        <v>30</v>
      </c>
      <c r="R16" s="21">
        <v>30</v>
      </c>
      <c r="S16" s="23">
        <f t="shared" si="5"/>
        <v>1</v>
      </c>
    </row>
    <row r="17" spans="1:19" ht="38.25">
      <c r="A17" s="17"/>
      <c r="B17" s="19">
        <v>5004081</v>
      </c>
      <c r="C17" s="19" t="s">
        <v>615</v>
      </c>
      <c r="D17" s="68">
        <v>3000001</v>
      </c>
      <c r="E17" s="19" t="s">
        <v>275</v>
      </c>
      <c r="F17" s="69">
        <v>201</v>
      </c>
      <c r="G17" s="19" t="s">
        <v>625</v>
      </c>
      <c r="H17" s="20">
        <v>1.906053</v>
      </c>
      <c r="I17" s="21">
        <v>9.8530899999999981</v>
      </c>
      <c r="J17" s="21">
        <f t="shared" si="1"/>
        <v>3.7735838557368933</v>
      </c>
      <c r="K17" s="21">
        <v>2.609119945736893</v>
      </c>
      <c r="L17" s="21">
        <v>0.41534211999999993</v>
      </c>
      <c r="M17" s="21">
        <v>0.74912179000000001</v>
      </c>
      <c r="N17" s="22">
        <f t="shared" si="2"/>
        <v>0.2648022037489654</v>
      </c>
      <c r="O17" s="22">
        <f t="shared" si="3"/>
        <v>0.30695569265447625</v>
      </c>
      <c r="P17" s="23">
        <f t="shared" si="4"/>
        <v>0.38298481549817304</v>
      </c>
      <c r="Q17" s="70">
        <v>116</v>
      </c>
      <c r="R17" s="21">
        <v>127</v>
      </c>
      <c r="S17" s="23">
        <f t="shared" si="5"/>
        <v>1.0948275862068966</v>
      </c>
    </row>
    <row r="18" spans="1:19" ht="51">
      <c r="A18" s="17"/>
      <c r="B18" s="19">
        <v>5004082</v>
      </c>
      <c r="C18" s="19" t="s">
        <v>616</v>
      </c>
      <c r="D18" s="68">
        <v>3000415</v>
      </c>
      <c r="E18" s="19" t="s">
        <v>602</v>
      </c>
      <c r="F18" s="69">
        <v>86</v>
      </c>
      <c r="G18" s="19" t="s">
        <v>500</v>
      </c>
      <c r="H18" s="20">
        <v>1.1849879999999999</v>
      </c>
      <c r="I18" s="21">
        <v>2.7429799999999989</v>
      </c>
      <c r="J18" s="21">
        <f t="shared" si="1"/>
        <v>1.537246803229426</v>
      </c>
      <c r="K18" s="21">
        <v>1.3007853132294258</v>
      </c>
      <c r="L18" s="21">
        <v>0.12296641</v>
      </c>
      <c r="M18" s="21">
        <v>0.11349508</v>
      </c>
      <c r="N18" s="22">
        <f t="shared" si="2"/>
        <v>0.47422340419158227</v>
      </c>
      <c r="O18" s="22">
        <f t="shared" si="3"/>
        <v>0.51905289984958936</v>
      </c>
      <c r="P18" s="23">
        <f t="shared" si="4"/>
        <v>0.56042946110778302</v>
      </c>
      <c r="Q18" s="70">
        <v>1400</v>
      </c>
      <c r="R18" s="21">
        <v>439</v>
      </c>
      <c r="S18" s="23">
        <f t="shared" si="5"/>
        <v>0.31357142857142856</v>
      </c>
    </row>
    <row r="19" spans="1:19" ht="25.5">
      <c r="A19" s="17"/>
      <c r="B19" s="19">
        <v>5004083</v>
      </c>
      <c r="C19" s="19" t="s">
        <v>617</v>
      </c>
      <c r="D19" s="68">
        <v>3000416</v>
      </c>
      <c r="E19" s="19" t="s">
        <v>603</v>
      </c>
      <c r="F19" s="69">
        <v>36</v>
      </c>
      <c r="G19" s="19" t="s">
        <v>533</v>
      </c>
      <c r="H19" s="20">
        <v>1.43845</v>
      </c>
      <c r="I19" s="21">
        <v>2.3830999999999998</v>
      </c>
      <c r="J19" s="21">
        <f t="shared" si="1"/>
        <v>1.3544393474577099</v>
      </c>
      <c r="K19" s="21">
        <v>0.93094287745770998</v>
      </c>
      <c r="L19" s="21">
        <v>0.25490890999999993</v>
      </c>
      <c r="M19" s="21">
        <v>0.16858756000000003</v>
      </c>
      <c r="N19" s="22">
        <f t="shared" si="2"/>
        <v>0.3906436479617767</v>
      </c>
      <c r="O19" s="22">
        <f t="shared" si="3"/>
        <v>0.49760890749767533</v>
      </c>
      <c r="P19" s="23">
        <f t="shared" si="4"/>
        <v>0.56835187254320418</v>
      </c>
      <c r="Q19" s="70">
        <v>2</v>
      </c>
      <c r="R19" s="21">
        <v>8</v>
      </c>
      <c r="S19" s="23">
        <f t="shared" si="5"/>
        <v>4</v>
      </c>
    </row>
    <row r="20" spans="1:19" ht="25.5">
      <c r="A20" s="17"/>
      <c r="B20" s="19">
        <v>5004084</v>
      </c>
      <c r="C20" s="19" t="s">
        <v>618</v>
      </c>
      <c r="D20" s="68">
        <v>3000416</v>
      </c>
      <c r="E20" s="19" t="s">
        <v>603</v>
      </c>
      <c r="F20" s="69">
        <v>574</v>
      </c>
      <c r="G20" s="19" t="s">
        <v>631</v>
      </c>
      <c r="H20" s="20">
        <v>0.59800799999999987</v>
      </c>
      <c r="I20" s="21">
        <v>1.1152980000000001</v>
      </c>
      <c r="J20" s="21">
        <f t="shared" si="1"/>
        <v>0.53461968845288366</v>
      </c>
      <c r="K20" s="21">
        <v>0.35970997845288366</v>
      </c>
      <c r="L20" s="21">
        <v>9.2163740000000008E-2</v>
      </c>
      <c r="M20" s="21">
        <v>8.2745969999999988E-2</v>
      </c>
      <c r="N20" s="22">
        <f t="shared" si="2"/>
        <v>0.3225236470009662</v>
      </c>
      <c r="O20" s="22">
        <f t="shared" si="3"/>
        <v>0.40515962411201634</v>
      </c>
      <c r="P20" s="23">
        <f t="shared" si="4"/>
        <v>0.47935142755827015</v>
      </c>
      <c r="Q20" s="70">
        <v>10170</v>
      </c>
      <c r="R20" s="21">
        <v>14819</v>
      </c>
      <c r="S20" s="23">
        <f t="shared" si="5"/>
        <v>1.4571288102261553</v>
      </c>
    </row>
    <row r="21" spans="1:19" ht="38.25">
      <c r="A21" s="17"/>
      <c r="B21" s="19">
        <v>5004085</v>
      </c>
      <c r="C21" s="19" t="s">
        <v>619</v>
      </c>
      <c r="D21" s="68">
        <v>3000417</v>
      </c>
      <c r="E21" s="19" t="s">
        <v>604</v>
      </c>
      <c r="F21" s="69">
        <v>36</v>
      </c>
      <c r="G21" s="19" t="s">
        <v>533</v>
      </c>
      <c r="H21" s="20">
        <v>2.7066469999999998</v>
      </c>
      <c r="I21" s="21">
        <v>2.6120889999999997</v>
      </c>
      <c r="J21" s="21">
        <f t="shared" si="1"/>
        <v>1.3645555207257554</v>
      </c>
      <c r="K21" s="21">
        <v>0.98348429072575527</v>
      </c>
      <c r="L21" s="21">
        <v>0.17672133999999998</v>
      </c>
      <c r="M21" s="21">
        <v>0.20434989000000003</v>
      </c>
      <c r="N21" s="22">
        <f t="shared" si="2"/>
        <v>0.37651255019478869</v>
      </c>
      <c r="O21" s="22">
        <f t="shared" si="3"/>
        <v>0.44416772580327679</v>
      </c>
      <c r="P21" s="23">
        <f t="shared" si="4"/>
        <v>0.52240008695176754</v>
      </c>
      <c r="Q21" s="70">
        <v>360</v>
      </c>
      <c r="R21" s="21">
        <v>360</v>
      </c>
      <c r="S21" s="23">
        <f t="shared" si="5"/>
        <v>1</v>
      </c>
    </row>
    <row r="22" spans="1:19" ht="38.25">
      <c r="A22" s="17"/>
      <c r="B22" s="19">
        <v>5004086</v>
      </c>
      <c r="C22" s="19" t="s">
        <v>620</v>
      </c>
      <c r="D22" s="68">
        <v>3000417</v>
      </c>
      <c r="E22" s="19" t="s">
        <v>604</v>
      </c>
      <c r="F22" s="69">
        <v>53</v>
      </c>
      <c r="G22" s="19" t="s">
        <v>630</v>
      </c>
      <c r="H22" s="20">
        <v>5.3288310000000001</v>
      </c>
      <c r="I22" s="21">
        <v>5.5475770000000013</v>
      </c>
      <c r="J22" s="21">
        <f t="shared" si="1"/>
        <v>3.3973098814373905</v>
      </c>
      <c r="K22" s="21">
        <v>2.3484330614373903</v>
      </c>
      <c r="L22" s="21">
        <v>0.71687495000000001</v>
      </c>
      <c r="M22" s="21">
        <v>0.33200186999999998</v>
      </c>
      <c r="N22" s="22">
        <f t="shared" si="2"/>
        <v>0.42332590632584094</v>
      </c>
      <c r="O22" s="22">
        <f t="shared" si="3"/>
        <v>0.55254897975050909</v>
      </c>
      <c r="P22" s="23">
        <f t="shared" si="4"/>
        <v>0.61239526399316124</v>
      </c>
      <c r="Q22" s="70">
        <v>322</v>
      </c>
      <c r="R22" s="21">
        <v>256</v>
      </c>
      <c r="S22" s="23">
        <f t="shared" si="5"/>
        <v>0.79503105590062106</v>
      </c>
    </row>
    <row r="23" spans="1:19" ht="38.25">
      <c r="A23" s="17"/>
      <c r="B23" s="19">
        <v>5004087</v>
      </c>
      <c r="C23" s="19" t="s">
        <v>621</v>
      </c>
      <c r="D23" s="68">
        <v>3000493</v>
      </c>
      <c r="E23" s="19" t="s">
        <v>605</v>
      </c>
      <c r="F23" s="69">
        <v>269</v>
      </c>
      <c r="G23" s="19" t="s">
        <v>632</v>
      </c>
      <c r="H23" s="20">
        <v>1.5195909999999999</v>
      </c>
      <c r="I23" s="21">
        <v>1.7207909999999997</v>
      </c>
      <c r="J23" s="21">
        <f t="shared" si="1"/>
        <v>1.0182388579481829</v>
      </c>
      <c r="K23" s="21">
        <v>0.72410269794818305</v>
      </c>
      <c r="L23" s="21">
        <v>0.15602779</v>
      </c>
      <c r="M23" s="21">
        <v>0.13810836999999998</v>
      </c>
      <c r="N23" s="22">
        <f t="shared" si="2"/>
        <v>0.42079642324267336</v>
      </c>
      <c r="O23" s="22">
        <f t="shared" si="3"/>
        <v>0.51146855600022501</v>
      </c>
      <c r="P23" s="23">
        <f t="shared" si="4"/>
        <v>0.59172721030513475</v>
      </c>
      <c r="Q23" s="70">
        <v>6</v>
      </c>
      <c r="R23" s="21">
        <v>8</v>
      </c>
      <c r="S23" s="23">
        <f t="shared" si="5"/>
        <v>1.3333333333333333</v>
      </c>
    </row>
    <row r="24" spans="1:19" ht="38.25">
      <c r="A24" s="17"/>
      <c r="B24" s="19">
        <v>5004088</v>
      </c>
      <c r="C24" s="19" t="s">
        <v>622</v>
      </c>
      <c r="D24" s="68">
        <v>3000493</v>
      </c>
      <c r="E24" s="19" t="s">
        <v>605</v>
      </c>
      <c r="F24" s="69">
        <v>55</v>
      </c>
      <c r="G24" s="19" t="s">
        <v>633</v>
      </c>
      <c r="H24" s="20">
        <v>3.3777710000000001</v>
      </c>
      <c r="I24" s="21">
        <v>3.2822710000000002</v>
      </c>
      <c r="J24" s="21">
        <f t="shared" si="1"/>
        <v>1.9554648037829614</v>
      </c>
      <c r="K24" s="21">
        <v>1.3566466737829614</v>
      </c>
      <c r="L24" s="21">
        <v>0.36709970999999997</v>
      </c>
      <c r="M24" s="21">
        <v>0.23171841999999998</v>
      </c>
      <c r="N24" s="22">
        <f t="shared" si="2"/>
        <v>0.41332561320590572</v>
      </c>
      <c r="O24" s="22">
        <f t="shared" si="3"/>
        <v>0.52516881871818666</v>
      </c>
      <c r="P24" s="23">
        <f t="shared" si="4"/>
        <v>0.59576579867505186</v>
      </c>
      <c r="Q24" s="70">
        <v>126296</v>
      </c>
      <c r="R24" s="21">
        <v>132105</v>
      </c>
      <c r="S24" s="23">
        <f t="shared" si="5"/>
        <v>1.0459951225692026</v>
      </c>
    </row>
    <row r="25" spans="1:19" ht="38.25">
      <c r="A25" s="17"/>
      <c r="B25" s="19">
        <v>5004089</v>
      </c>
      <c r="C25" s="19" t="s">
        <v>623</v>
      </c>
      <c r="D25" s="68">
        <v>3000493</v>
      </c>
      <c r="E25" s="19" t="s">
        <v>605</v>
      </c>
      <c r="F25" s="69">
        <v>6</v>
      </c>
      <c r="G25" s="19" t="s">
        <v>634</v>
      </c>
      <c r="H25" s="20">
        <v>0.71333799999999992</v>
      </c>
      <c r="I25" s="21">
        <v>0.69333800000000001</v>
      </c>
      <c r="J25" s="21">
        <f t="shared" si="1"/>
        <v>0.40311646817993596</v>
      </c>
      <c r="K25" s="21">
        <v>0.28039636817993596</v>
      </c>
      <c r="L25" s="21">
        <v>7.3235559999999991E-2</v>
      </c>
      <c r="M25" s="21">
        <v>4.9484540000000007E-2</v>
      </c>
      <c r="N25" s="22">
        <f t="shared" si="2"/>
        <v>0.40441511669623759</v>
      </c>
      <c r="O25" s="22">
        <f t="shared" si="3"/>
        <v>0.51004261728036826</v>
      </c>
      <c r="P25" s="23">
        <f t="shared" si="4"/>
        <v>0.58141406958790076</v>
      </c>
      <c r="Q25" s="70">
        <v>452700</v>
      </c>
      <c r="R25" s="21">
        <v>506357</v>
      </c>
      <c r="S25" s="23">
        <f t="shared" si="5"/>
        <v>1.1185266180693616</v>
      </c>
    </row>
    <row r="26" spans="1:19" ht="38.25">
      <c r="A26" s="17"/>
      <c r="B26" s="19">
        <v>5004090</v>
      </c>
      <c r="C26" s="19" t="s">
        <v>624</v>
      </c>
      <c r="D26" s="68">
        <v>3000493</v>
      </c>
      <c r="E26" s="19" t="s">
        <v>605</v>
      </c>
      <c r="F26" s="69">
        <v>52</v>
      </c>
      <c r="G26" s="19" t="s">
        <v>635</v>
      </c>
      <c r="H26" s="20">
        <v>0.95260500000000004</v>
      </c>
      <c r="I26" s="21">
        <v>0.9409050000000001</v>
      </c>
      <c r="J26" s="21">
        <f t="shared" si="1"/>
        <v>0.43144299984056528</v>
      </c>
      <c r="K26" s="21">
        <v>0.29724525984056527</v>
      </c>
      <c r="L26" s="21">
        <v>8.4513189999999988E-2</v>
      </c>
      <c r="M26" s="21">
        <v>4.9684550000000001E-2</v>
      </c>
      <c r="N26" s="22">
        <f t="shared" si="2"/>
        <v>0.31591421008557213</v>
      </c>
      <c r="O26" s="22">
        <f t="shared" si="3"/>
        <v>0.40573538225491973</v>
      </c>
      <c r="P26" s="23">
        <f t="shared" si="4"/>
        <v>0.45854044759095258</v>
      </c>
      <c r="Q26" s="70">
        <v>643</v>
      </c>
      <c r="R26" s="21">
        <v>617</v>
      </c>
      <c r="S26" s="23">
        <f t="shared" si="5"/>
        <v>0.95956454121306378</v>
      </c>
    </row>
    <row r="27" spans="1:19" ht="15.75" thickBot="1">
      <c r="A27" s="41" t="s">
        <v>293</v>
      </c>
      <c r="B27" s="43"/>
      <c r="C27" s="43"/>
      <c r="D27" s="65"/>
      <c r="E27" s="43"/>
      <c r="F27" s="66"/>
      <c r="G27" s="43"/>
      <c r="H27" s="44">
        <f>H6-H7</f>
        <v>5.4974240000000023</v>
      </c>
      <c r="I27" s="44">
        <f t="shared" ref="I27:M27" si="6">I6-I7</f>
        <v>5.4974240000000094</v>
      </c>
      <c r="J27" s="44">
        <f t="shared" si="6"/>
        <v>0.83134586953945799</v>
      </c>
      <c r="K27" s="44">
        <f t="shared" si="6"/>
        <v>0.5032785595394671</v>
      </c>
      <c r="L27" s="44">
        <f t="shared" si="6"/>
        <v>8.584927000000242E-2</v>
      </c>
      <c r="M27" s="44">
        <f t="shared" si="6"/>
        <v>0.24221803999999914</v>
      </c>
      <c r="N27" s="46">
        <f t="shared" si="2"/>
        <v>9.1548070430708312E-2</v>
      </c>
      <c r="O27" s="46">
        <f t="shared" si="3"/>
        <v>0.10716434270659649</v>
      </c>
      <c r="P27" s="47">
        <f t="shared" si="4"/>
        <v>0.15122462257585867</v>
      </c>
      <c r="Q27" s="67"/>
      <c r="R27" s="45"/>
      <c r="S2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31"/>
  <sheetViews>
    <sheetView topLeftCell="A11" workbookViewId="0">
      <selection activeCell="A29" sqref="A29:L29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35</v>
      </c>
      <c r="B1" s="50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638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234.73624100000004</v>
      </c>
      <c r="E6" s="14">
        <v>285.41303499999998</v>
      </c>
      <c r="F6" s="14">
        <v>123.27186377946614</v>
      </c>
      <c r="G6" s="14">
        <v>77.951846399466106</v>
      </c>
      <c r="H6" s="14">
        <v>22.615323110000006</v>
      </c>
      <c r="I6" s="14">
        <v>22.704694269999997</v>
      </c>
      <c r="J6" s="15">
        <v>0.2731194333835037</v>
      </c>
      <c r="K6" s="15">
        <v>0.35235661016486552</v>
      </c>
      <c r="L6" s="16">
        <v>0.43190691616262772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144.947135</v>
      </c>
      <c r="E7" s="38">
        <f ca="1">SUM(E8:OFFSET(E6,MATCH("GOBIERNOS REGIONALES",$A$8:$A$50,0),0))</f>
        <v>173.68749200000002</v>
      </c>
      <c r="F7" s="38">
        <f ca="1">SUM(F8:OFFSET(F6,MATCH("GOBIERNOS REGIONALES",$A$8:$A$50,0),0))</f>
        <v>69.90147993818033</v>
      </c>
      <c r="G7" s="38">
        <f ca="1">SUM(G8:OFFSET(G6,MATCH("GOBIERNOS REGIONALES",$A$8:$A$50,0),0))</f>
        <v>45.992925838180312</v>
      </c>
      <c r="H7" s="38">
        <f ca="1">SUM(H8:OFFSET(H6,MATCH("GOBIERNOS REGIONALES",$A$8:$A$50,0),0))</f>
        <v>10.36465827</v>
      </c>
      <c r="I7" s="38">
        <f ca="1">SUM(I8:OFFSET(I6,MATCH("GOBIERNOS REGIONALES",$A$8:$A$50,0),0))</f>
        <v>13.543895830000004</v>
      </c>
      <c r="J7" s="39">
        <f ca="1">IFERROR(G7/E7,0)</f>
        <v>0.26480275181922891</v>
      </c>
      <c r="K7" s="39">
        <f ca="1">IFERROR(SUM(G7,H7)/E7,0)</f>
        <v>0.32447692956600643</v>
      </c>
      <c r="L7" s="40">
        <f ca="1">IFERROR(SUM(G7,H7,I7)/E7,0)</f>
        <v>0.40245546258552867</v>
      </c>
      <c r="M7" s="4"/>
    </row>
    <row r="8" spans="1:13">
      <c r="A8" s="17"/>
      <c r="B8" s="18">
        <v>5</v>
      </c>
      <c r="C8" s="19" t="s">
        <v>104</v>
      </c>
      <c r="D8" s="20">
        <v>21.698921000000002</v>
      </c>
      <c r="E8" s="21">
        <v>23.659463999999996</v>
      </c>
      <c r="F8" s="21">
        <f t="shared" ref="F8:F30" si="0">SUM(G8,H8,I8)</f>
        <v>9.8447975043301437</v>
      </c>
      <c r="G8" s="21">
        <v>6.8403535643301439</v>
      </c>
      <c r="H8" s="21">
        <v>1.21000804</v>
      </c>
      <c r="I8" s="21">
        <v>1.7944358999999999</v>
      </c>
      <c r="J8" s="22">
        <f t="shared" ref="J8:J30" si="1">IFERROR(G8/E8,0)</f>
        <v>0.28911701314662686</v>
      </c>
      <c r="K8" s="22">
        <f t="shared" ref="K8:K30" si="2">IFERROR(SUM(G8,H8)/E8,0)</f>
        <v>0.34025967808612001</v>
      </c>
      <c r="L8" s="23">
        <f t="shared" ref="L8:L30" si="3">IFERROR(SUM(G8,H8,I8)/E8,0)</f>
        <v>0.41610399560742989</v>
      </c>
      <c r="M8" s="4"/>
    </row>
    <row r="9" spans="1:13" ht="25.5">
      <c r="A9" s="17"/>
      <c r="B9" s="18">
        <v>50</v>
      </c>
      <c r="C9" s="19" t="s">
        <v>128</v>
      </c>
      <c r="D9" s="20">
        <v>0.6735199999999999</v>
      </c>
      <c r="E9" s="21">
        <v>0.68332999999999988</v>
      </c>
      <c r="F9" s="21">
        <f t="shared" si="0"/>
        <v>0.40979436055479301</v>
      </c>
      <c r="G9" s="21">
        <v>0.30020924055479303</v>
      </c>
      <c r="H9" s="21">
        <v>4.863692E-2</v>
      </c>
      <c r="I9" s="21">
        <v>6.0948200000000001E-2</v>
      </c>
      <c r="J9" s="22">
        <f t="shared" si="1"/>
        <v>0.43933273902037534</v>
      </c>
      <c r="K9" s="22">
        <f t="shared" si="2"/>
        <v>0.51050906670977869</v>
      </c>
      <c r="L9" s="23">
        <f t="shared" si="3"/>
        <v>0.59970198960208554</v>
      </c>
      <c r="M9" s="4"/>
    </row>
    <row r="10" spans="1:13" ht="25.5">
      <c r="A10" s="17"/>
      <c r="B10" s="18">
        <v>51</v>
      </c>
      <c r="C10" s="19" t="s">
        <v>129</v>
      </c>
      <c r="D10" s="20">
        <v>122.26469400000001</v>
      </c>
      <c r="E10" s="21">
        <v>149.07480800000002</v>
      </c>
      <c r="F10" s="21">
        <f t="shared" si="0"/>
        <v>59.523484565184972</v>
      </c>
      <c r="G10" s="21">
        <v>38.805105535184964</v>
      </c>
      <c r="H10" s="21">
        <v>9.0960227400000004</v>
      </c>
      <c r="I10" s="21">
        <v>11.622356290000004</v>
      </c>
      <c r="J10" s="22">
        <f t="shared" si="1"/>
        <v>0.26030625868848989</v>
      </c>
      <c r="K10" s="22">
        <f t="shared" si="2"/>
        <v>0.3213227567945951</v>
      </c>
      <c r="L10" s="23">
        <f t="shared" si="3"/>
        <v>0.39928600521950675</v>
      </c>
      <c r="M10" s="4"/>
    </row>
    <row r="11" spans="1:13" ht="25.5">
      <c r="A11" s="17"/>
      <c r="B11" s="18">
        <v>55</v>
      </c>
      <c r="C11" s="19" t="s">
        <v>130</v>
      </c>
      <c r="D11" s="20">
        <v>0.15000000000000002</v>
      </c>
      <c r="E11" s="21">
        <v>0.10989</v>
      </c>
      <c r="F11" s="21">
        <f t="shared" si="0"/>
        <v>5.4154729986188407E-2</v>
      </c>
      <c r="G11" s="21">
        <v>3.3739199861884117E-3</v>
      </c>
      <c r="H11" s="21">
        <v>2.35075E-3</v>
      </c>
      <c r="I11" s="21">
        <v>4.8430059999999997E-2</v>
      </c>
      <c r="J11" s="22">
        <f t="shared" si="1"/>
        <v>3.0702702577017123E-2</v>
      </c>
      <c r="K11" s="22">
        <f t="shared" si="2"/>
        <v>5.2094548968863522E-2</v>
      </c>
      <c r="L11" s="23">
        <f t="shared" si="3"/>
        <v>0.49280853568285016</v>
      </c>
      <c r="M11" s="4"/>
    </row>
    <row r="12" spans="1:13">
      <c r="A12" s="17"/>
      <c r="B12" s="18">
        <v>112</v>
      </c>
      <c r="C12" s="19" t="s">
        <v>139</v>
      </c>
      <c r="D12" s="20">
        <v>0.16</v>
      </c>
      <c r="E12" s="21">
        <v>0.15999999999999998</v>
      </c>
      <c r="F12" s="21">
        <f t="shared" si="0"/>
        <v>6.9248778124223281E-2</v>
      </c>
      <c r="G12" s="21">
        <v>4.3883578124223277E-2</v>
      </c>
      <c r="H12" s="21">
        <v>7.6398200000000003E-3</v>
      </c>
      <c r="I12" s="21">
        <v>1.7725379999999999E-2</v>
      </c>
      <c r="J12" s="22">
        <f t="shared" si="1"/>
        <v>0.27427236327639554</v>
      </c>
      <c r="K12" s="22">
        <f t="shared" si="2"/>
        <v>0.32202123827639551</v>
      </c>
      <c r="L12" s="23">
        <f t="shared" si="3"/>
        <v>0.43280486327639556</v>
      </c>
      <c r="M12" s="4"/>
    </row>
    <row r="13" spans="1:13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42.564518000000007</v>
      </c>
      <c r="E13" s="38">
        <f ca="1">SUM(E14:OFFSET(E12,(MATCH("GOBIERNOS LOCALES",$A$8:$A$50,0)-MATCH("GOBIERNOS REGIONALES",$A$8:$A$50,0)),0))</f>
        <v>58.089635999999999</v>
      </c>
      <c r="F13" s="38">
        <f ca="1">SUM(F14:OFFSET(F12,(MATCH("GOBIERNOS LOCALES",$A$8:$A$50,0)-MATCH("GOBIERNOS REGIONALES",$A$8:$A$50,0)),0))</f>
        <v>25.461320137941257</v>
      </c>
      <c r="G13" s="38">
        <f ca="1">SUM(G14:OFFSET(G12,(MATCH("GOBIERNOS LOCALES",$A$8:$A$50,0)-MATCH("GOBIERNOS REGIONALES",$A$8:$A$50,0)),0))</f>
        <v>13.673027137941261</v>
      </c>
      <c r="H13" s="38">
        <f ca="1">SUM(H14:OFFSET(H12,(MATCH("GOBIERNOS LOCALES",$A$8:$A$50,0)-MATCH("GOBIERNOS REGIONALES",$A$8:$A$50,0)),0))</f>
        <v>4.9674063400000001</v>
      </c>
      <c r="I13" s="38">
        <f ca="1">SUM(I14:OFFSET(I12,(MATCH("GOBIERNOS LOCALES",$A$8:$A$50,0)-MATCH("GOBIERNOS REGIONALES",$A$8:$A$50,0)),0))</f>
        <v>6.8208866599999984</v>
      </c>
      <c r="J13" s="39">
        <f t="shared" ca="1" si="1"/>
        <v>0.23537808255402498</v>
      </c>
      <c r="K13" s="39">
        <f t="shared" ca="1" si="2"/>
        <v>0.32089086387012755</v>
      </c>
      <c r="L13" s="40">
        <f t="shared" ca="1" si="3"/>
        <v>0.43831089142891622</v>
      </c>
      <c r="M13" s="4"/>
    </row>
    <row r="14" spans="1:13">
      <c r="A14" s="17"/>
      <c r="B14" s="18">
        <v>440</v>
      </c>
      <c r="C14" s="19" t="s">
        <v>206</v>
      </c>
      <c r="D14" s="20">
        <v>2.5240119999999999</v>
      </c>
      <c r="E14" s="21">
        <v>4.3022399999999994</v>
      </c>
      <c r="F14" s="21">
        <f t="shared" si="0"/>
        <v>0.75210553438717564</v>
      </c>
      <c r="G14" s="21">
        <v>0.33651949438717565</v>
      </c>
      <c r="H14" s="21">
        <v>0.37744312000000002</v>
      </c>
      <c r="I14" s="21">
        <v>3.8142920000000004E-2</v>
      </c>
      <c r="J14" s="22">
        <f t="shared" si="1"/>
        <v>7.8219600577182052E-2</v>
      </c>
      <c r="K14" s="22">
        <f t="shared" si="2"/>
        <v>0.16595136821450587</v>
      </c>
      <c r="L14" s="23">
        <f t="shared" si="3"/>
        <v>0.17481719624827433</v>
      </c>
      <c r="M14" s="4"/>
    </row>
    <row r="15" spans="1:13">
      <c r="A15" s="17"/>
      <c r="B15" s="18">
        <v>443</v>
      </c>
      <c r="C15" s="19" t="s">
        <v>209</v>
      </c>
      <c r="D15" s="20">
        <v>0</v>
      </c>
      <c r="E15" s="21">
        <v>1.0828719999999998</v>
      </c>
      <c r="F15" s="21">
        <f t="shared" si="0"/>
        <v>0.25402846353067832</v>
      </c>
      <c r="G15" s="21">
        <v>0.16387450353067834</v>
      </c>
      <c r="H15" s="21">
        <v>3.7115019999999999E-2</v>
      </c>
      <c r="I15" s="21">
        <v>5.3038939999999993E-2</v>
      </c>
      <c r="J15" s="22">
        <f t="shared" si="1"/>
        <v>0.15133321715833301</v>
      </c>
      <c r="K15" s="22">
        <f t="shared" si="2"/>
        <v>0.18560783133249209</v>
      </c>
      <c r="L15" s="23">
        <f t="shared" si="3"/>
        <v>0.23458771076422547</v>
      </c>
      <c r="M15" s="4"/>
    </row>
    <row r="16" spans="1:13">
      <c r="A16" s="17"/>
      <c r="B16" s="18">
        <v>444</v>
      </c>
      <c r="C16" s="19" t="s">
        <v>210</v>
      </c>
      <c r="D16" s="20">
        <v>0</v>
      </c>
      <c r="E16" s="21">
        <v>0.35</v>
      </c>
      <c r="F16" s="21">
        <f t="shared" si="0"/>
        <v>5.7865269168013336E-2</v>
      </c>
      <c r="G16" s="21">
        <v>3.8086369168013334E-2</v>
      </c>
      <c r="H16" s="21">
        <v>1.2564000000000001E-2</v>
      </c>
      <c r="I16" s="21">
        <v>7.2149000000000007E-3</v>
      </c>
      <c r="J16" s="22">
        <f t="shared" si="1"/>
        <v>0.10881819762289524</v>
      </c>
      <c r="K16" s="22">
        <f t="shared" si="2"/>
        <v>0.14471534048003809</v>
      </c>
      <c r="L16" s="23">
        <f t="shared" si="3"/>
        <v>0.16532934048003811</v>
      </c>
      <c r="M16" s="4"/>
    </row>
    <row r="17" spans="1:13">
      <c r="A17" s="17"/>
      <c r="B17" s="18">
        <v>445</v>
      </c>
      <c r="C17" s="19" t="s">
        <v>211</v>
      </c>
      <c r="D17" s="20">
        <v>0.85091200000000011</v>
      </c>
      <c r="E17" s="21">
        <v>1.8725120000000002</v>
      </c>
      <c r="F17" s="21">
        <f t="shared" si="0"/>
        <v>0.85047759512754562</v>
      </c>
      <c r="G17" s="21">
        <v>0.56591503512754571</v>
      </c>
      <c r="H17" s="21">
        <v>0.15209422</v>
      </c>
      <c r="I17" s="21">
        <v>0.13246833999999999</v>
      </c>
      <c r="J17" s="22">
        <f t="shared" si="1"/>
        <v>0.30222238101947846</v>
      </c>
      <c r="K17" s="22">
        <f t="shared" si="2"/>
        <v>0.38344707811087225</v>
      </c>
      <c r="L17" s="23">
        <f t="shared" si="3"/>
        <v>0.45419073155608375</v>
      </c>
      <c r="M17" s="4"/>
    </row>
    <row r="18" spans="1:13">
      <c r="A18" s="17"/>
      <c r="B18" s="18">
        <v>446</v>
      </c>
      <c r="C18" s="19" t="s">
        <v>212</v>
      </c>
      <c r="D18" s="20">
        <v>15.818574000000002</v>
      </c>
      <c r="E18" s="21">
        <v>14.385035</v>
      </c>
      <c r="F18" s="21">
        <f t="shared" si="0"/>
        <v>9.3501765067151474</v>
      </c>
      <c r="G18" s="21">
        <v>5.536050136715148</v>
      </c>
      <c r="H18" s="21">
        <v>1.3617199799999999</v>
      </c>
      <c r="I18" s="21">
        <v>2.4524063899999993</v>
      </c>
      <c r="J18" s="22">
        <f t="shared" si="1"/>
        <v>0.38484787396868675</v>
      </c>
      <c r="K18" s="22">
        <f t="shared" si="2"/>
        <v>0.47951013791173591</v>
      </c>
      <c r="L18" s="23">
        <f t="shared" si="3"/>
        <v>0.64999330948552769</v>
      </c>
      <c r="M18" s="4"/>
    </row>
    <row r="19" spans="1:13">
      <c r="A19" s="17"/>
      <c r="B19" s="18">
        <v>447</v>
      </c>
      <c r="C19" s="19" t="s">
        <v>213</v>
      </c>
      <c r="D19" s="20">
        <v>6.8522039999999995</v>
      </c>
      <c r="E19" s="21">
        <v>4.4579069999999996</v>
      </c>
      <c r="F19" s="21">
        <f t="shared" si="0"/>
        <v>3.165578805946808</v>
      </c>
      <c r="G19" s="21">
        <v>1.3801726559468079</v>
      </c>
      <c r="H19" s="21">
        <v>0.65990462000000005</v>
      </c>
      <c r="I19" s="21">
        <v>1.12550153</v>
      </c>
      <c r="J19" s="22">
        <f t="shared" si="1"/>
        <v>0.3096010428092843</v>
      </c>
      <c r="K19" s="22">
        <f t="shared" si="2"/>
        <v>0.45763118789755103</v>
      </c>
      <c r="L19" s="23">
        <f t="shared" si="3"/>
        <v>0.71010427223959771</v>
      </c>
      <c r="M19" s="4"/>
    </row>
    <row r="20" spans="1:13">
      <c r="A20" s="17"/>
      <c r="B20" s="18">
        <v>448</v>
      </c>
      <c r="C20" s="19" t="s">
        <v>214</v>
      </c>
      <c r="D20" s="20">
        <v>3.8047520000000001</v>
      </c>
      <c r="E20" s="21">
        <v>3.6008370000000003</v>
      </c>
      <c r="F20" s="21">
        <f t="shared" si="0"/>
        <v>1.7017491003377676</v>
      </c>
      <c r="G20" s="21">
        <v>1.1074777003377676</v>
      </c>
      <c r="H20" s="21">
        <v>0.27797300000000003</v>
      </c>
      <c r="I20" s="21">
        <v>0.31629840000000004</v>
      </c>
      <c r="J20" s="22">
        <f t="shared" si="1"/>
        <v>0.30756118656239301</v>
      </c>
      <c r="K20" s="22">
        <f t="shared" si="2"/>
        <v>0.38475796053466665</v>
      </c>
      <c r="L20" s="23">
        <f t="shared" si="3"/>
        <v>0.4725982043446475</v>
      </c>
      <c r="M20" s="4"/>
    </row>
    <row r="21" spans="1:13">
      <c r="A21" s="17"/>
      <c r="B21" s="18">
        <v>450</v>
      </c>
      <c r="C21" s="19" t="s">
        <v>216</v>
      </c>
      <c r="D21" s="20">
        <v>0</v>
      </c>
      <c r="E21" s="21">
        <v>0.118588</v>
      </c>
      <c r="F21" s="21">
        <f t="shared" si="0"/>
        <v>4.2700000000000002E-2</v>
      </c>
      <c r="G21" s="21">
        <v>0</v>
      </c>
      <c r="H21" s="21">
        <v>1.8E-3</v>
      </c>
      <c r="I21" s="21">
        <v>4.0899999999999999E-2</v>
      </c>
      <c r="J21" s="22">
        <f t="shared" si="1"/>
        <v>0</v>
      </c>
      <c r="K21" s="22">
        <f t="shared" si="2"/>
        <v>1.5178601544844334E-2</v>
      </c>
      <c r="L21" s="23">
        <f t="shared" si="3"/>
        <v>0.36007015886936283</v>
      </c>
      <c r="M21" s="4"/>
    </row>
    <row r="22" spans="1:13">
      <c r="A22" s="17"/>
      <c r="B22" s="18">
        <v>452</v>
      </c>
      <c r="C22" s="19" t="s">
        <v>218</v>
      </c>
      <c r="D22" s="20">
        <v>4.4090559999999996</v>
      </c>
      <c r="E22" s="21">
        <v>11.774823999999999</v>
      </c>
      <c r="F22" s="21">
        <f t="shared" si="0"/>
        <v>3.7269479829179533</v>
      </c>
      <c r="G22" s="21">
        <v>1.1878383029179531</v>
      </c>
      <c r="H22" s="21">
        <v>0.87565395000000013</v>
      </c>
      <c r="I22" s="21">
        <v>1.6634557299999999</v>
      </c>
      <c r="J22" s="22">
        <f t="shared" si="1"/>
        <v>0.10087949534684792</v>
      </c>
      <c r="K22" s="22">
        <f t="shared" si="2"/>
        <v>0.17524612282255375</v>
      </c>
      <c r="L22" s="23">
        <f t="shared" si="3"/>
        <v>0.3165183600976077</v>
      </c>
      <c r="M22" s="4"/>
    </row>
    <row r="23" spans="1:13">
      <c r="A23" s="17"/>
      <c r="B23" s="18">
        <v>454</v>
      </c>
      <c r="C23" s="19" t="s">
        <v>220</v>
      </c>
      <c r="D23" s="20">
        <v>0</v>
      </c>
      <c r="E23" s="21">
        <v>0.77259100000000003</v>
      </c>
      <c r="F23" s="21">
        <f t="shared" si="0"/>
        <v>0.59543815226406638</v>
      </c>
      <c r="G23" s="21">
        <v>0.39396172226406634</v>
      </c>
      <c r="H23" s="21">
        <v>0.15193391000000001</v>
      </c>
      <c r="I23" s="21">
        <v>4.954252E-2</v>
      </c>
      <c r="J23" s="22">
        <f t="shared" si="1"/>
        <v>0.50992274342319066</v>
      </c>
      <c r="K23" s="22">
        <f t="shared" si="2"/>
        <v>0.70657777823462387</v>
      </c>
      <c r="L23" s="23">
        <f t="shared" si="3"/>
        <v>0.77070293630661801</v>
      </c>
      <c r="M23" s="4"/>
    </row>
    <row r="24" spans="1:13">
      <c r="A24" s="17"/>
      <c r="B24" s="18">
        <v>456</v>
      </c>
      <c r="C24" s="19" t="s">
        <v>222</v>
      </c>
      <c r="D24" s="20">
        <v>2.4416959999999999</v>
      </c>
      <c r="E24" s="21">
        <v>1.8031359999999999</v>
      </c>
      <c r="F24" s="21">
        <f t="shared" si="0"/>
        <v>0.80889863116470617</v>
      </c>
      <c r="G24" s="21">
        <v>0.5160057611647062</v>
      </c>
      <c r="H24" s="21">
        <v>0.11373185999999999</v>
      </c>
      <c r="I24" s="21">
        <v>0.17916101000000001</v>
      </c>
      <c r="J24" s="22">
        <f t="shared" si="1"/>
        <v>0.28617129332712909</v>
      </c>
      <c r="K24" s="22">
        <f t="shared" si="2"/>
        <v>0.34924577023846581</v>
      </c>
      <c r="L24" s="23">
        <f t="shared" si="3"/>
        <v>0.44860655611374084</v>
      </c>
      <c r="M24" s="4"/>
    </row>
    <row r="25" spans="1:13">
      <c r="A25" s="17"/>
      <c r="B25" s="18">
        <v>457</v>
      </c>
      <c r="C25" s="19" t="s">
        <v>223</v>
      </c>
      <c r="D25" s="20">
        <v>5.7500000000000002E-2</v>
      </c>
      <c r="E25" s="21">
        <v>1.3822749999999999</v>
      </c>
      <c r="F25" s="21">
        <f t="shared" si="0"/>
        <v>0.50264665526179175</v>
      </c>
      <c r="G25" s="21">
        <v>0.34237438526179176</v>
      </c>
      <c r="H25" s="21">
        <v>7.3890310000000015E-2</v>
      </c>
      <c r="I25" s="21">
        <v>8.6381959999999994E-2</v>
      </c>
      <c r="J25" s="22">
        <f t="shared" si="1"/>
        <v>0.24768905265724386</v>
      </c>
      <c r="K25" s="22">
        <f t="shared" si="2"/>
        <v>0.30114463132284952</v>
      </c>
      <c r="L25" s="23">
        <f t="shared" si="3"/>
        <v>0.36363723228864864</v>
      </c>
      <c r="M25" s="4"/>
    </row>
    <row r="26" spans="1:13">
      <c r="A26" s="17"/>
      <c r="B26" s="18">
        <v>458</v>
      </c>
      <c r="C26" s="19" t="s">
        <v>224</v>
      </c>
      <c r="D26" s="20">
        <v>2.1758120000000001</v>
      </c>
      <c r="E26" s="21">
        <v>3.2990879999999998</v>
      </c>
      <c r="F26" s="21">
        <f t="shared" si="0"/>
        <v>1.3505128274635141</v>
      </c>
      <c r="G26" s="21">
        <v>0.65402763746351411</v>
      </c>
      <c r="H26" s="21">
        <v>0.58553196000000007</v>
      </c>
      <c r="I26" s="21">
        <v>0.11095323</v>
      </c>
      <c r="J26" s="22">
        <f t="shared" si="1"/>
        <v>0.19824498087456721</v>
      </c>
      <c r="K26" s="22">
        <f t="shared" si="2"/>
        <v>0.37572795798824227</v>
      </c>
      <c r="L26" s="23">
        <f t="shared" si="3"/>
        <v>0.40935944341694253</v>
      </c>
      <c r="M26" s="4"/>
    </row>
    <row r="27" spans="1:13">
      <c r="A27" s="17"/>
      <c r="B27" s="18">
        <v>459</v>
      </c>
      <c r="C27" s="19" t="s">
        <v>225</v>
      </c>
      <c r="D27" s="20">
        <v>3.6</v>
      </c>
      <c r="E27" s="21">
        <v>6.5750840000000004</v>
      </c>
      <c r="F27" s="21">
        <f t="shared" si="0"/>
        <v>1.7335984123280428</v>
      </c>
      <c r="G27" s="21">
        <v>1.2310955523280427</v>
      </c>
      <c r="H27" s="21">
        <v>0.20605201000000001</v>
      </c>
      <c r="I27" s="21">
        <v>0.29645084999999999</v>
      </c>
      <c r="J27" s="22">
        <f t="shared" si="1"/>
        <v>0.18723647520366929</v>
      </c>
      <c r="K27" s="22">
        <f t="shared" si="2"/>
        <v>0.21857478358117444</v>
      </c>
      <c r="L27" s="23">
        <f t="shared" si="3"/>
        <v>0.26366178931372475</v>
      </c>
      <c r="M27" s="4"/>
    </row>
    <row r="28" spans="1:13">
      <c r="A28" s="17"/>
      <c r="B28" s="18">
        <v>460</v>
      </c>
      <c r="C28" s="19" t="s">
        <v>226</v>
      </c>
      <c r="D28" s="20">
        <v>0</v>
      </c>
      <c r="E28" s="21">
        <v>2.2826469999999999</v>
      </c>
      <c r="F28" s="21">
        <f t="shared" si="0"/>
        <v>0.55382070169258824</v>
      </c>
      <c r="G28" s="21">
        <v>0.20949638169258833</v>
      </c>
      <c r="H28" s="21">
        <v>7.6998379999999991E-2</v>
      </c>
      <c r="I28" s="21">
        <v>0.26732593999999998</v>
      </c>
      <c r="J28" s="22">
        <f t="shared" si="1"/>
        <v>9.1777827098359202E-2</v>
      </c>
      <c r="K28" s="22">
        <f t="shared" si="2"/>
        <v>0.12550988466135513</v>
      </c>
      <c r="L28" s="23">
        <f t="shared" si="3"/>
        <v>0.24262214073949598</v>
      </c>
      <c r="M28" s="4"/>
    </row>
    <row r="29" spans="1:13">
      <c r="A29" s="17"/>
      <c r="B29" s="18">
        <v>461</v>
      </c>
      <c r="C29" s="19" t="s">
        <v>227</v>
      </c>
      <c r="D29" s="20">
        <v>0.03</v>
      </c>
      <c r="E29" s="21">
        <v>0.03</v>
      </c>
      <c r="F29" s="21">
        <f t="shared" si="0"/>
        <v>1.4775499635463114E-2</v>
      </c>
      <c r="G29" s="21">
        <v>1.0131499635463115E-2</v>
      </c>
      <c r="H29" s="21">
        <v>3.0000000000000001E-3</v>
      </c>
      <c r="I29" s="21">
        <v>1.6440000000000001E-3</v>
      </c>
      <c r="J29" s="22">
        <f t="shared" si="1"/>
        <v>0.3377166545154372</v>
      </c>
      <c r="K29" s="22">
        <f t="shared" si="2"/>
        <v>0.43771665451543718</v>
      </c>
      <c r="L29" s="23">
        <f t="shared" si="3"/>
        <v>0.49251665451543714</v>
      </c>
      <c r="M29" s="4"/>
    </row>
    <row r="30" spans="1:13" ht="15.75" thickBot="1">
      <c r="A30" s="41" t="s">
        <v>232</v>
      </c>
      <c r="B30" s="58"/>
      <c r="C30" s="43"/>
      <c r="D30" s="44">
        <v>47.224588000000011</v>
      </c>
      <c r="E30" s="45">
        <v>53.635907000000003</v>
      </c>
      <c r="F30" s="45">
        <f t="shared" si="0"/>
        <v>27.909063703344529</v>
      </c>
      <c r="G30" s="45">
        <v>18.285893423344532</v>
      </c>
      <c r="H30" s="45">
        <v>7.2832584999999996</v>
      </c>
      <c r="I30" s="45">
        <v>2.3399117799999996</v>
      </c>
      <c r="J30" s="46">
        <f t="shared" si="1"/>
        <v>0.34092633920303672</v>
      </c>
      <c r="K30" s="46">
        <f t="shared" si="2"/>
        <v>0.47671706051963531</v>
      </c>
      <c r="L30" s="47">
        <f t="shared" si="3"/>
        <v>0.52034290579526377</v>
      </c>
      <c r="M30" s="4"/>
    </row>
    <row r="31" spans="1:13">
      <c r="D31" s="5"/>
      <c r="E31" s="5"/>
      <c r="F31" s="5"/>
      <c r="G31" s="5"/>
      <c r="H31" s="5"/>
      <c r="I31" s="5"/>
      <c r="J31" s="4"/>
      <c r="K31" s="4"/>
      <c r="L31" s="4"/>
      <c r="M3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35</v>
      </c>
      <c r="B1" s="51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639</v>
      </c>
      <c r="N2" s="72" t="s">
        <v>664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234.73624100000004</v>
      </c>
      <c r="E6" s="14">
        <f ca="1">SUM(E7:OFFSET(E7,50,0))</f>
        <v>285.41303499999998</v>
      </c>
      <c r="F6" s="14">
        <f ca="1">SUM(F7:OFFSET(F7,50,0))</f>
        <v>123.27186377946614</v>
      </c>
      <c r="G6" s="14">
        <f ca="1">SUM(G7:OFFSET(G7,50,0))</f>
        <v>77.951846399466106</v>
      </c>
      <c r="H6" s="14">
        <f ca="1">SUM(H7:OFFSET(H7,50,0))</f>
        <v>22.615323110000006</v>
      </c>
      <c r="I6" s="14">
        <f ca="1">SUM(I7:OFFSET(I7,50,0))</f>
        <v>22.704694269999997</v>
      </c>
      <c r="J6" s="15">
        <f ca="1">IFERROR(G6/E6,0)</f>
        <v>0.2731194333835037</v>
      </c>
      <c r="K6" s="15">
        <f ca="1">IFERROR(SUM(G6,H6)/E6,0)</f>
        <v>0.35235661016486552</v>
      </c>
      <c r="L6" s="16">
        <f ca="1">IFERROR(SUM(G6,H6,I6)/E6,0)</f>
        <v>0.43190691616262772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2.9256419999999999</v>
      </c>
      <c r="E7" s="21">
        <v>5.1060869999999996</v>
      </c>
      <c r="F7" s="21">
        <f t="shared" ref="F7:F30" si="0">SUM(G7,H7,I7)</f>
        <v>1.0657257052426883</v>
      </c>
      <c r="G7" s="21">
        <v>0.48420649524268811</v>
      </c>
      <c r="H7" s="21">
        <v>0.43483748000000005</v>
      </c>
      <c r="I7" s="21">
        <v>0.14668173000000001</v>
      </c>
      <c r="J7" s="22">
        <f t="shared" ref="J7:J30" si="1">IFERROR(G7/E7,0)</f>
        <v>9.4829268526503391E-2</v>
      </c>
      <c r="K7" s="22">
        <f t="shared" ref="K7:K30" si="2">IFERROR(SUM(G7,H7)/E7,0)</f>
        <v>0.17998987781498599</v>
      </c>
      <c r="L7" s="23">
        <f t="shared" ref="L7:L30" si="3">IFERROR(SUM(G7,H7,I7)/E7,0)</f>
        <v>0.20871671501928743</v>
      </c>
      <c r="M7" s="4"/>
      <c r="N7" t="s">
        <v>257</v>
      </c>
      <c r="O7" s="5">
        <v>5.2006166660198794</v>
      </c>
      <c r="P7" s="71">
        <v>0.68749821252093557</v>
      </c>
    </row>
    <row r="8" spans="1:16">
      <c r="A8" s="17"/>
      <c r="B8" s="55">
        <v>2</v>
      </c>
      <c r="C8" s="19" t="s">
        <v>250</v>
      </c>
      <c r="D8" s="20">
        <v>1.1304990000000001</v>
      </c>
      <c r="E8" s="21">
        <v>6.3588710000000006</v>
      </c>
      <c r="F8" s="21">
        <f t="shared" si="0"/>
        <v>0.73835469306849899</v>
      </c>
      <c r="G8" s="21">
        <v>0.50231933306849896</v>
      </c>
      <c r="H8" s="21">
        <v>0.11026074999999999</v>
      </c>
      <c r="I8" s="21">
        <v>0.12577461000000001</v>
      </c>
      <c r="J8" s="22">
        <f t="shared" si="1"/>
        <v>7.8995050075477066E-2</v>
      </c>
      <c r="K8" s="22">
        <f t="shared" si="2"/>
        <v>9.6334724052193996E-2</v>
      </c>
      <c r="L8" s="23">
        <f t="shared" si="3"/>
        <v>0.11611411728096055</v>
      </c>
      <c r="M8" s="4"/>
      <c r="N8" t="s">
        <v>256</v>
      </c>
      <c r="O8" s="5">
        <v>30.459847566456265</v>
      </c>
      <c r="P8" s="71">
        <v>0.61400182259181768</v>
      </c>
    </row>
    <row r="9" spans="1:16">
      <c r="A9" s="17"/>
      <c r="B9" s="55">
        <v>3</v>
      </c>
      <c r="C9" s="19" t="s">
        <v>251</v>
      </c>
      <c r="D9" s="20">
        <v>0.58515099999999998</v>
      </c>
      <c r="E9" s="21">
        <v>1.1259110000000001</v>
      </c>
      <c r="F9" s="21">
        <f t="shared" si="0"/>
        <v>0.52958990477955581</v>
      </c>
      <c r="G9" s="21">
        <v>0.2396340347795558</v>
      </c>
      <c r="H9" s="21">
        <v>9.7367320000000007E-2</v>
      </c>
      <c r="I9" s="21">
        <v>0.19258855</v>
      </c>
      <c r="J9" s="22">
        <f t="shared" si="1"/>
        <v>0.21283568131011757</v>
      </c>
      <c r="K9" s="22">
        <f t="shared" si="2"/>
        <v>0.2993143816692046</v>
      </c>
      <c r="L9" s="23">
        <f t="shared" si="3"/>
        <v>0.47036569034280307</v>
      </c>
      <c r="M9" s="4"/>
      <c r="N9" t="s">
        <v>265</v>
      </c>
      <c r="O9" s="5">
        <v>0.92384942550773319</v>
      </c>
      <c r="P9" s="71">
        <v>0.60588434872080077</v>
      </c>
    </row>
    <row r="10" spans="1:16">
      <c r="A10" s="17"/>
      <c r="B10" s="55">
        <v>4</v>
      </c>
      <c r="C10" s="19" t="s">
        <v>252</v>
      </c>
      <c r="D10" s="20">
        <v>6.4260379999999993</v>
      </c>
      <c r="E10" s="21">
        <v>2.465792</v>
      </c>
      <c r="F10" s="21">
        <f t="shared" si="0"/>
        <v>0.65188623170630289</v>
      </c>
      <c r="G10" s="21">
        <v>0.43506625170630286</v>
      </c>
      <c r="H10" s="21">
        <v>8.2758670000000006E-2</v>
      </c>
      <c r="I10" s="21">
        <v>0.13406130999999999</v>
      </c>
      <c r="J10" s="22">
        <f t="shared" si="1"/>
        <v>0.17644077509631911</v>
      </c>
      <c r="K10" s="22">
        <f t="shared" si="2"/>
        <v>0.21000348841520408</v>
      </c>
      <c r="L10" s="23">
        <f t="shared" si="3"/>
        <v>0.26437194690643123</v>
      </c>
      <c r="M10" s="4"/>
      <c r="N10" t="s">
        <v>254</v>
      </c>
      <c r="O10" s="5">
        <v>2.5033803658440901</v>
      </c>
      <c r="P10" s="71">
        <v>0.50392051501267565</v>
      </c>
    </row>
    <row r="11" spans="1:16">
      <c r="A11" s="17"/>
      <c r="B11" s="55">
        <v>5</v>
      </c>
      <c r="C11" s="19" t="s">
        <v>253</v>
      </c>
      <c r="D11" s="20">
        <v>1.6358109999999999</v>
      </c>
      <c r="E11" s="21">
        <v>1.8965900000000002</v>
      </c>
      <c r="F11" s="21">
        <f t="shared" si="0"/>
        <v>0.80209703012924116</v>
      </c>
      <c r="G11" s="21">
        <v>0.59062463012924127</v>
      </c>
      <c r="H11" s="21">
        <v>0.11529233</v>
      </c>
      <c r="I11" s="21">
        <v>9.6180069999999993E-2</v>
      </c>
      <c r="J11" s="22">
        <f t="shared" si="1"/>
        <v>0.31141397462247572</v>
      </c>
      <c r="K11" s="22">
        <f t="shared" si="2"/>
        <v>0.37220324905711888</v>
      </c>
      <c r="L11" s="23">
        <f t="shared" si="3"/>
        <v>0.42291535341283099</v>
      </c>
      <c r="M11" s="4"/>
      <c r="N11" t="s">
        <v>260</v>
      </c>
      <c r="O11" s="5">
        <v>0.56410125433098557</v>
      </c>
      <c r="P11" s="71">
        <v>0.48666673654572257</v>
      </c>
    </row>
    <row r="12" spans="1:16">
      <c r="A12" s="17"/>
      <c r="B12" s="55">
        <v>6</v>
      </c>
      <c r="C12" s="19" t="s">
        <v>254</v>
      </c>
      <c r="D12" s="20">
        <v>2.8324020000000001</v>
      </c>
      <c r="E12" s="21">
        <v>4.9678079999999998</v>
      </c>
      <c r="F12" s="21">
        <f t="shared" si="0"/>
        <v>2.5033803658440901</v>
      </c>
      <c r="G12" s="21">
        <v>1.5241313158440901</v>
      </c>
      <c r="H12" s="21">
        <v>0.86816199999999999</v>
      </c>
      <c r="I12" s="21">
        <v>0.11108704999999998</v>
      </c>
      <c r="J12" s="22">
        <f t="shared" si="1"/>
        <v>0.3068015744255998</v>
      </c>
      <c r="K12" s="22">
        <f t="shared" si="2"/>
        <v>0.48155913349390517</v>
      </c>
      <c r="L12" s="23">
        <f t="shared" si="3"/>
        <v>0.50392051501267565</v>
      </c>
      <c r="M12" s="4"/>
      <c r="N12" t="s">
        <v>251</v>
      </c>
      <c r="O12" s="5">
        <v>0.52958990477955581</v>
      </c>
      <c r="P12" s="71">
        <v>0.47036569034280307</v>
      </c>
    </row>
    <row r="13" spans="1:16">
      <c r="A13" s="17"/>
      <c r="B13" s="55">
        <v>8</v>
      </c>
      <c r="C13" s="19" t="s">
        <v>256</v>
      </c>
      <c r="D13" s="20">
        <v>42.860182999999999</v>
      </c>
      <c r="E13" s="21">
        <v>49.608724999999993</v>
      </c>
      <c r="F13" s="21">
        <f t="shared" si="0"/>
        <v>30.459847566456265</v>
      </c>
      <c r="G13" s="21">
        <v>19.048712716456265</v>
      </c>
      <c r="H13" s="21">
        <v>7.133099800000001</v>
      </c>
      <c r="I13" s="21">
        <v>4.2780350499999997</v>
      </c>
      <c r="J13" s="22">
        <f t="shared" si="1"/>
        <v>0.38397908264032726</v>
      </c>
      <c r="K13" s="22">
        <f t="shared" si="2"/>
        <v>0.52776628539548776</v>
      </c>
      <c r="L13" s="23">
        <f t="shared" si="3"/>
        <v>0.61400182259181768</v>
      </c>
      <c r="M13" s="4"/>
      <c r="N13" t="s">
        <v>264</v>
      </c>
      <c r="O13" s="5">
        <v>0.72718485993713367</v>
      </c>
      <c r="P13" s="71">
        <v>0.46136253238051633</v>
      </c>
    </row>
    <row r="14" spans="1:16">
      <c r="A14" s="17"/>
      <c r="B14" s="55">
        <v>9</v>
      </c>
      <c r="C14" s="19" t="s">
        <v>257</v>
      </c>
      <c r="D14" s="20">
        <v>9.8506660000000004</v>
      </c>
      <c r="E14" s="21">
        <v>7.5645529999999983</v>
      </c>
      <c r="F14" s="21">
        <f t="shared" si="0"/>
        <v>5.2006166660198794</v>
      </c>
      <c r="G14" s="21">
        <v>2.9665955160198791</v>
      </c>
      <c r="H14" s="21">
        <v>0.96859547000000012</v>
      </c>
      <c r="I14" s="21">
        <v>1.2654256799999999</v>
      </c>
      <c r="J14" s="22">
        <f t="shared" si="1"/>
        <v>0.39217063004514341</v>
      </c>
      <c r="K14" s="22">
        <f t="shared" si="2"/>
        <v>0.52021460964314481</v>
      </c>
      <c r="L14" s="23">
        <f t="shared" si="3"/>
        <v>0.68749821252093557</v>
      </c>
      <c r="M14" s="4"/>
      <c r="N14" t="s">
        <v>267</v>
      </c>
      <c r="O14" s="5">
        <v>1.1465207945250995</v>
      </c>
      <c r="P14" s="71">
        <v>0.43772080620300002</v>
      </c>
    </row>
    <row r="15" spans="1:16">
      <c r="A15" s="17"/>
      <c r="B15" s="55">
        <v>10</v>
      </c>
      <c r="C15" s="19" t="s">
        <v>258</v>
      </c>
      <c r="D15" s="20">
        <v>4.073124</v>
      </c>
      <c r="E15" s="21">
        <v>5.4787210000000011</v>
      </c>
      <c r="F15" s="21">
        <f t="shared" si="0"/>
        <v>2.3944574880402443</v>
      </c>
      <c r="G15" s="21">
        <v>1.3051702880402445</v>
      </c>
      <c r="H15" s="21">
        <v>0.33986720000000004</v>
      </c>
      <c r="I15" s="21">
        <v>0.74941999999999986</v>
      </c>
      <c r="J15" s="22">
        <f t="shared" si="1"/>
        <v>0.23822536099944572</v>
      </c>
      <c r="K15" s="22">
        <f t="shared" si="2"/>
        <v>0.3002594014260343</v>
      </c>
      <c r="L15" s="23">
        <f t="shared" si="3"/>
        <v>0.43704680125895146</v>
      </c>
      <c r="M15" s="4"/>
      <c r="N15" t="s">
        <v>258</v>
      </c>
      <c r="O15" s="5">
        <v>2.3944574880402443</v>
      </c>
      <c r="P15" s="71">
        <v>0.43704680125895146</v>
      </c>
    </row>
    <row r="16" spans="1:16">
      <c r="A16" s="17"/>
      <c r="B16" s="55">
        <v>11</v>
      </c>
      <c r="C16" s="19" t="s">
        <v>259</v>
      </c>
      <c r="D16" s="20">
        <v>2.0450210000000002</v>
      </c>
      <c r="E16" s="21">
        <v>1.9814410000000002</v>
      </c>
      <c r="F16" s="21">
        <f t="shared" si="0"/>
        <v>0.7742567732088923</v>
      </c>
      <c r="G16" s="21">
        <v>0.51726158320889226</v>
      </c>
      <c r="H16" s="21">
        <v>7.523291E-2</v>
      </c>
      <c r="I16" s="21">
        <v>0.18176228</v>
      </c>
      <c r="J16" s="22">
        <f t="shared" si="1"/>
        <v>0.26105323509955242</v>
      </c>
      <c r="K16" s="22">
        <f t="shared" si="2"/>
        <v>0.29902202145251472</v>
      </c>
      <c r="L16" s="23">
        <f t="shared" si="3"/>
        <v>0.39075439198486972</v>
      </c>
      <c r="M16" s="4"/>
      <c r="N16" t="s">
        <v>272</v>
      </c>
      <c r="O16" s="5">
        <v>0.31270870256960615</v>
      </c>
      <c r="P16" s="71">
        <v>0.43081309757928371</v>
      </c>
    </row>
    <row r="17" spans="1:16">
      <c r="A17" s="17"/>
      <c r="B17" s="55">
        <v>12</v>
      </c>
      <c r="C17" s="19" t="s">
        <v>260</v>
      </c>
      <c r="D17" s="20">
        <v>0.61624100000000004</v>
      </c>
      <c r="E17" s="21">
        <v>1.1591119999999999</v>
      </c>
      <c r="F17" s="21">
        <f t="shared" si="0"/>
        <v>0.56410125433098557</v>
      </c>
      <c r="G17" s="21">
        <v>0.32469236433098558</v>
      </c>
      <c r="H17" s="21">
        <v>9.7104190000000007E-2</v>
      </c>
      <c r="I17" s="21">
        <v>0.14230470000000001</v>
      </c>
      <c r="J17" s="22">
        <f t="shared" si="1"/>
        <v>0.28012164858183297</v>
      </c>
      <c r="K17" s="22">
        <f t="shared" si="2"/>
        <v>0.36389628813348984</v>
      </c>
      <c r="L17" s="23">
        <f t="shared" si="3"/>
        <v>0.48666673654572257</v>
      </c>
      <c r="M17" s="4"/>
      <c r="N17" t="s">
        <v>253</v>
      </c>
      <c r="O17" s="5">
        <v>0.80209703012924116</v>
      </c>
      <c r="P17" s="71">
        <v>0.42291535341283099</v>
      </c>
    </row>
    <row r="18" spans="1:16">
      <c r="A18" s="17"/>
      <c r="B18" s="55">
        <v>13</v>
      </c>
      <c r="C18" s="19" t="s">
        <v>261</v>
      </c>
      <c r="D18" s="20">
        <v>0.95335400000000003</v>
      </c>
      <c r="E18" s="21">
        <v>1.1249230000000001</v>
      </c>
      <c r="F18" s="21">
        <f t="shared" si="0"/>
        <v>0.3835815762427226</v>
      </c>
      <c r="G18" s="21">
        <v>0.27515632624272257</v>
      </c>
      <c r="H18" s="21">
        <v>5.6701719999999997E-2</v>
      </c>
      <c r="I18" s="21">
        <v>5.172352999999999E-2</v>
      </c>
      <c r="J18" s="22">
        <f t="shared" si="1"/>
        <v>0.2446001426255153</v>
      </c>
      <c r="K18" s="22">
        <f t="shared" si="2"/>
        <v>0.29500512145517743</v>
      </c>
      <c r="L18" s="23">
        <f t="shared" si="3"/>
        <v>0.3409847396157093</v>
      </c>
      <c r="M18" s="4"/>
      <c r="N18" t="s">
        <v>269</v>
      </c>
      <c r="O18" s="5">
        <v>2.0511695076431082</v>
      </c>
      <c r="P18" s="71">
        <v>0.41848756436557821</v>
      </c>
    </row>
    <row r="19" spans="1:16">
      <c r="A19" s="17"/>
      <c r="B19" s="55">
        <v>14</v>
      </c>
      <c r="C19" s="19" t="s">
        <v>262</v>
      </c>
      <c r="D19" s="20">
        <v>7.497236</v>
      </c>
      <c r="E19" s="21">
        <v>14.942176999999999</v>
      </c>
      <c r="F19" s="21">
        <f t="shared" si="0"/>
        <v>5.9839093851482623</v>
      </c>
      <c r="G19" s="21">
        <v>3.0034474551482622</v>
      </c>
      <c r="H19" s="21">
        <v>1.2376130299999999</v>
      </c>
      <c r="I19" s="21">
        <v>1.7428489</v>
      </c>
      <c r="J19" s="22">
        <f t="shared" si="1"/>
        <v>0.20100467657077428</v>
      </c>
      <c r="K19" s="22">
        <f t="shared" si="2"/>
        <v>0.28383149825813619</v>
      </c>
      <c r="L19" s="23">
        <f t="shared" si="3"/>
        <v>0.40047105486357593</v>
      </c>
      <c r="M19" s="4"/>
      <c r="N19" t="s">
        <v>273</v>
      </c>
      <c r="O19" s="5">
        <v>0.32933128961521801</v>
      </c>
      <c r="P19" s="71">
        <v>0.40550599657848252</v>
      </c>
    </row>
    <row r="20" spans="1:16">
      <c r="A20" s="17"/>
      <c r="B20" s="55">
        <v>15</v>
      </c>
      <c r="C20" s="19" t="s">
        <v>263</v>
      </c>
      <c r="D20" s="20">
        <v>131.87143500000002</v>
      </c>
      <c r="E20" s="21">
        <v>154.45383100000001</v>
      </c>
      <c r="F20" s="21">
        <f t="shared" si="0"/>
        <v>61.188767398446068</v>
      </c>
      <c r="G20" s="21">
        <v>40.371757688446067</v>
      </c>
      <c r="H20" s="21">
        <v>9.06951426</v>
      </c>
      <c r="I20" s="21">
        <v>11.747495450000001</v>
      </c>
      <c r="J20" s="22">
        <f t="shared" si="1"/>
        <v>0.26138398398448315</v>
      </c>
      <c r="K20" s="22">
        <f t="shared" si="2"/>
        <v>0.32010388883423724</v>
      </c>
      <c r="L20" s="23">
        <f t="shared" si="3"/>
        <v>0.39616218647529738</v>
      </c>
      <c r="M20" s="4"/>
      <c r="N20" t="s">
        <v>268</v>
      </c>
      <c r="O20" s="5">
        <v>1.0620887904484921</v>
      </c>
      <c r="P20" s="71">
        <v>0.40340380172442319</v>
      </c>
    </row>
    <row r="21" spans="1:16">
      <c r="A21" s="17"/>
      <c r="B21" s="55">
        <v>16</v>
      </c>
      <c r="C21" s="19" t="s">
        <v>264</v>
      </c>
      <c r="D21" s="20">
        <v>1.2333510000000003</v>
      </c>
      <c r="E21" s="21">
        <v>1.576168</v>
      </c>
      <c r="F21" s="21">
        <f t="shared" si="0"/>
        <v>0.72718485993713367</v>
      </c>
      <c r="G21" s="21">
        <v>0.46407023993713375</v>
      </c>
      <c r="H21" s="21">
        <v>0.17637685999999997</v>
      </c>
      <c r="I21" s="21">
        <v>8.6737759999999997E-2</v>
      </c>
      <c r="J21" s="22">
        <f t="shared" si="1"/>
        <v>0.29442942626492463</v>
      </c>
      <c r="K21" s="22">
        <f t="shared" si="2"/>
        <v>0.40633174885997791</v>
      </c>
      <c r="L21" s="23">
        <f t="shared" si="3"/>
        <v>0.46136253238051633</v>
      </c>
      <c r="M21" s="4"/>
      <c r="N21" t="s">
        <v>262</v>
      </c>
      <c r="O21" s="5">
        <v>5.9839093851482623</v>
      </c>
      <c r="P21" s="71">
        <v>0.40047105486357593</v>
      </c>
    </row>
    <row r="22" spans="1:16">
      <c r="A22" s="17"/>
      <c r="B22" s="55">
        <v>17</v>
      </c>
      <c r="C22" s="19" t="s">
        <v>265</v>
      </c>
      <c r="D22" s="20">
        <v>0.60494300000000012</v>
      </c>
      <c r="E22" s="21">
        <v>1.5247949999999997</v>
      </c>
      <c r="F22" s="21">
        <f t="shared" si="0"/>
        <v>0.92384942550773319</v>
      </c>
      <c r="G22" s="21">
        <v>0.63567394550773315</v>
      </c>
      <c r="H22" s="21">
        <v>0.18742681</v>
      </c>
      <c r="I22" s="21">
        <v>0.10074867</v>
      </c>
      <c r="J22" s="22">
        <f t="shared" si="1"/>
        <v>0.4168914152444973</v>
      </c>
      <c r="K22" s="22">
        <f t="shared" si="2"/>
        <v>0.53981076505873471</v>
      </c>
      <c r="L22" s="23">
        <f t="shared" si="3"/>
        <v>0.60588434872080077</v>
      </c>
      <c r="M22" s="4"/>
      <c r="N22" t="s">
        <v>263</v>
      </c>
      <c r="O22" s="5">
        <v>61.188767398446068</v>
      </c>
      <c r="P22" s="71">
        <v>0.39616218647529738</v>
      </c>
    </row>
    <row r="23" spans="1:16">
      <c r="A23" s="17"/>
      <c r="B23" s="55">
        <v>18</v>
      </c>
      <c r="C23" s="19" t="s">
        <v>266</v>
      </c>
      <c r="D23" s="20">
        <v>0.60532500000000011</v>
      </c>
      <c r="E23" s="21">
        <v>1.9917700000000003</v>
      </c>
      <c r="F23" s="21">
        <f t="shared" si="0"/>
        <v>0.38498256120520191</v>
      </c>
      <c r="G23" s="21">
        <v>0.24942146120520192</v>
      </c>
      <c r="H23" s="21">
        <v>8.2752409999999998E-2</v>
      </c>
      <c r="I23" s="21">
        <v>5.2808689999999991E-2</v>
      </c>
      <c r="J23" s="22">
        <f t="shared" si="1"/>
        <v>0.12522603573966967</v>
      </c>
      <c r="K23" s="22">
        <f t="shared" si="2"/>
        <v>0.16677320735084969</v>
      </c>
      <c r="L23" s="23">
        <f t="shared" si="3"/>
        <v>0.19328665518870244</v>
      </c>
      <c r="M23" s="4"/>
      <c r="N23" t="s">
        <v>259</v>
      </c>
      <c r="O23" s="5">
        <v>0.7742567732088923</v>
      </c>
      <c r="P23" s="71">
        <v>0.39075439198486972</v>
      </c>
    </row>
    <row r="24" spans="1:16">
      <c r="A24" s="17"/>
      <c r="B24" s="55">
        <v>19</v>
      </c>
      <c r="C24" s="19" t="s">
        <v>267</v>
      </c>
      <c r="D24" s="20">
        <v>3.9576099999999999</v>
      </c>
      <c r="E24" s="21">
        <v>2.6192970000000004</v>
      </c>
      <c r="F24" s="21">
        <f t="shared" si="0"/>
        <v>1.1465207945250995</v>
      </c>
      <c r="G24" s="21">
        <v>0.71504530452509951</v>
      </c>
      <c r="H24" s="21">
        <v>0.16021985</v>
      </c>
      <c r="I24" s="21">
        <v>0.27125563999999996</v>
      </c>
      <c r="J24" s="22">
        <f t="shared" si="1"/>
        <v>0.27299130435574864</v>
      </c>
      <c r="K24" s="22">
        <f t="shared" si="2"/>
        <v>0.33416033177035648</v>
      </c>
      <c r="L24" s="23">
        <f t="shared" si="3"/>
        <v>0.43772080620300002</v>
      </c>
      <c r="M24" s="4"/>
      <c r="N24" t="s">
        <v>261</v>
      </c>
      <c r="O24" s="5">
        <v>0.3835815762427226</v>
      </c>
      <c r="P24" s="71">
        <v>0.3409847396157093</v>
      </c>
    </row>
    <row r="25" spans="1:16">
      <c r="A25" s="17"/>
      <c r="B25" s="55">
        <v>20</v>
      </c>
      <c r="C25" s="19" t="s">
        <v>268</v>
      </c>
      <c r="D25" s="20">
        <v>3.3459559999999997</v>
      </c>
      <c r="E25" s="21">
        <v>2.6328179999999994</v>
      </c>
      <c r="F25" s="21">
        <f t="shared" si="0"/>
        <v>1.0620887904484921</v>
      </c>
      <c r="G25" s="21">
        <v>0.67671478044849209</v>
      </c>
      <c r="H25" s="21">
        <v>0.16569273000000001</v>
      </c>
      <c r="I25" s="21">
        <v>0.21968128000000003</v>
      </c>
      <c r="J25" s="22">
        <f t="shared" si="1"/>
        <v>0.25703059628447245</v>
      </c>
      <c r="K25" s="22">
        <f t="shared" si="2"/>
        <v>0.31996420202554532</v>
      </c>
      <c r="L25" s="23">
        <f t="shared" si="3"/>
        <v>0.40340380172442319</v>
      </c>
      <c r="M25" s="4"/>
      <c r="N25" t="s">
        <v>270</v>
      </c>
      <c r="O25" s="5">
        <v>2.2774576916738596</v>
      </c>
      <c r="P25" s="71">
        <v>0.30144600034597235</v>
      </c>
    </row>
    <row r="26" spans="1:16">
      <c r="A26" s="17"/>
      <c r="B26" s="55">
        <v>21</v>
      </c>
      <c r="C26" s="19" t="s">
        <v>269</v>
      </c>
      <c r="D26" s="20">
        <v>3.0229970000000002</v>
      </c>
      <c r="E26" s="21">
        <v>4.9013869999999997</v>
      </c>
      <c r="F26" s="21">
        <f t="shared" si="0"/>
        <v>2.0511695076431082</v>
      </c>
      <c r="G26" s="21">
        <v>1.166142907643108</v>
      </c>
      <c r="H26" s="21">
        <v>0.67201133000000002</v>
      </c>
      <c r="I26" s="21">
        <v>0.21301527000000001</v>
      </c>
      <c r="J26" s="22">
        <f t="shared" si="1"/>
        <v>0.23792100228835392</v>
      </c>
      <c r="K26" s="22">
        <f t="shared" si="2"/>
        <v>0.37502736218199223</v>
      </c>
      <c r="L26" s="23">
        <f t="shared" si="3"/>
        <v>0.41848756436557821</v>
      </c>
      <c r="M26" s="4"/>
      <c r="N26" t="s">
        <v>271</v>
      </c>
      <c r="O26" s="5">
        <v>0.81599811767696095</v>
      </c>
      <c r="P26" s="71">
        <v>0.28741011110996245</v>
      </c>
    </row>
    <row r="27" spans="1:16">
      <c r="A27" s="17"/>
      <c r="B27" s="55">
        <v>22</v>
      </c>
      <c r="C27" s="19" t="s">
        <v>270</v>
      </c>
      <c r="D27" s="20">
        <v>5.298457</v>
      </c>
      <c r="E27" s="21">
        <v>7.5551100000000009</v>
      </c>
      <c r="F27" s="21">
        <f t="shared" si="0"/>
        <v>2.2774576916738596</v>
      </c>
      <c r="G27" s="21">
        <v>1.6165509716738597</v>
      </c>
      <c r="H27" s="21">
        <v>0.26057402000000007</v>
      </c>
      <c r="I27" s="21">
        <v>0.40033270000000004</v>
      </c>
      <c r="J27" s="22">
        <f t="shared" si="1"/>
        <v>0.21396789347525841</v>
      </c>
      <c r="K27" s="22">
        <f t="shared" si="2"/>
        <v>0.24845766529856739</v>
      </c>
      <c r="L27" s="23">
        <f t="shared" si="3"/>
        <v>0.30144600034597235</v>
      </c>
      <c r="M27" s="4"/>
      <c r="N27" t="s">
        <v>252</v>
      </c>
      <c r="O27" s="5">
        <v>0.65188623170630289</v>
      </c>
      <c r="P27" s="71">
        <v>0.26437194690643123</v>
      </c>
    </row>
    <row r="28" spans="1:16">
      <c r="A28" s="17"/>
      <c r="B28" s="55">
        <v>23</v>
      </c>
      <c r="C28" s="19" t="s">
        <v>271</v>
      </c>
      <c r="D28" s="20">
        <v>0.60540100000000008</v>
      </c>
      <c r="E28" s="21">
        <v>2.8391419999999998</v>
      </c>
      <c r="F28" s="21">
        <f t="shared" si="0"/>
        <v>0.81599811767696095</v>
      </c>
      <c r="G28" s="21">
        <v>0.3918740076769609</v>
      </c>
      <c r="H28" s="21">
        <v>0.11165354</v>
      </c>
      <c r="I28" s="21">
        <v>0.31247057</v>
      </c>
      <c r="J28" s="22">
        <f t="shared" si="1"/>
        <v>0.13802550477466816</v>
      </c>
      <c r="K28" s="22">
        <f t="shared" si="2"/>
        <v>0.1773520125717421</v>
      </c>
      <c r="L28" s="23">
        <f t="shared" si="3"/>
        <v>0.28741011110996245</v>
      </c>
      <c r="M28" s="4"/>
      <c r="N28" t="s">
        <v>249</v>
      </c>
      <c r="O28" s="5">
        <v>1.0657257052426883</v>
      </c>
      <c r="P28" s="71">
        <v>0.20871671501928743</v>
      </c>
    </row>
    <row r="29" spans="1:16">
      <c r="A29" s="17"/>
      <c r="B29" s="55">
        <v>24</v>
      </c>
      <c r="C29" s="19" t="s">
        <v>272</v>
      </c>
      <c r="D29" s="20">
        <v>0.5789089999999999</v>
      </c>
      <c r="E29" s="21">
        <v>0.72585699999999997</v>
      </c>
      <c r="F29" s="21">
        <f t="shared" si="0"/>
        <v>0.31270870256960615</v>
      </c>
      <c r="G29" s="21">
        <v>0.20710355256960611</v>
      </c>
      <c r="H29" s="21">
        <v>5.2628600000000005E-2</v>
      </c>
      <c r="I29" s="21">
        <v>5.2976550000000004E-2</v>
      </c>
      <c r="J29" s="22">
        <f t="shared" si="1"/>
        <v>0.28532280128125254</v>
      </c>
      <c r="K29" s="22">
        <f t="shared" si="2"/>
        <v>0.35782826723391264</v>
      </c>
      <c r="L29" s="23">
        <f t="shared" si="3"/>
        <v>0.43081309757928371</v>
      </c>
      <c r="M29" s="4"/>
      <c r="N29" t="s">
        <v>266</v>
      </c>
      <c r="O29" s="5">
        <v>0.38498256120520191</v>
      </c>
      <c r="P29" s="71">
        <v>0.19328665518870244</v>
      </c>
    </row>
    <row r="30" spans="1:16" ht="15.75" thickBot="1">
      <c r="A30" s="24"/>
      <c r="B30" s="56">
        <v>25</v>
      </c>
      <c r="C30" s="26" t="s">
        <v>273</v>
      </c>
      <c r="D30" s="27">
        <v>0.18048900000000001</v>
      </c>
      <c r="E30" s="28">
        <v>0.81214900000000001</v>
      </c>
      <c r="F30" s="28">
        <f t="shared" si="0"/>
        <v>0.32933128961521801</v>
      </c>
      <c r="G30" s="28">
        <v>0.240473229615218</v>
      </c>
      <c r="H30" s="28">
        <v>5.957983E-2</v>
      </c>
      <c r="I30" s="28">
        <v>2.9278229999999999E-2</v>
      </c>
      <c r="J30" s="29">
        <f t="shared" si="1"/>
        <v>0.2960949648589335</v>
      </c>
      <c r="K30" s="29">
        <f t="shared" si="2"/>
        <v>0.36945567822556946</v>
      </c>
      <c r="L30" s="30">
        <f t="shared" si="3"/>
        <v>0.40550599657848252</v>
      </c>
      <c r="M30" s="4"/>
      <c r="N30" t="s">
        <v>250</v>
      </c>
      <c r="O30" s="5">
        <v>0.73835469306849899</v>
      </c>
      <c r="P30" s="71">
        <v>0.11611411728096055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M29"/>
  <sheetViews>
    <sheetView topLeftCell="A18" workbookViewId="0">
      <selection activeCell="A29" sqref="A29:D29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7.28515625" customWidth="1"/>
    <col min="6" max="6" width="13.5703125" customWidth="1"/>
    <col min="7" max="9" width="0" hidden="1" customWidth="1"/>
  </cols>
  <sheetData>
    <row r="1" spans="1:13" ht="15.75">
      <c r="A1" s="50">
        <v>35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640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234.73624100000004</v>
      </c>
      <c r="E6" s="14">
        <v>285.41303499999998</v>
      </c>
      <c r="F6" s="14">
        <v>123.27186377946614</v>
      </c>
      <c r="G6" s="14">
        <v>77.951846399466106</v>
      </c>
      <c r="H6" s="14">
        <v>22.615323110000006</v>
      </c>
      <c r="I6" s="14">
        <v>22.704694269999997</v>
      </c>
      <c r="J6" s="15">
        <v>0.2731194333835037</v>
      </c>
      <c r="K6" s="15">
        <v>0.35235661016486552</v>
      </c>
      <c r="L6" s="16">
        <v>0.43190691616262772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149.77337799999998</v>
      </c>
      <c r="E7" s="38">
        <f ca="1">SUM(E8:OFFSET(E6,MATCH("PROYECTOS",$A$8:$A$50,0),0))</f>
        <v>183.64883800000007</v>
      </c>
      <c r="F7" s="38">
        <f ca="1">SUM(F8:OFFSET(F6,MATCH("PROYECTOS",$A$8:$A$50,0),0))</f>
        <v>75.034284008725521</v>
      </c>
      <c r="G7" s="38">
        <f ca="1">SUM(G8:OFFSET(G6,MATCH("PROYECTOS",$A$8:$A$50,0),0))</f>
        <v>49.782812188725515</v>
      </c>
      <c r="H7" s="38">
        <f ca="1">SUM(H8:OFFSET(H6,MATCH("PROYECTOS",$A$8:$A$50,0),0))</f>
        <v>11.281931869999996</v>
      </c>
      <c r="I7" s="38">
        <f ca="1">SUM(I8:OFFSET(I6,MATCH("PROYECTOS",$A$8:$A$50,0),0))</f>
        <v>13.969539950000005</v>
      </c>
      <c r="J7" s="39">
        <f ca="1">IFERROR(G7/E7,0)</f>
        <v>0.27107610770031387</v>
      </c>
      <c r="K7" s="39">
        <f ca="1">IFERROR(SUM(G7,H7)/E7,0)</f>
        <v>0.33250819729513065</v>
      </c>
      <c r="L7" s="40">
        <f ca="1">IFERROR(SUM(G7,H7,I7)/E7,0)</f>
        <v>0.40857478231757438</v>
      </c>
      <c r="M7" s="4"/>
    </row>
    <row r="8" spans="1:13">
      <c r="A8" s="17"/>
      <c r="B8" s="19">
        <v>3000001</v>
      </c>
      <c r="C8" s="19" t="s">
        <v>275</v>
      </c>
      <c r="D8" s="20">
        <v>7.1540140000000019</v>
      </c>
      <c r="E8" s="21">
        <v>12.403598000000001</v>
      </c>
      <c r="F8" s="21">
        <f t="shared" ref="F8:F16" si="0">SUM(G8,H8,I8)</f>
        <v>7.4400853020320499</v>
      </c>
      <c r="G8" s="21">
        <v>5.5680573620320502</v>
      </c>
      <c r="H8" s="21">
        <v>0.98184704</v>
      </c>
      <c r="I8" s="21">
        <v>0.89018089999999983</v>
      </c>
      <c r="J8" s="22">
        <f t="shared" ref="J8:J17" si="1">IFERROR(G8/E8,0)</f>
        <v>0.4489066287082224</v>
      </c>
      <c r="K8" s="22">
        <f t="shared" ref="K8:K17" si="2">IFERROR(SUM(G8,H8)/E8,0)</f>
        <v>0.5280648729531584</v>
      </c>
      <c r="L8" s="23">
        <f t="shared" ref="L8:L17" si="3">IFERROR(SUM(G8,H8,I8)/E8,0)</f>
        <v>0.59983283092793316</v>
      </c>
      <c r="M8" s="4"/>
    </row>
    <row r="9" spans="1:13" ht="63.75">
      <c r="A9" s="17"/>
      <c r="B9" s="19">
        <v>3000342</v>
      </c>
      <c r="C9" s="19" t="s">
        <v>642</v>
      </c>
      <c r="D9" s="20">
        <v>1.9279750000000002</v>
      </c>
      <c r="E9" s="21">
        <v>2.9057219999999999</v>
      </c>
      <c r="F9" s="21">
        <f t="shared" si="0"/>
        <v>1.3821570492747759</v>
      </c>
      <c r="G9" s="21">
        <v>1.0309172092747758</v>
      </c>
      <c r="H9" s="21">
        <v>0.19135141000000003</v>
      </c>
      <c r="I9" s="21">
        <v>0.15988843</v>
      </c>
      <c r="J9" s="22">
        <f t="shared" si="1"/>
        <v>0.35478865812860827</v>
      </c>
      <c r="K9" s="22">
        <f t="shared" si="2"/>
        <v>0.42064196756426658</v>
      </c>
      <c r="L9" s="23">
        <f t="shared" si="3"/>
        <v>0.4756673381950427</v>
      </c>
      <c r="M9" s="4"/>
    </row>
    <row r="10" spans="1:13" ht="38.25">
      <c r="A10" s="17"/>
      <c r="B10" s="19">
        <v>3000469</v>
      </c>
      <c r="C10" s="19" t="s">
        <v>643</v>
      </c>
      <c r="D10" s="20">
        <v>1.388649</v>
      </c>
      <c r="E10" s="21">
        <v>1.5516579999999998</v>
      </c>
      <c r="F10" s="21">
        <f t="shared" si="0"/>
        <v>0.47030325770474746</v>
      </c>
      <c r="G10" s="21">
        <v>0.29452335770474747</v>
      </c>
      <c r="H10" s="21">
        <v>4.2259649999999996E-2</v>
      </c>
      <c r="I10" s="21">
        <v>0.13352025000000001</v>
      </c>
      <c r="J10" s="22">
        <f t="shared" si="1"/>
        <v>0.18981203184255005</v>
      </c>
      <c r="K10" s="22">
        <f t="shared" si="2"/>
        <v>0.21704718933215147</v>
      </c>
      <c r="L10" s="23">
        <f t="shared" si="3"/>
        <v>0.30309724030987983</v>
      </c>
      <c r="M10" s="4"/>
    </row>
    <row r="11" spans="1:13" ht="51">
      <c r="A11" s="17"/>
      <c r="B11" s="19">
        <v>3000470</v>
      </c>
      <c r="C11" s="19" t="s">
        <v>644</v>
      </c>
      <c r="D11" s="20">
        <v>0.9857229999999999</v>
      </c>
      <c r="E11" s="21">
        <v>1.8609209999999998</v>
      </c>
      <c r="F11" s="21">
        <f t="shared" si="0"/>
        <v>0.84713101870706298</v>
      </c>
      <c r="G11" s="21">
        <v>0.64936618870706297</v>
      </c>
      <c r="H11" s="21">
        <v>0.12456243</v>
      </c>
      <c r="I11" s="21">
        <v>7.3202400000000001E-2</v>
      </c>
      <c r="J11" s="22">
        <f t="shared" si="1"/>
        <v>0.34894882088334916</v>
      </c>
      <c r="K11" s="22">
        <f t="shared" si="2"/>
        <v>0.41588472520169478</v>
      </c>
      <c r="L11" s="23">
        <f t="shared" si="3"/>
        <v>0.45522137624706427</v>
      </c>
      <c r="M11" s="4"/>
    </row>
    <row r="12" spans="1:13" ht="51">
      <c r="A12" s="17"/>
      <c r="B12" s="19">
        <v>3000471</v>
      </c>
      <c r="C12" s="19" t="s">
        <v>645</v>
      </c>
      <c r="D12" s="20">
        <v>1.118201</v>
      </c>
      <c r="E12" s="21">
        <v>1.118201</v>
      </c>
      <c r="F12" s="21">
        <f t="shared" si="0"/>
        <v>0.40532444545744617</v>
      </c>
      <c r="G12" s="21">
        <v>0.25614266545744613</v>
      </c>
      <c r="H12" s="21">
        <v>5.7867379999999996E-2</v>
      </c>
      <c r="I12" s="21">
        <v>9.131439999999999E-2</v>
      </c>
      <c r="J12" s="22">
        <f t="shared" si="1"/>
        <v>0.22906674690636669</v>
      </c>
      <c r="K12" s="22">
        <f t="shared" si="2"/>
        <v>0.28081717460228184</v>
      </c>
      <c r="L12" s="23">
        <f t="shared" si="3"/>
        <v>0.36247905828866739</v>
      </c>
      <c r="M12" s="4"/>
    </row>
    <row r="13" spans="1:13" ht="38.25">
      <c r="A13" s="17"/>
      <c r="B13" s="19">
        <v>3000473</v>
      </c>
      <c r="C13" s="19" t="s">
        <v>646</v>
      </c>
      <c r="D13" s="20">
        <v>3.6137529999999991</v>
      </c>
      <c r="E13" s="21">
        <v>8.6160630000000005</v>
      </c>
      <c r="F13" s="21">
        <f t="shared" si="0"/>
        <v>3.5662942684047532</v>
      </c>
      <c r="G13" s="21">
        <v>2.4322311484047532</v>
      </c>
      <c r="H13" s="21">
        <v>0.59595759999999998</v>
      </c>
      <c r="I13" s="21">
        <v>0.53810551999999989</v>
      </c>
      <c r="J13" s="22">
        <f t="shared" si="1"/>
        <v>0.28229031616931688</v>
      </c>
      <c r="K13" s="22">
        <f t="shared" si="2"/>
        <v>0.35145851979085496</v>
      </c>
      <c r="L13" s="23">
        <f t="shared" si="3"/>
        <v>0.41391227854354745</v>
      </c>
      <c r="M13" s="4"/>
    </row>
    <row r="14" spans="1:13" ht="51">
      <c r="A14" s="17"/>
      <c r="B14" s="19">
        <v>3000603</v>
      </c>
      <c r="C14" s="19" t="s">
        <v>647</v>
      </c>
      <c r="D14" s="20">
        <v>0.97072199999999997</v>
      </c>
      <c r="E14" s="21">
        <v>0.98053199999999985</v>
      </c>
      <c r="F14" s="21">
        <f t="shared" si="0"/>
        <v>0.55056257033995948</v>
      </c>
      <c r="G14" s="21">
        <v>0.40476915033995953</v>
      </c>
      <c r="H14" s="21">
        <v>6.4190169999999991E-2</v>
      </c>
      <c r="I14" s="21">
        <v>8.1603250000000016E-2</v>
      </c>
      <c r="J14" s="22">
        <f t="shared" si="1"/>
        <v>0.41280565074873599</v>
      </c>
      <c r="K14" s="22">
        <f t="shared" si="2"/>
        <v>0.47827028627312479</v>
      </c>
      <c r="L14" s="23">
        <f t="shared" si="3"/>
        <v>0.56149373028107141</v>
      </c>
      <c r="M14" s="4"/>
    </row>
    <row r="15" spans="1:13" ht="25.5">
      <c r="A15" s="17"/>
      <c r="B15" s="19">
        <v>3000622</v>
      </c>
      <c r="C15" s="19" t="s">
        <v>648</v>
      </c>
      <c r="D15" s="20">
        <v>11.682659999999998</v>
      </c>
      <c r="E15" s="21">
        <v>11.682660000000002</v>
      </c>
      <c r="F15" s="21">
        <f t="shared" si="0"/>
        <v>4.3355663789925911</v>
      </c>
      <c r="G15" s="21">
        <v>2.8307385389925912</v>
      </c>
      <c r="H15" s="21">
        <v>0.52389308000000001</v>
      </c>
      <c r="I15" s="21">
        <v>0.98093476000000002</v>
      </c>
      <c r="J15" s="22">
        <f t="shared" si="1"/>
        <v>0.24230256970523756</v>
      </c>
      <c r="K15" s="22">
        <f t="shared" si="2"/>
        <v>0.28714621661441753</v>
      </c>
      <c r="L15" s="23">
        <f t="shared" si="3"/>
        <v>0.37111123485512637</v>
      </c>
      <c r="M15" s="4"/>
    </row>
    <row r="16" spans="1:13" ht="51">
      <c r="A16" s="17"/>
      <c r="B16" s="19">
        <v>3000623</v>
      </c>
      <c r="C16" s="19" t="s">
        <v>649</v>
      </c>
      <c r="D16" s="20">
        <v>120.931681</v>
      </c>
      <c r="E16" s="21">
        <v>142.52948300000006</v>
      </c>
      <c r="F16" s="21">
        <f t="shared" si="0"/>
        <v>56.036859717812135</v>
      </c>
      <c r="G16" s="21">
        <v>36.316066567812129</v>
      </c>
      <c r="H16" s="21">
        <v>8.7000031099999955</v>
      </c>
      <c r="I16" s="21">
        <v>11.020790040000005</v>
      </c>
      <c r="J16" s="22">
        <f t="shared" si="1"/>
        <v>0.2547968729235629</v>
      </c>
      <c r="K16" s="22">
        <f t="shared" si="2"/>
        <v>0.31583689725312558</v>
      </c>
      <c r="L16" s="23">
        <f t="shared" si="3"/>
        <v>0.39315977675869429</v>
      </c>
      <c r="M16" s="4"/>
    </row>
    <row r="17" spans="1:13" ht="15.75" thickBot="1">
      <c r="A17" s="41" t="s">
        <v>293</v>
      </c>
      <c r="B17" s="43"/>
      <c r="C17" s="43"/>
      <c r="D17" s="44">
        <f ca="1">OFFSET(D17,-MATCH("PROYECTOS",$A$8:$A$50,0)-1,0)-(OFFSET(D17,-MATCH("PROYECTOS",$A$8:$A$50,0),0))</f>
        <v>84.962863000000056</v>
      </c>
      <c r="E17" s="45">
        <f t="shared" ref="E17:I17" ca="1" si="4">OFFSET(E17,-MATCH("PROYECTOS",$A$8:$A$50,0)-1,0)-(OFFSET(E17,-MATCH("PROYECTOS",$A$8:$A$50,0),0))</f>
        <v>101.76419699999991</v>
      </c>
      <c r="F17" s="45">
        <f t="shared" ca="1" si="4"/>
        <v>48.237579770740624</v>
      </c>
      <c r="G17" s="45">
        <f t="shared" ca="1" si="4"/>
        <v>28.169034210740591</v>
      </c>
      <c r="H17" s="45">
        <f t="shared" ca="1" si="4"/>
        <v>11.33339124000001</v>
      </c>
      <c r="I17" s="45">
        <f t="shared" ca="1" si="4"/>
        <v>8.7351543199999924</v>
      </c>
      <c r="J17" s="46">
        <f t="shared" ca="1" si="1"/>
        <v>0.2768069226816639</v>
      </c>
      <c r="K17" s="46">
        <f t="shared" ca="1" si="2"/>
        <v>0.38817606403105248</v>
      </c>
      <c r="L17" s="47">
        <f t="shared" ca="1" si="3"/>
        <v>0.47401326982161157</v>
      </c>
      <c r="M17" s="4"/>
    </row>
    <row r="18" spans="1:13" ht="15.75" thickBot="1"/>
    <row r="19" spans="1:13" ht="15.75" thickBot="1">
      <c r="A19" s="91" t="s">
        <v>315</v>
      </c>
      <c r="B19" s="92"/>
      <c r="C19" s="92"/>
      <c r="D19" s="93"/>
    </row>
    <row r="20" spans="1:13" ht="15.75" thickBot="1">
      <c r="A20" s="1" t="s">
        <v>665</v>
      </c>
    </row>
    <row r="21" spans="1:13" ht="45" customHeight="1">
      <c r="A21" s="84" t="s">
        <v>317</v>
      </c>
      <c r="B21" s="85"/>
      <c r="C21" s="85"/>
      <c r="D21" s="96" t="s">
        <v>318</v>
      </c>
    </row>
    <row r="22" spans="1:13" ht="15.75" thickBot="1">
      <c r="A22" s="94"/>
      <c r="B22" s="95"/>
      <c r="C22" s="95"/>
      <c r="D22" s="97"/>
    </row>
    <row r="23" spans="1:13" ht="63.75">
      <c r="A23" s="17"/>
      <c r="B23" s="19">
        <v>3000342</v>
      </c>
      <c r="C23" s="19" t="s">
        <v>642</v>
      </c>
      <c r="D23" s="23">
        <v>0.4756673381950427</v>
      </c>
    </row>
    <row r="24" spans="1:13" ht="38.25">
      <c r="A24" s="17"/>
      <c r="B24" s="19">
        <v>3000469</v>
      </c>
      <c r="C24" s="19" t="s">
        <v>643</v>
      </c>
      <c r="D24" s="23">
        <v>0.30309724030987983</v>
      </c>
    </row>
    <row r="25" spans="1:13" ht="51">
      <c r="A25" s="17"/>
      <c r="B25" s="19">
        <v>3000470</v>
      </c>
      <c r="C25" s="19" t="s">
        <v>644</v>
      </c>
      <c r="D25" s="23">
        <v>0.45522137624706427</v>
      </c>
    </row>
    <row r="26" spans="1:13" ht="51">
      <c r="A26" s="17"/>
      <c r="B26" s="19">
        <v>3000471</v>
      </c>
      <c r="C26" s="19" t="s">
        <v>645</v>
      </c>
      <c r="D26" s="23">
        <v>0.36247905828866739</v>
      </c>
    </row>
    <row r="27" spans="1:13" ht="38.25">
      <c r="A27" s="17"/>
      <c r="B27" s="19">
        <v>3000473</v>
      </c>
      <c r="C27" s="19" t="s">
        <v>646</v>
      </c>
      <c r="D27" s="23">
        <v>0.41391227854354745</v>
      </c>
    </row>
    <row r="28" spans="1:13" ht="25.5">
      <c r="A28" s="17"/>
      <c r="B28" s="19">
        <v>3000622</v>
      </c>
      <c r="C28" s="19" t="s">
        <v>648</v>
      </c>
      <c r="D28" s="23">
        <v>0.37111123485512637</v>
      </c>
    </row>
    <row r="29" spans="1:13" ht="51.75" thickBot="1">
      <c r="A29" s="24"/>
      <c r="B29" s="26">
        <v>3000623</v>
      </c>
      <c r="C29" s="26" t="s">
        <v>649</v>
      </c>
      <c r="D29" s="30">
        <v>0.39315977675869429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selection activeCell="E13" sqref="E13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35</v>
      </c>
      <c r="B1" s="49" t="s">
        <v>23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641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234.73624100000004</v>
      </c>
      <c r="I6" s="14">
        <v>285.41303499999998</v>
      </c>
      <c r="J6" s="14">
        <v>123.27186377946614</v>
      </c>
      <c r="K6" s="14">
        <v>77.951846399466106</v>
      </c>
      <c r="L6" s="14">
        <v>22.615323110000006</v>
      </c>
      <c r="M6" s="14">
        <v>22.704694269999997</v>
      </c>
      <c r="N6" s="15">
        <v>0.2731194333835037</v>
      </c>
      <c r="O6" s="15">
        <v>0.35235661016486552</v>
      </c>
      <c r="P6" s="16">
        <v>0.43190691616262772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SUM(H8:H20)</f>
        <v>149.77337800000001</v>
      </c>
      <c r="I7" s="37">
        <f>SUM(I8:I20)</f>
        <v>183.64883800000001</v>
      </c>
      <c r="J7" s="37">
        <f>SUM(J8:J20)</f>
        <v>75.034284008725535</v>
      </c>
      <c r="K7" s="38">
        <f ca="1">SUM(K8:OFFSET(K6,MATCH("PROYECTOS",$A$8:$A$40,0),0))</f>
        <v>49.782812188725515</v>
      </c>
      <c r="L7" s="38">
        <f ca="1">SUM(L8:OFFSET(L6,MATCH("PROYECTOS",$A$8:$A$40,0),0))</f>
        <v>11.281931870000001</v>
      </c>
      <c r="M7" s="38">
        <f ca="1">SUM(M8:OFFSET(M6,MATCH("PROYECTOS",$A$8:$A$40,0),0))</f>
        <v>13.969539950000003</v>
      </c>
      <c r="N7" s="39">
        <f ca="1">IFERROR(K7/I7,0)</f>
        <v>0.27107610770031398</v>
      </c>
      <c r="O7" s="39">
        <f ca="1">IFERROR(SUM(K7,L7)/I7,0)</f>
        <v>0.33250819729513081</v>
      </c>
      <c r="P7" s="40">
        <f ca="1">IFERROR(SUM(K7,L7,M7)/I7,0)</f>
        <v>0.40857478231757455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7.154014000000001</v>
      </c>
      <c r="I8" s="21">
        <v>12.403598000000002</v>
      </c>
      <c r="J8" s="21">
        <f t="shared" ref="J8:J20" si="0">SUM(K8,L8,M8)</f>
        <v>7.4400853020320499</v>
      </c>
      <c r="K8" s="21">
        <v>5.5680573620320502</v>
      </c>
      <c r="L8" s="21">
        <v>0.98184703999999989</v>
      </c>
      <c r="M8" s="21">
        <v>0.89018090000000005</v>
      </c>
      <c r="N8" s="22">
        <f t="shared" ref="N8:N21" si="1">IFERROR(K8/I8,0)</f>
        <v>0.44890662870822234</v>
      </c>
      <c r="O8" s="22">
        <f t="shared" ref="O8:O21" si="2">IFERROR(SUM(K8,L8)/I8,0)</f>
        <v>0.52806487295315829</v>
      </c>
      <c r="P8" s="23">
        <f t="shared" ref="P8:P21" si="3">IFERROR(SUM(K8,L8,M8)/I8,0)</f>
        <v>0.59983283092793305</v>
      </c>
      <c r="Q8" s="70">
        <v>170</v>
      </c>
      <c r="R8" s="21">
        <v>147</v>
      </c>
      <c r="S8" s="23">
        <f>IFERROR(R8/Q8,0)</f>
        <v>0.86470588235294121</v>
      </c>
    </row>
    <row r="9" spans="1:19" ht="51">
      <c r="A9" s="17"/>
      <c r="B9" s="19">
        <v>5003397</v>
      </c>
      <c r="C9" s="19" t="s">
        <v>650</v>
      </c>
      <c r="D9" s="68">
        <v>3000623</v>
      </c>
      <c r="E9" s="19" t="s">
        <v>649</v>
      </c>
      <c r="F9" s="69">
        <v>109</v>
      </c>
      <c r="G9" s="19" t="s">
        <v>661</v>
      </c>
      <c r="H9" s="20">
        <v>88.621454999999997</v>
      </c>
      <c r="I9" s="21">
        <v>89.573971999999998</v>
      </c>
      <c r="J9" s="21">
        <f t="shared" si="0"/>
        <v>35.505599921660959</v>
      </c>
      <c r="K9" s="21">
        <v>23.830029531660958</v>
      </c>
      <c r="L9" s="21">
        <v>4.8559171299999999</v>
      </c>
      <c r="M9" s="21">
        <v>6.8196532600000017</v>
      </c>
      <c r="N9" s="22">
        <f t="shared" si="1"/>
        <v>0.26603743252181516</v>
      </c>
      <c r="O9" s="22">
        <f t="shared" si="2"/>
        <v>0.32024868408940221</v>
      </c>
      <c r="P9" s="23">
        <f t="shared" si="3"/>
        <v>0.39638300199148208</v>
      </c>
      <c r="Q9" s="70">
        <v>3336</v>
      </c>
      <c r="R9" s="21">
        <v>3115</v>
      </c>
      <c r="S9" s="23">
        <f t="shared" ref="S9:S20" si="4">IFERROR(R9/Q9,0)</f>
        <v>0.93375299760191843</v>
      </c>
    </row>
    <row r="10" spans="1:19" ht="51">
      <c r="A10" s="17"/>
      <c r="B10" s="19">
        <v>5003398</v>
      </c>
      <c r="C10" s="19" t="s">
        <v>651</v>
      </c>
      <c r="D10" s="68">
        <v>3000623</v>
      </c>
      <c r="E10" s="19" t="s">
        <v>649</v>
      </c>
      <c r="F10" s="69">
        <v>105</v>
      </c>
      <c r="G10" s="19" t="s">
        <v>662</v>
      </c>
      <c r="H10" s="20">
        <v>16.750807999999999</v>
      </c>
      <c r="I10" s="21">
        <v>21.290408000000003</v>
      </c>
      <c r="J10" s="21">
        <f t="shared" si="0"/>
        <v>7.3653784623590672</v>
      </c>
      <c r="K10" s="21">
        <v>5.2500554023590666</v>
      </c>
      <c r="L10" s="21">
        <v>1.1154722800000001</v>
      </c>
      <c r="M10" s="21">
        <v>0.99985078000000005</v>
      </c>
      <c r="N10" s="22">
        <f t="shared" si="1"/>
        <v>0.24659252196383771</v>
      </c>
      <c r="O10" s="22">
        <f t="shared" si="2"/>
        <v>0.29898570672572672</v>
      </c>
      <c r="P10" s="23">
        <f t="shared" si="3"/>
        <v>0.34594820645800051</v>
      </c>
      <c r="Q10" s="70">
        <v>400</v>
      </c>
      <c r="R10" s="21">
        <v>676</v>
      </c>
      <c r="S10" s="23">
        <f t="shared" si="4"/>
        <v>1.69</v>
      </c>
    </row>
    <row r="11" spans="1:19" ht="63.75">
      <c r="A11" s="17"/>
      <c r="B11" s="19">
        <v>5004398</v>
      </c>
      <c r="C11" s="19" t="s">
        <v>652</v>
      </c>
      <c r="D11" s="68">
        <v>3000342</v>
      </c>
      <c r="E11" s="19" t="s">
        <v>642</v>
      </c>
      <c r="F11" s="69">
        <v>429</v>
      </c>
      <c r="G11" s="19" t="s">
        <v>628</v>
      </c>
      <c r="H11" s="20">
        <v>1.927975</v>
      </c>
      <c r="I11" s="21">
        <v>2.9057219999999999</v>
      </c>
      <c r="J11" s="21">
        <f t="shared" si="0"/>
        <v>1.3821570492747759</v>
      </c>
      <c r="K11" s="21">
        <v>1.0309172092747758</v>
      </c>
      <c r="L11" s="21">
        <v>0.19135141000000006</v>
      </c>
      <c r="M11" s="21">
        <v>0.15988843</v>
      </c>
      <c r="N11" s="22">
        <f t="shared" si="1"/>
        <v>0.35478865812860827</v>
      </c>
      <c r="O11" s="22">
        <f t="shared" si="2"/>
        <v>0.42064196756426658</v>
      </c>
      <c r="P11" s="23">
        <f t="shared" si="3"/>
        <v>0.4756673381950427</v>
      </c>
      <c r="Q11" s="70">
        <v>2023</v>
      </c>
      <c r="R11" s="21">
        <v>18.5</v>
      </c>
      <c r="S11" s="23">
        <f t="shared" si="4"/>
        <v>9.1448344043499746E-3</v>
      </c>
    </row>
    <row r="12" spans="1:19" ht="38.25">
      <c r="A12" s="17"/>
      <c r="B12" s="19">
        <v>5004400</v>
      </c>
      <c r="C12" s="19" t="s">
        <v>653</v>
      </c>
      <c r="D12" s="68">
        <v>3000469</v>
      </c>
      <c r="E12" s="19" t="s">
        <v>643</v>
      </c>
      <c r="F12" s="69">
        <v>201</v>
      </c>
      <c r="G12" s="19" t="s">
        <v>625</v>
      </c>
      <c r="H12" s="20">
        <v>0.27282700000000004</v>
      </c>
      <c r="I12" s="21">
        <v>0.23539100000000002</v>
      </c>
      <c r="J12" s="21">
        <f t="shared" si="0"/>
        <v>5.4154729986188407E-2</v>
      </c>
      <c r="K12" s="21">
        <v>3.3739199861884117E-3</v>
      </c>
      <c r="L12" s="21">
        <v>2.35075E-3</v>
      </c>
      <c r="M12" s="21">
        <v>4.8430059999999997E-2</v>
      </c>
      <c r="N12" s="22">
        <f t="shared" si="1"/>
        <v>1.4333258222227746E-2</v>
      </c>
      <c r="O12" s="22">
        <f t="shared" si="2"/>
        <v>2.4319833749754289E-2</v>
      </c>
      <c r="P12" s="23">
        <f t="shared" si="3"/>
        <v>0.23006287405290943</v>
      </c>
      <c r="Q12" s="70">
        <v>0.5</v>
      </c>
      <c r="R12" s="21">
        <v>0</v>
      </c>
      <c r="S12" s="23">
        <f t="shared" si="4"/>
        <v>0</v>
      </c>
    </row>
    <row r="13" spans="1:19" ht="51">
      <c r="A13" s="17"/>
      <c r="B13" s="19">
        <v>5004401</v>
      </c>
      <c r="C13" s="19" t="s">
        <v>654</v>
      </c>
      <c r="D13" s="68">
        <v>3000469</v>
      </c>
      <c r="E13" s="19" t="s">
        <v>643</v>
      </c>
      <c r="F13" s="69">
        <v>201</v>
      </c>
      <c r="G13" s="19" t="s">
        <v>625</v>
      </c>
      <c r="H13" s="20">
        <v>1.1158220000000001</v>
      </c>
      <c r="I13" s="21">
        <v>1.3162670000000001</v>
      </c>
      <c r="J13" s="21">
        <f t="shared" si="0"/>
        <v>0.41614852771855909</v>
      </c>
      <c r="K13" s="21">
        <v>0.29114943771855906</v>
      </c>
      <c r="L13" s="21">
        <v>3.9908899999999997E-2</v>
      </c>
      <c r="M13" s="21">
        <v>8.509019000000001E-2</v>
      </c>
      <c r="N13" s="22">
        <f t="shared" si="1"/>
        <v>0.22119329719468697</v>
      </c>
      <c r="O13" s="22">
        <f t="shared" si="2"/>
        <v>0.25151305754725983</v>
      </c>
      <c r="P13" s="23">
        <f t="shared" si="3"/>
        <v>0.31615814095359002</v>
      </c>
      <c r="Q13" s="70">
        <v>3.5</v>
      </c>
      <c r="R13" s="21">
        <v>3</v>
      </c>
      <c r="S13" s="23">
        <f t="shared" si="4"/>
        <v>0.8571428571428571</v>
      </c>
    </row>
    <row r="14" spans="1:19" ht="63.75">
      <c r="A14" s="17"/>
      <c r="B14" s="19">
        <v>5004457</v>
      </c>
      <c r="C14" s="19" t="s">
        <v>655</v>
      </c>
      <c r="D14" s="68">
        <v>3000622</v>
      </c>
      <c r="E14" s="19" t="s">
        <v>648</v>
      </c>
      <c r="F14" s="69">
        <v>86</v>
      </c>
      <c r="G14" s="19" t="s">
        <v>500</v>
      </c>
      <c r="H14" s="20">
        <v>8.4422599999999992</v>
      </c>
      <c r="I14" s="21">
        <v>8.4807600000000019</v>
      </c>
      <c r="J14" s="21">
        <f t="shared" si="0"/>
        <v>2.4339076301759768</v>
      </c>
      <c r="K14" s="21">
        <v>1.5124298501759768</v>
      </c>
      <c r="L14" s="21">
        <v>0.24177289000000002</v>
      </c>
      <c r="M14" s="21">
        <v>0.67970489000000001</v>
      </c>
      <c r="N14" s="22">
        <f t="shared" si="1"/>
        <v>0.17833659367509239</v>
      </c>
      <c r="O14" s="22">
        <f t="shared" si="2"/>
        <v>0.20684499268650172</v>
      </c>
      <c r="P14" s="23">
        <f t="shared" si="3"/>
        <v>0.28699168826567151</v>
      </c>
      <c r="Q14" s="70">
        <v>240</v>
      </c>
      <c r="R14" s="21">
        <v>0</v>
      </c>
      <c r="S14" s="23">
        <f t="shared" si="4"/>
        <v>0</v>
      </c>
    </row>
    <row r="15" spans="1:19" ht="38.25">
      <c r="A15" s="17"/>
      <c r="B15" s="19">
        <v>5004458</v>
      </c>
      <c r="C15" s="19" t="s">
        <v>656</v>
      </c>
      <c r="D15" s="68">
        <v>3000622</v>
      </c>
      <c r="E15" s="19" t="s">
        <v>648</v>
      </c>
      <c r="F15" s="69">
        <v>86</v>
      </c>
      <c r="G15" s="19" t="s">
        <v>500</v>
      </c>
      <c r="H15" s="20">
        <v>1.8699999999999999</v>
      </c>
      <c r="I15" s="21">
        <v>1.8494999999999999</v>
      </c>
      <c r="J15" s="21">
        <f t="shared" si="0"/>
        <v>1.1737264643678695</v>
      </c>
      <c r="K15" s="21">
        <v>0.8267936643678695</v>
      </c>
      <c r="L15" s="21">
        <v>0.15201503000000002</v>
      </c>
      <c r="M15" s="21">
        <v>0.19491776999999999</v>
      </c>
      <c r="N15" s="22">
        <f t="shared" si="1"/>
        <v>0.44703631487854528</v>
      </c>
      <c r="O15" s="22">
        <f t="shared" si="2"/>
        <v>0.52922881555440371</v>
      </c>
      <c r="P15" s="23">
        <f t="shared" si="3"/>
        <v>0.63461825594369803</v>
      </c>
      <c r="Q15" s="70">
        <v>500</v>
      </c>
      <c r="R15" s="21">
        <v>0</v>
      </c>
      <c r="S15" s="23">
        <f t="shared" si="4"/>
        <v>0</v>
      </c>
    </row>
    <row r="16" spans="1:19" ht="25.5">
      <c r="A16" s="17"/>
      <c r="B16" s="19">
        <v>5004459</v>
      </c>
      <c r="C16" s="19" t="s">
        <v>657</v>
      </c>
      <c r="D16" s="68">
        <v>3000622</v>
      </c>
      <c r="E16" s="19" t="s">
        <v>648</v>
      </c>
      <c r="F16" s="69">
        <v>59</v>
      </c>
      <c r="G16" s="19" t="s">
        <v>577</v>
      </c>
      <c r="H16" s="20">
        <v>1.3703999999999998</v>
      </c>
      <c r="I16" s="21">
        <v>1.3523999999999996</v>
      </c>
      <c r="J16" s="21">
        <f t="shared" si="0"/>
        <v>0.72793228444874492</v>
      </c>
      <c r="K16" s="21">
        <v>0.49151502444874495</v>
      </c>
      <c r="L16" s="21">
        <v>0.13010515999999997</v>
      </c>
      <c r="M16" s="21">
        <v>0.10631209999999999</v>
      </c>
      <c r="N16" s="22">
        <f t="shared" si="1"/>
        <v>0.36343908935872898</v>
      </c>
      <c r="O16" s="22">
        <f t="shared" si="2"/>
        <v>0.4596422541028875</v>
      </c>
      <c r="P16" s="23">
        <f t="shared" si="3"/>
        <v>0.53825220677961039</v>
      </c>
      <c r="Q16" s="70">
        <v>35259</v>
      </c>
      <c r="R16" s="21">
        <v>0</v>
      </c>
      <c r="S16" s="23">
        <f t="shared" si="4"/>
        <v>0</v>
      </c>
    </row>
    <row r="17" spans="1:19" ht="38.25">
      <c r="A17" s="17"/>
      <c r="B17" s="19">
        <v>5004460</v>
      </c>
      <c r="C17" s="19" t="s">
        <v>658</v>
      </c>
      <c r="D17" s="68">
        <v>3000473</v>
      </c>
      <c r="E17" s="19" t="s">
        <v>646</v>
      </c>
      <c r="F17" s="69">
        <v>429</v>
      </c>
      <c r="G17" s="19" t="s">
        <v>628</v>
      </c>
      <c r="H17" s="20">
        <v>3.6137529999999991</v>
      </c>
      <c r="I17" s="21">
        <v>8.6160629999999987</v>
      </c>
      <c r="J17" s="21">
        <f t="shared" si="0"/>
        <v>3.5662942684047536</v>
      </c>
      <c r="K17" s="21">
        <v>2.4322311484047532</v>
      </c>
      <c r="L17" s="21">
        <v>0.59595759999999998</v>
      </c>
      <c r="M17" s="21">
        <v>0.53810552</v>
      </c>
      <c r="N17" s="22">
        <f t="shared" si="1"/>
        <v>0.28229031616931693</v>
      </c>
      <c r="O17" s="22">
        <f t="shared" si="2"/>
        <v>0.35145851979085502</v>
      </c>
      <c r="P17" s="23">
        <f t="shared" si="3"/>
        <v>0.41391227854354756</v>
      </c>
      <c r="Q17" s="70">
        <v>301.5</v>
      </c>
      <c r="R17" s="21">
        <v>48.655000000000001</v>
      </c>
      <c r="S17" s="23">
        <f t="shared" si="4"/>
        <v>0.16137645107794363</v>
      </c>
    </row>
    <row r="18" spans="1:19" ht="51">
      <c r="A18" s="17"/>
      <c r="B18" s="19">
        <v>5004461</v>
      </c>
      <c r="C18" s="19" t="s">
        <v>659</v>
      </c>
      <c r="D18" s="68">
        <v>3000623</v>
      </c>
      <c r="E18" s="19" t="s">
        <v>649</v>
      </c>
      <c r="F18" s="69">
        <v>416</v>
      </c>
      <c r="G18" s="19" t="s">
        <v>663</v>
      </c>
      <c r="H18" s="20">
        <v>0.640988</v>
      </c>
      <c r="I18" s="21">
        <v>0.97149600000000003</v>
      </c>
      <c r="J18" s="21">
        <f t="shared" si="0"/>
        <v>0.4396495938226973</v>
      </c>
      <c r="K18" s="21">
        <v>0.28183669382269727</v>
      </c>
      <c r="L18" s="21">
        <v>5.204766999999999E-2</v>
      </c>
      <c r="M18" s="21">
        <v>0.10576523000000002</v>
      </c>
      <c r="N18" s="22">
        <f t="shared" si="1"/>
        <v>0.29010587158639589</v>
      </c>
      <c r="O18" s="22">
        <f t="shared" si="2"/>
        <v>0.34368063669093568</v>
      </c>
      <c r="P18" s="23">
        <f t="shared" si="3"/>
        <v>0.45254905200093187</v>
      </c>
      <c r="Q18" s="70">
        <v>8</v>
      </c>
      <c r="R18" s="21">
        <v>14</v>
      </c>
      <c r="S18" s="23">
        <f t="shared" si="4"/>
        <v>1.75</v>
      </c>
    </row>
    <row r="19" spans="1:19" ht="51">
      <c r="A19" s="17"/>
      <c r="B19" s="19">
        <v>5004462</v>
      </c>
      <c r="C19" s="19" t="s">
        <v>660</v>
      </c>
      <c r="D19" s="68">
        <v>3000623</v>
      </c>
      <c r="E19" s="19" t="s">
        <v>649</v>
      </c>
      <c r="F19" s="69">
        <v>201</v>
      </c>
      <c r="G19" s="19" t="s">
        <v>625</v>
      </c>
      <c r="H19" s="20">
        <v>14.918429999999997</v>
      </c>
      <c r="I19" s="21">
        <v>30.693607000000007</v>
      </c>
      <c r="J19" s="21">
        <f t="shared" si="0"/>
        <v>12.72623173996941</v>
      </c>
      <c r="K19" s="21">
        <v>6.9541449399694102</v>
      </c>
      <c r="L19" s="21">
        <v>2.67656603</v>
      </c>
      <c r="M19" s="21">
        <v>3.0955207700000003</v>
      </c>
      <c r="N19" s="22">
        <f t="shared" si="1"/>
        <v>0.22656655960863148</v>
      </c>
      <c r="O19" s="22">
        <f t="shared" si="2"/>
        <v>0.31376928003181276</v>
      </c>
      <c r="P19" s="23">
        <f t="shared" si="3"/>
        <v>0.41462157705900798</v>
      </c>
      <c r="Q19" s="70">
        <v>4242.5</v>
      </c>
      <c r="R19" s="21">
        <v>130</v>
      </c>
      <c r="S19" s="23">
        <f t="shared" si="4"/>
        <v>3.0642309958750738E-2</v>
      </c>
    </row>
    <row r="20" spans="1:19">
      <c r="A20" s="17"/>
      <c r="B20" s="19">
        <v>9000000</v>
      </c>
      <c r="C20" s="19" t="s">
        <v>303</v>
      </c>
      <c r="D20" s="68">
        <v>9000000</v>
      </c>
      <c r="E20" s="19" t="s">
        <v>304</v>
      </c>
      <c r="F20" s="69"/>
      <c r="G20" s="19" t="s">
        <v>311</v>
      </c>
      <c r="H20" s="20">
        <v>3.074646</v>
      </c>
      <c r="I20" s="21">
        <v>3.959654</v>
      </c>
      <c r="J20" s="21">
        <f t="shared" si="0"/>
        <v>1.8030180345044686</v>
      </c>
      <c r="K20" s="21">
        <v>1.3102780045044686</v>
      </c>
      <c r="L20" s="21">
        <v>0.24661997999999999</v>
      </c>
      <c r="M20" s="21">
        <v>0.24612005000000009</v>
      </c>
      <c r="N20" s="22">
        <f t="shared" si="1"/>
        <v>0.3309071965642626</v>
      </c>
      <c r="O20" s="22">
        <f t="shared" si="2"/>
        <v>0.39319041120877446</v>
      </c>
      <c r="P20" s="23">
        <f t="shared" si="3"/>
        <v>0.45534736987233448</v>
      </c>
      <c r="Q20" s="70"/>
      <c r="R20" s="21"/>
      <c r="S20" s="23">
        <f t="shared" si="4"/>
        <v>0</v>
      </c>
    </row>
    <row r="21" spans="1:19" ht="15.75" thickBot="1">
      <c r="A21" s="41" t="s">
        <v>293</v>
      </c>
      <c r="B21" s="43"/>
      <c r="C21" s="43"/>
      <c r="D21" s="65"/>
      <c r="E21" s="43"/>
      <c r="F21" s="66"/>
      <c r="G21" s="43"/>
      <c r="H21" s="44">
        <f>H6-H7</f>
        <v>84.962863000000027</v>
      </c>
      <c r="I21" s="44">
        <f t="shared" ref="I21:J21" si="5">I6-I7</f>
        <v>101.76419699999997</v>
      </c>
      <c r="J21" s="44">
        <f t="shared" si="5"/>
        <v>48.237579770740609</v>
      </c>
      <c r="K21" s="45">
        <f ca="1">OFFSET(K21,-MATCH("PROYECTOS",$A$8:$A$40,0)-1,0)-(OFFSET(K21,-MATCH("PROYECTOS",$A$8:$A$40,0),0))</f>
        <v>28.169034210740591</v>
      </c>
      <c r="L21" s="45">
        <f ca="1">OFFSET(L21,-MATCH("PROYECTOS",$A$8:$A$40,0)-1,0)-(OFFSET(L21,-MATCH("PROYECTOS",$A$8:$A$40,0),0))</f>
        <v>11.333391240000005</v>
      </c>
      <c r="M21" s="45">
        <f ca="1">OFFSET(M21,-MATCH("PROYECTOS",$A$8:$A$40,0)-1,0)-(OFFSET(M21,-MATCH("PROYECTOS",$A$8:$A$40,0),0))</f>
        <v>8.7351543199999941</v>
      </c>
      <c r="N21" s="46">
        <f t="shared" ca="1" si="1"/>
        <v>0.27680692268166379</v>
      </c>
      <c r="O21" s="46">
        <f t="shared" ca="1" si="2"/>
        <v>0.3881760640310522</v>
      </c>
      <c r="P21" s="47">
        <f t="shared" ca="1" si="3"/>
        <v>0.47401326982161124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M13"/>
  <sheetViews>
    <sheetView workbookViewId="0">
      <selection activeCell="A11" sqref="A11:L11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36</v>
      </c>
      <c r="B1" s="50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666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905.84426599999995</v>
      </c>
      <c r="E6" s="14">
        <v>1160.7609110000001</v>
      </c>
      <c r="F6" s="14">
        <v>691.78409949159141</v>
      </c>
      <c r="G6" s="14">
        <v>471.22227669159128</v>
      </c>
      <c r="H6" s="14">
        <v>130.92442277000001</v>
      </c>
      <c r="I6" s="14">
        <v>89.637400030000009</v>
      </c>
      <c r="J6" s="15">
        <v>0.40595980811038118</v>
      </c>
      <c r="K6" s="15">
        <v>0.5187517030900356</v>
      </c>
      <c r="L6" s="16">
        <v>0.5959746688020503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77.681026000000045</v>
      </c>
      <c r="E7" s="38">
        <f ca="1">SUM(E8:OFFSET(E6,MATCH("GOBIERNOS REGIONALES",$A$8:$A$50,0),0))</f>
        <v>77.681026000000003</v>
      </c>
      <c r="F7" s="38">
        <f ca="1">SUM(F8:OFFSET(F6,MATCH("GOBIERNOS REGIONALES",$A$8:$A$50,0),0))</f>
        <v>8.5009241301021703</v>
      </c>
      <c r="G7" s="38">
        <f ca="1">SUM(G8:OFFSET(G6,MATCH("GOBIERNOS REGIONALES",$A$8:$A$50,0),0))</f>
        <v>5.2990945701021701</v>
      </c>
      <c r="H7" s="38">
        <f ca="1">SUM(H8:OFFSET(H6,MATCH("GOBIERNOS REGIONALES",$A$8:$A$50,0),0))</f>
        <v>1.4666387400000007</v>
      </c>
      <c r="I7" s="38">
        <f ca="1">SUM(I8:OFFSET(I6,MATCH("GOBIERNOS REGIONALES",$A$8:$A$50,0),0))</f>
        <v>1.7351908200000006</v>
      </c>
      <c r="J7" s="39">
        <f ca="1">IFERROR(G7/E7,0)</f>
        <v>6.8216073383250239E-2</v>
      </c>
      <c r="K7" s="39">
        <f ca="1">IFERROR(SUM(G7,H7)/E7,0)</f>
        <v>8.7096343322012382E-2</v>
      </c>
      <c r="L7" s="40">
        <f ca="1">IFERROR(SUM(G7,H7,I7)/E7,0)</f>
        <v>0.10943372619849498</v>
      </c>
      <c r="M7" s="4"/>
    </row>
    <row r="8" spans="1:13">
      <c r="A8" s="17"/>
      <c r="B8" s="18">
        <v>5</v>
      </c>
      <c r="C8" s="19" t="s">
        <v>104</v>
      </c>
      <c r="D8" s="20">
        <v>77.681026000000045</v>
      </c>
      <c r="E8" s="21">
        <v>77.681026000000003</v>
      </c>
      <c r="F8" s="21">
        <f t="shared" ref="F8:F12" si="0">SUM(G8,H8,I8)</f>
        <v>8.5009241301021703</v>
      </c>
      <c r="G8" s="21">
        <v>5.2990945701021701</v>
      </c>
      <c r="H8" s="21">
        <v>1.4666387400000007</v>
      </c>
      <c r="I8" s="21">
        <v>1.7351908200000006</v>
      </c>
      <c r="J8" s="22">
        <f t="shared" ref="J8:J12" si="1">IFERROR(G8/E8,0)</f>
        <v>6.8216073383250239E-2</v>
      </c>
      <c r="K8" s="22">
        <f t="shared" ref="K8:K12" si="2">IFERROR(SUM(G8,H8)/E8,0)</f>
        <v>8.7096343322012382E-2</v>
      </c>
      <c r="L8" s="23">
        <f t="shared" ref="L8:L12" si="3">IFERROR(SUM(G8,H8,I8)/E8,0)</f>
        <v>0.10943372619849498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2.413357</v>
      </c>
      <c r="E9" s="38">
        <f ca="1">SUM(E10:OFFSET(E8,(MATCH("GOBIERNOS LOCALES",$A$8:$A$50,0)-MATCH("GOBIERNOS REGIONALES",$A$8:$A$50,0)),0))</f>
        <v>6.2491179999999993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>
      <c r="A10" s="17"/>
      <c r="B10" s="18">
        <v>446</v>
      </c>
      <c r="C10" s="19" t="s">
        <v>212</v>
      </c>
      <c r="D10" s="20">
        <v>0</v>
      </c>
      <c r="E10" s="21">
        <v>6.2491179999999993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>
      <c r="A11" s="17"/>
      <c r="B11" s="18">
        <v>449</v>
      </c>
      <c r="C11" s="19" t="s">
        <v>215</v>
      </c>
      <c r="D11" s="20">
        <v>2.413357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>
      <c r="A12" s="41" t="s">
        <v>232</v>
      </c>
      <c r="B12" s="58"/>
      <c r="C12" s="43"/>
      <c r="D12" s="44">
        <v>825.74988299999745</v>
      </c>
      <c r="E12" s="45">
        <v>1076.8307669999976</v>
      </c>
      <c r="F12" s="45">
        <f t="shared" si="0"/>
        <v>683.28317536148916</v>
      </c>
      <c r="G12" s="45">
        <v>465.92318212148911</v>
      </c>
      <c r="H12" s="45">
        <v>129.45778403000011</v>
      </c>
      <c r="I12" s="45">
        <v>87.902209209999896</v>
      </c>
      <c r="J12" s="46">
        <f t="shared" si="1"/>
        <v>0.43268004258415671</v>
      </c>
      <c r="K12" s="46">
        <f t="shared" si="2"/>
        <v>0.55290114695570414</v>
      </c>
      <c r="L12" s="47">
        <f t="shared" si="3"/>
        <v>0.63453162400354279</v>
      </c>
      <c r="M12" s="4"/>
    </row>
    <row r="13" spans="1:13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36</v>
      </c>
      <c r="B1" s="51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667</v>
      </c>
      <c r="N2" s="72" t="s">
        <v>691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905.84426599999995</v>
      </c>
      <c r="E6" s="14">
        <f ca="1">SUM(E7:OFFSET(E7,50,0))</f>
        <v>1160.7609110000001</v>
      </c>
      <c r="F6" s="14">
        <f ca="1">SUM(F7:OFFSET(F7,50,0))</f>
        <v>691.78409949159141</v>
      </c>
      <c r="G6" s="14">
        <f ca="1">SUM(G7:OFFSET(G7,50,0))</f>
        <v>471.22227669159128</v>
      </c>
      <c r="H6" s="14">
        <f ca="1">SUM(H7:OFFSET(H7,50,0))</f>
        <v>130.92442277000001</v>
      </c>
      <c r="I6" s="14">
        <f ca="1">SUM(I7:OFFSET(I7,50,0))</f>
        <v>89.637400030000009</v>
      </c>
      <c r="J6" s="15">
        <f ca="1">IFERROR(G6/E6,0)</f>
        <v>0.40595980811038118</v>
      </c>
      <c r="K6" s="15">
        <f ca="1">IFERROR(SUM(G6,H6)/E6,0)</f>
        <v>0.5187517030900356</v>
      </c>
      <c r="L6" s="16">
        <f ca="1">IFERROR(SUM(G6,H6,I6)/E6,0)</f>
        <v>0.5959746688020503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4.8076449999999991</v>
      </c>
      <c r="E7" s="21">
        <v>7.6196200000000003</v>
      </c>
      <c r="F7" s="21">
        <f t="shared" ref="F7:F31" si="0">SUM(G7,H7,I7)</f>
        <v>2.0544254502772836</v>
      </c>
      <c r="G7" s="21">
        <v>1.3820465002772835</v>
      </c>
      <c r="H7" s="21">
        <v>0.26235878999999995</v>
      </c>
      <c r="I7" s="21">
        <v>0.41002016000000008</v>
      </c>
      <c r="J7" s="22">
        <f t="shared" ref="J7:J31" si="1">IFERROR(G7/E7,0)</f>
        <v>0.18137997699062203</v>
      </c>
      <c r="K7" s="22">
        <f t="shared" ref="K7:K31" si="2">IFERROR(SUM(G7,H7)/E7,0)</f>
        <v>0.21581198147378522</v>
      </c>
      <c r="L7" s="23">
        <f t="shared" ref="L7:L31" si="3">IFERROR(SUM(G7,H7,I7)/E7,0)</f>
        <v>0.26962308491463927</v>
      </c>
      <c r="M7" s="4"/>
      <c r="N7" t="s">
        <v>255</v>
      </c>
      <c r="O7" s="5">
        <v>77.981234763399158</v>
      </c>
      <c r="P7" s="71">
        <v>0.87384946438122113</v>
      </c>
    </row>
    <row r="8" spans="1:16">
      <c r="A8" s="17"/>
      <c r="B8" s="55">
        <v>2</v>
      </c>
      <c r="C8" s="19" t="s">
        <v>250</v>
      </c>
      <c r="D8" s="20">
        <v>15.830740999999991</v>
      </c>
      <c r="E8" s="21">
        <v>22.448036999999989</v>
      </c>
      <c r="F8" s="21">
        <f t="shared" si="0"/>
        <v>9.1801567404645414</v>
      </c>
      <c r="G8" s="21">
        <v>5.0584249504645413</v>
      </c>
      <c r="H8" s="21">
        <v>2.6437565599999999</v>
      </c>
      <c r="I8" s="21">
        <v>1.47797523</v>
      </c>
      <c r="J8" s="22">
        <f t="shared" si="1"/>
        <v>0.22533930029002286</v>
      </c>
      <c r="K8" s="22">
        <f t="shared" si="2"/>
        <v>0.34311158300677003</v>
      </c>
      <c r="L8" s="23">
        <f t="shared" si="3"/>
        <v>0.40895142592933831</v>
      </c>
      <c r="M8" s="4"/>
      <c r="N8" t="s">
        <v>263</v>
      </c>
      <c r="O8" s="5">
        <v>339.41864799909507</v>
      </c>
      <c r="P8" s="71">
        <v>0.64637560347144141</v>
      </c>
    </row>
    <row r="9" spans="1:16">
      <c r="A9" s="17"/>
      <c r="B9" s="55">
        <v>3</v>
      </c>
      <c r="C9" s="19" t="s">
        <v>251</v>
      </c>
      <c r="D9" s="20">
        <v>8.6330790000000004</v>
      </c>
      <c r="E9" s="21">
        <v>9.6119269999999997</v>
      </c>
      <c r="F9" s="21">
        <f t="shared" si="0"/>
        <v>3.1824194584636856</v>
      </c>
      <c r="G9" s="21">
        <v>1.1446385084636859</v>
      </c>
      <c r="H9" s="21">
        <v>1.40035976</v>
      </c>
      <c r="I9" s="21">
        <v>0.63742118999999997</v>
      </c>
      <c r="J9" s="22">
        <f t="shared" si="1"/>
        <v>0.11908522697516179</v>
      </c>
      <c r="K9" s="22">
        <f t="shared" si="2"/>
        <v>0.26477503090313581</v>
      </c>
      <c r="L9" s="23">
        <f t="shared" si="3"/>
        <v>0.33109068124047192</v>
      </c>
      <c r="M9" s="4"/>
      <c r="N9" t="s">
        <v>261</v>
      </c>
      <c r="O9" s="5">
        <v>17.438690431675884</v>
      </c>
      <c r="P9" s="71">
        <v>0.58188553184046743</v>
      </c>
    </row>
    <row r="10" spans="1:16">
      <c r="A10" s="17"/>
      <c r="B10" s="55">
        <v>4</v>
      </c>
      <c r="C10" s="19" t="s">
        <v>252</v>
      </c>
      <c r="D10" s="20">
        <v>20.975883000000003</v>
      </c>
      <c r="E10" s="21">
        <v>39.879668000000002</v>
      </c>
      <c r="F10" s="21">
        <f t="shared" si="0"/>
        <v>22.015382111978745</v>
      </c>
      <c r="G10" s="21">
        <v>15.239180281978747</v>
      </c>
      <c r="H10" s="21">
        <v>4.1024913199999986</v>
      </c>
      <c r="I10" s="21">
        <v>2.6737105099999998</v>
      </c>
      <c r="J10" s="22">
        <f t="shared" si="1"/>
        <v>0.38212906591847118</v>
      </c>
      <c r="K10" s="22">
        <f t="shared" si="2"/>
        <v>0.48500081801028899</v>
      </c>
      <c r="L10" s="23">
        <f t="shared" si="3"/>
        <v>0.55204527058697539</v>
      </c>
      <c r="M10" s="4"/>
      <c r="N10" t="s">
        <v>272</v>
      </c>
      <c r="O10" s="5">
        <v>7.3269048105717314</v>
      </c>
      <c r="P10" s="71">
        <v>0.5758048040027347</v>
      </c>
    </row>
    <row r="11" spans="1:16">
      <c r="A11" s="17"/>
      <c r="B11" s="55">
        <v>5</v>
      </c>
      <c r="C11" s="19" t="s">
        <v>253</v>
      </c>
      <c r="D11" s="20">
        <v>15.452875999999998</v>
      </c>
      <c r="E11" s="21">
        <v>23.629964999999999</v>
      </c>
      <c r="F11" s="21">
        <f t="shared" si="0"/>
        <v>9.8353630456245451</v>
      </c>
      <c r="G11" s="21">
        <v>5.6381120356245447</v>
      </c>
      <c r="H11" s="21">
        <v>2.2029278000000008</v>
      </c>
      <c r="I11" s="21">
        <v>1.9943232099999997</v>
      </c>
      <c r="J11" s="22">
        <f t="shared" si="1"/>
        <v>0.23860010099991874</v>
      </c>
      <c r="K11" s="22">
        <f t="shared" si="2"/>
        <v>0.33182612990008858</v>
      </c>
      <c r="L11" s="23">
        <f t="shared" si="3"/>
        <v>0.41622419015959378</v>
      </c>
      <c r="M11" s="4"/>
      <c r="N11" t="s">
        <v>268</v>
      </c>
      <c r="O11" s="5">
        <v>35.295916917123755</v>
      </c>
      <c r="P11" s="71">
        <v>0.57433186643380718</v>
      </c>
    </row>
    <row r="12" spans="1:16">
      <c r="A12" s="17"/>
      <c r="B12" s="55">
        <v>6</v>
      </c>
      <c r="C12" s="19" t="s">
        <v>254</v>
      </c>
      <c r="D12" s="20">
        <v>11.958307</v>
      </c>
      <c r="E12" s="21">
        <v>11.840709999999998</v>
      </c>
      <c r="F12" s="21">
        <f t="shared" si="0"/>
        <v>6.3461760235439328</v>
      </c>
      <c r="G12" s="21">
        <v>4.5029474635439328</v>
      </c>
      <c r="H12" s="21">
        <v>0.99776165999999988</v>
      </c>
      <c r="I12" s="21">
        <v>0.84546689999999991</v>
      </c>
      <c r="J12" s="22">
        <f t="shared" si="1"/>
        <v>0.38029370397078671</v>
      </c>
      <c r="K12" s="22">
        <f t="shared" si="2"/>
        <v>0.4645590613691184</v>
      </c>
      <c r="L12" s="23">
        <f t="shared" si="3"/>
        <v>0.53596245694252576</v>
      </c>
      <c r="M12" s="4"/>
      <c r="N12" t="s">
        <v>262</v>
      </c>
      <c r="O12" s="5">
        <v>34.416971719319015</v>
      </c>
      <c r="P12" s="71">
        <v>0.56719202717103723</v>
      </c>
    </row>
    <row r="13" spans="1:16">
      <c r="A13" s="17"/>
      <c r="B13" s="55">
        <v>7</v>
      </c>
      <c r="C13" s="19" t="s">
        <v>255</v>
      </c>
      <c r="D13" s="20">
        <v>73.494990000000001</v>
      </c>
      <c r="E13" s="21">
        <v>89.238750999999993</v>
      </c>
      <c r="F13" s="21">
        <f t="shared" si="0"/>
        <v>77.981234763399158</v>
      </c>
      <c r="G13" s="21">
        <v>53.430917023399161</v>
      </c>
      <c r="H13" s="21">
        <v>14.61410925</v>
      </c>
      <c r="I13" s="21">
        <v>9.9362084900000003</v>
      </c>
      <c r="J13" s="22">
        <f t="shared" si="1"/>
        <v>0.5987412018283309</v>
      </c>
      <c r="K13" s="22">
        <f t="shared" si="2"/>
        <v>0.76250536354323428</v>
      </c>
      <c r="L13" s="23">
        <f t="shared" si="3"/>
        <v>0.87384946438122113</v>
      </c>
      <c r="M13" s="4"/>
      <c r="N13" t="s">
        <v>264</v>
      </c>
      <c r="O13" s="5">
        <v>10.783329920329303</v>
      </c>
      <c r="P13" s="71">
        <v>0.56114041810521442</v>
      </c>
    </row>
    <row r="14" spans="1:16">
      <c r="A14" s="17"/>
      <c r="B14" s="55">
        <v>8</v>
      </c>
      <c r="C14" s="19" t="s">
        <v>256</v>
      </c>
      <c r="D14" s="20">
        <v>32.953311000000014</v>
      </c>
      <c r="E14" s="21">
        <v>45.533887999999997</v>
      </c>
      <c r="F14" s="21">
        <f t="shared" si="0"/>
        <v>22.485499340758093</v>
      </c>
      <c r="G14" s="21">
        <v>14.928650020758091</v>
      </c>
      <c r="H14" s="21">
        <v>4.4589092100000007</v>
      </c>
      <c r="I14" s="21">
        <v>3.0979401100000001</v>
      </c>
      <c r="J14" s="22">
        <f t="shared" si="1"/>
        <v>0.32785801249298308</v>
      </c>
      <c r="K14" s="22">
        <f t="shared" si="2"/>
        <v>0.42578308337645349</v>
      </c>
      <c r="L14" s="23">
        <f t="shared" si="3"/>
        <v>0.4938190066430983</v>
      </c>
      <c r="M14" s="4"/>
      <c r="N14" t="s">
        <v>252</v>
      </c>
      <c r="O14" s="5">
        <v>22.015382111978745</v>
      </c>
      <c r="P14" s="71">
        <v>0.55204527058697539</v>
      </c>
    </row>
    <row r="15" spans="1:16">
      <c r="A15" s="17"/>
      <c r="B15" s="55">
        <v>9</v>
      </c>
      <c r="C15" s="19" t="s">
        <v>257</v>
      </c>
      <c r="D15" s="20">
        <v>3.9538089999999997</v>
      </c>
      <c r="E15" s="21">
        <v>9.5330619999999993</v>
      </c>
      <c r="F15" s="21">
        <f t="shared" si="0"/>
        <v>4.8401198252565694</v>
      </c>
      <c r="G15" s="21">
        <v>3.2477529152565694</v>
      </c>
      <c r="H15" s="21">
        <v>0.97145295000000009</v>
      </c>
      <c r="I15" s="21">
        <v>0.62091395999999999</v>
      </c>
      <c r="J15" s="22">
        <f t="shared" si="1"/>
        <v>0.34068307908377915</v>
      </c>
      <c r="K15" s="22">
        <f t="shared" si="2"/>
        <v>0.44258663850676411</v>
      </c>
      <c r="L15" s="23">
        <f t="shared" si="3"/>
        <v>0.5077193272483248</v>
      </c>
      <c r="M15" s="4"/>
      <c r="N15" t="s">
        <v>254</v>
      </c>
      <c r="O15" s="5">
        <v>6.3461760235439328</v>
      </c>
      <c r="P15" s="71">
        <v>0.53596245694252576</v>
      </c>
    </row>
    <row r="16" spans="1:16">
      <c r="A16" s="17"/>
      <c r="B16" s="55">
        <v>10</v>
      </c>
      <c r="C16" s="19" t="s">
        <v>258</v>
      </c>
      <c r="D16" s="20">
        <v>11.696899999999999</v>
      </c>
      <c r="E16" s="21">
        <v>16.253318000000004</v>
      </c>
      <c r="F16" s="21">
        <f t="shared" si="0"/>
        <v>8.0279037126743802</v>
      </c>
      <c r="G16" s="21">
        <v>5.3416165326743794</v>
      </c>
      <c r="H16" s="21">
        <v>1.3729039999999999</v>
      </c>
      <c r="I16" s="21">
        <v>1.31338318</v>
      </c>
      <c r="J16" s="22">
        <f t="shared" si="1"/>
        <v>0.32864775873297858</v>
      </c>
      <c r="K16" s="22">
        <f t="shared" si="2"/>
        <v>0.41311691143152296</v>
      </c>
      <c r="L16" s="23">
        <f t="shared" si="3"/>
        <v>0.493923992176513</v>
      </c>
      <c r="M16" s="4"/>
      <c r="N16" t="s">
        <v>259</v>
      </c>
      <c r="O16" s="5">
        <v>17.96338813795829</v>
      </c>
      <c r="P16" s="71">
        <v>0.53465131587987225</v>
      </c>
    </row>
    <row r="17" spans="1:16">
      <c r="A17" s="17"/>
      <c r="B17" s="55">
        <v>11</v>
      </c>
      <c r="C17" s="19" t="s">
        <v>259</v>
      </c>
      <c r="D17" s="20">
        <v>27.531282999999995</v>
      </c>
      <c r="E17" s="21">
        <v>33.598323999999998</v>
      </c>
      <c r="F17" s="21">
        <f t="shared" si="0"/>
        <v>17.96338813795829</v>
      </c>
      <c r="G17" s="21">
        <v>11.701267237958291</v>
      </c>
      <c r="H17" s="21">
        <v>3.6998288100000001</v>
      </c>
      <c r="I17" s="21">
        <v>2.5622920900000001</v>
      </c>
      <c r="J17" s="22">
        <f t="shared" si="1"/>
        <v>0.34826937313772827</v>
      </c>
      <c r="K17" s="22">
        <f t="shared" si="2"/>
        <v>0.45838881867911896</v>
      </c>
      <c r="L17" s="23">
        <f t="shared" si="3"/>
        <v>0.53465131587987225</v>
      </c>
      <c r="M17" s="4"/>
      <c r="N17" t="s">
        <v>271</v>
      </c>
      <c r="O17" s="5">
        <v>5.738942356190865</v>
      </c>
      <c r="P17" s="71">
        <v>0.51445405927431442</v>
      </c>
    </row>
    <row r="18" spans="1:16">
      <c r="A18" s="17"/>
      <c r="B18" s="55">
        <v>12</v>
      </c>
      <c r="C18" s="19" t="s">
        <v>260</v>
      </c>
      <c r="D18" s="20">
        <v>25.271196000000003</v>
      </c>
      <c r="E18" s="21">
        <v>43.301623999999997</v>
      </c>
      <c r="F18" s="21">
        <f t="shared" si="0"/>
        <v>19.252422676659183</v>
      </c>
      <c r="G18" s="21">
        <v>12.132407426659181</v>
      </c>
      <c r="H18" s="21">
        <v>3.0320677700000007</v>
      </c>
      <c r="I18" s="21">
        <v>4.0879474800000004</v>
      </c>
      <c r="J18" s="22">
        <f t="shared" si="1"/>
        <v>0.28018365839256243</v>
      </c>
      <c r="K18" s="22">
        <f t="shared" si="2"/>
        <v>0.35020569197726126</v>
      </c>
      <c r="L18" s="23">
        <f t="shared" si="3"/>
        <v>0.44461202371207104</v>
      </c>
      <c r="M18" s="4"/>
      <c r="N18" t="s">
        <v>257</v>
      </c>
      <c r="O18" s="5">
        <v>4.8401198252565694</v>
      </c>
      <c r="P18" s="71">
        <v>0.5077193272483248</v>
      </c>
    </row>
    <row r="19" spans="1:16">
      <c r="A19" s="17"/>
      <c r="B19" s="55">
        <v>13</v>
      </c>
      <c r="C19" s="19" t="s">
        <v>261</v>
      </c>
      <c r="D19" s="20">
        <v>21.319013000000002</v>
      </c>
      <c r="E19" s="21">
        <v>29.969280000000001</v>
      </c>
      <c r="F19" s="21">
        <f t="shared" si="0"/>
        <v>17.438690431675884</v>
      </c>
      <c r="G19" s="21">
        <v>11.618261411675883</v>
      </c>
      <c r="H19" s="21">
        <v>3.2215780600000001</v>
      </c>
      <c r="I19" s="21">
        <v>2.59885096</v>
      </c>
      <c r="J19" s="22">
        <f t="shared" si="1"/>
        <v>0.3876723568826439</v>
      </c>
      <c r="K19" s="22">
        <f t="shared" si="2"/>
        <v>0.49516836813149606</v>
      </c>
      <c r="L19" s="23">
        <f t="shared" si="3"/>
        <v>0.58188553184046743</v>
      </c>
      <c r="M19" s="4"/>
      <c r="N19" t="s">
        <v>258</v>
      </c>
      <c r="O19" s="5">
        <v>8.0279037126743802</v>
      </c>
      <c r="P19" s="71">
        <v>0.493923992176513</v>
      </c>
    </row>
    <row r="20" spans="1:16">
      <c r="A20" s="17"/>
      <c r="B20" s="55">
        <v>14</v>
      </c>
      <c r="C20" s="19" t="s">
        <v>262</v>
      </c>
      <c r="D20" s="20">
        <v>48.500578999999988</v>
      </c>
      <c r="E20" s="21">
        <v>60.679575999999997</v>
      </c>
      <c r="F20" s="21">
        <f t="shared" si="0"/>
        <v>34.416971719319015</v>
      </c>
      <c r="G20" s="21">
        <v>19.648085469319014</v>
      </c>
      <c r="H20" s="21">
        <v>11.439344670000001</v>
      </c>
      <c r="I20" s="21">
        <v>3.3295415800000003</v>
      </c>
      <c r="J20" s="22">
        <f t="shared" si="1"/>
        <v>0.32380063877372867</v>
      </c>
      <c r="K20" s="22">
        <f t="shared" si="2"/>
        <v>0.51232114969489928</v>
      </c>
      <c r="L20" s="23">
        <f t="shared" si="3"/>
        <v>0.56719202717103723</v>
      </c>
      <c r="M20" s="4"/>
      <c r="N20" t="s">
        <v>256</v>
      </c>
      <c r="O20" s="5">
        <v>22.485499340758093</v>
      </c>
      <c r="P20" s="71">
        <v>0.4938190066430983</v>
      </c>
    </row>
    <row r="21" spans="1:16">
      <c r="A21" s="17"/>
      <c r="B21" s="55">
        <v>15</v>
      </c>
      <c r="C21" s="19" t="s">
        <v>263</v>
      </c>
      <c r="D21" s="20">
        <v>427.23415900000003</v>
      </c>
      <c r="E21" s="21">
        <v>525.11054900000022</v>
      </c>
      <c r="F21" s="21">
        <f t="shared" si="0"/>
        <v>339.41864799909507</v>
      </c>
      <c r="G21" s="21">
        <v>243.33411298909505</v>
      </c>
      <c r="H21" s="21">
        <v>54.184598300000005</v>
      </c>
      <c r="I21" s="21">
        <v>41.899936710000006</v>
      </c>
      <c r="J21" s="22">
        <f t="shared" si="1"/>
        <v>0.46339597148160688</v>
      </c>
      <c r="K21" s="22">
        <f t="shared" si="2"/>
        <v>0.56658300210437196</v>
      </c>
      <c r="L21" s="23">
        <f t="shared" si="3"/>
        <v>0.64637560347144141</v>
      </c>
      <c r="M21" s="4"/>
      <c r="N21" t="s">
        <v>273</v>
      </c>
      <c r="O21" s="5">
        <v>9.4892058998716511</v>
      </c>
      <c r="P21" s="71">
        <v>0.49119570092072729</v>
      </c>
    </row>
    <row r="22" spans="1:16">
      <c r="A22" s="17"/>
      <c r="B22" s="55">
        <v>16</v>
      </c>
      <c r="C22" s="19" t="s">
        <v>264</v>
      </c>
      <c r="D22" s="20">
        <v>20.779008999999995</v>
      </c>
      <c r="E22" s="21">
        <v>19.216812000000001</v>
      </c>
      <c r="F22" s="21">
        <f t="shared" si="0"/>
        <v>10.783329920329303</v>
      </c>
      <c r="G22" s="21">
        <v>7.191951490329302</v>
      </c>
      <c r="H22" s="21">
        <v>1.6098357400000003</v>
      </c>
      <c r="I22" s="21">
        <v>1.9815426899999999</v>
      </c>
      <c r="J22" s="22">
        <f t="shared" si="1"/>
        <v>0.37425310141605705</v>
      </c>
      <c r="K22" s="22">
        <f t="shared" si="2"/>
        <v>0.45802535979065118</v>
      </c>
      <c r="L22" s="23">
        <f t="shared" si="3"/>
        <v>0.56114041810521442</v>
      </c>
      <c r="M22" s="4"/>
      <c r="N22" t="s">
        <v>266</v>
      </c>
      <c r="O22" s="5">
        <v>1.3905457410215656</v>
      </c>
      <c r="P22" s="71">
        <v>0.48200261809163253</v>
      </c>
    </row>
    <row r="23" spans="1:16">
      <c r="A23" s="17"/>
      <c r="B23" s="55">
        <v>17</v>
      </c>
      <c r="C23" s="19" t="s">
        <v>265</v>
      </c>
      <c r="D23" s="20">
        <v>5.5656149999999993</v>
      </c>
      <c r="E23" s="21">
        <v>6.1012009999999988</v>
      </c>
      <c r="F23" s="21">
        <f t="shared" si="0"/>
        <v>2.853097005231763</v>
      </c>
      <c r="G23" s="21">
        <v>2.0995264852317632</v>
      </c>
      <c r="H23" s="21">
        <v>0.55296135999999996</v>
      </c>
      <c r="I23" s="21">
        <v>0.20060916000000001</v>
      </c>
      <c r="J23" s="22">
        <f t="shared" si="1"/>
        <v>0.34411691816607315</v>
      </c>
      <c r="K23" s="22">
        <f t="shared" si="2"/>
        <v>0.43474847742792994</v>
      </c>
      <c r="L23" s="23">
        <f t="shared" si="3"/>
        <v>0.46762875132810139</v>
      </c>
      <c r="M23" s="4"/>
      <c r="N23" t="s">
        <v>270</v>
      </c>
      <c r="O23" s="5">
        <v>9.9198070271949632</v>
      </c>
      <c r="P23" s="71">
        <v>0.47519091248657219</v>
      </c>
    </row>
    <row r="24" spans="1:16">
      <c r="A24" s="17"/>
      <c r="B24" s="55">
        <v>18</v>
      </c>
      <c r="C24" s="19" t="s">
        <v>266</v>
      </c>
      <c r="D24" s="20">
        <v>2.2219389999999999</v>
      </c>
      <c r="E24" s="21">
        <v>2.8849339999999994</v>
      </c>
      <c r="F24" s="21">
        <f t="shared" si="0"/>
        <v>1.3905457410215656</v>
      </c>
      <c r="G24" s="21">
        <v>0.95553834102156543</v>
      </c>
      <c r="H24" s="21">
        <v>0.27300640000000004</v>
      </c>
      <c r="I24" s="21">
        <v>0.16200100000000001</v>
      </c>
      <c r="J24" s="22">
        <f t="shared" si="1"/>
        <v>0.33121670756473653</v>
      </c>
      <c r="K24" s="22">
        <f t="shared" si="2"/>
        <v>0.42584847383737923</v>
      </c>
      <c r="L24" s="23">
        <f t="shared" si="3"/>
        <v>0.48200261809163253</v>
      </c>
      <c r="M24" s="4"/>
      <c r="N24" t="s">
        <v>265</v>
      </c>
      <c r="O24" s="5">
        <v>2.853097005231763</v>
      </c>
      <c r="P24" s="71">
        <v>0.46762875132810139</v>
      </c>
    </row>
    <row r="25" spans="1:16">
      <c r="A25" s="17"/>
      <c r="B25" s="55">
        <v>19</v>
      </c>
      <c r="C25" s="19" t="s">
        <v>267</v>
      </c>
      <c r="D25" s="20">
        <v>8.3491049999999998</v>
      </c>
      <c r="E25" s="21">
        <v>13.917088000000005</v>
      </c>
      <c r="F25" s="21">
        <f t="shared" si="0"/>
        <v>5.1568409822452619</v>
      </c>
      <c r="G25" s="21">
        <v>3.6334778322452621</v>
      </c>
      <c r="H25" s="21">
        <v>0.94884626999999999</v>
      </c>
      <c r="I25" s="21">
        <v>0.57451688000000012</v>
      </c>
      <c r="J25" s="22">
        <f t="shared" si="1"/>
        <v>0.26108032314269053</v>
      </c>
      <c r="K25" s="22">
        <f t="shared" si="2"/>
        <v>0.32925882930719846</v>
      </c>
      <c r="L25" s="23">
        <f t="shared" si="3"/>
        <v>0.37054022955414667</v>
      </c>
      <c r="M25" s="4"/>
      <c r="N25" t="s">
        <v>260</v>
      </c>
      <c r="O25" s="5">
        <v>19.252422676659183</v>
      </c>
      <c r="P25" s="71">
        <v>0.44461202371207104</v>
      </c>
    </row>
    <row r="26" spans="1:16">
      <c r="A26" s="17"/>
      <c r="B26" s="55">
        <v>20</v>
      </c>
      <c r="C26" s="19" t="s">
        <v>268</v>
      </c>
      <c r="D26" s="20">
        <v>50.429534000000004</v>
      </c>
      <c r="E26" s="21">
        <v>61.455613000000014</v>
      </c>
      <c r="F26" s="21">
        <f t="shared" si="0"/>
        <v>35.295916917123755</v>
      </c>
      <c r="G26" s="21">
        <v>21.342505947123755</v>
      </c>
      <c r="H26" s="21">
        <v>10.04912013</v>
      </c>
      <c r="I26" s="21">
        <v>3.9042908400000003</v>
      </c>
      <c r="J26" s="22">
        <f t="shared" si="1"/>
        <v>0.34728326519375458</v>
      </c>
      <c r="K26" s="22">
        <f t="shared" si="2"/>
        <v>0.5108016102145746</v>
      </c>
      <c r="L26" s="23">
        <f t="shared" si="3"/>
        <v>0.57433186643380718</v>
      </c>
      <c r="M26" s="4"/>
      <c r="N26" t="s">
        <v>253</v>
      </c>
      <c r="O26" s="5">
        <v>9.8353630456245451</v>
      </c>
      <c r="P26" s="71">
        <v>0.41622419015959378</v>
      </c>
    </row>
    <row r="27" spans="1:16">
      <c r="A27" s="17"/>
      <c r="B27" s="55">
        <v>21</v>
      </c>
      <c r="C27" s="19" t="s">
        <v>269</v>
      </c>
      <c r="D27" s="20">
        <v>23.288946000000003</v>
      </c>
      <c r="E27" s="21">
        <v>24.862929000000001</v>
      </c>
      <c r="F27" s="21">
        <f t="shared" si="0"/>
        <v>9.3907073946620621</v>
      </c>
      <c r="G27" s="21">
        <v>6.6204159846620616</v>
      </c>
      <c r="H27" s="21">
        <v>1.4782565199999997</v>
      </c>
      <c r="I27" s="21">
        <v>1.2920348899999998</v>
      </c>
      <c r="J27" s="22">
        <f t="shared" si="1"/>
        <v>0.26627659133250398</v>
      </c>
      <c r="K27" s="22">
        <f t="shared" si="2"/>
        <v>0.32573284123773438</v>
      </c>
      <c r="L27" s="23">
        <f t="shared" si="3"/>
        <v>0.37769915984806385</v>
      </c>
      <c r="M27" s="4"/>
      <c r="N27" t="s">
        <v>250</v>
      </c>
      <c r="O27" s="5">
        <v>9.1801567404645414</v>
      </c>
      <c r="P27" s="71">
        <v>0.40895142592933831</v>
      </c>
    </row>
    <row r="28" spans="1:16">
      <c r="A28" s="17"/>
      <c r="B28" s="55">
        <v>22</v>
      </c>
      <c r="C28" s="19" t="s">
        <v>270</v>
      </c>
      <c r="D28" s="20">
        <v>14.566846999999996</v>
      </c>
      <c r="E28" s="21">
        <v>20.875413999999999</v>
      </c>
      <c r="F28" s="21">
        <f t="shared" si="0"/>
        <v>9.9198070271949632</v>
      </c>
      <c r="G28" s="21">
        <v>5.6833523571949627</v>
      </c>
      <c r="H28" s="21">
        <v>3.0191222400000002</v>
      </c>
      <c r="I28" s="21">
        <v>1.2173324300000001</v>
      </c>
      <c r="J28" s="22">
        <f t="shared" si="1"/>
        <v>0.27225100097152388</v>
      </c>
      <c r="K28" s="22">
        <f t="shared" si="2"/>
        <v>0.41687674300471178</v>
      </c>
      <c r="L28" s="23">
        <f t="shared" si="3"/>
        <v>0.47519091248657219</v>
      </c>
      <c r="M28" s="4"/>
      <c r="N28" t="s">
        <v>269</v>
      </c>
      <c r="O28" s="5">
        <v>9.3907073946620621</v>
      </c>
      <c r="P28" s="71">
        <v>0.37769915984806385</v>
      </c>
    </row>
    <row r="29" spans="1:16">
      <c r="A29" s="17"/>
      <c r="B29" s="55">
        <v>23</v>
      </c>
      <c r="C29" s="19" t="s">
        <v>271</v>
      </c>
      <c r="D29" s="20">
        <v>9.8377090000000003</v>
      </c>
      <c r="E29" s="21">
        <v>11.155403</v>
      </c>
      <c r="F29" s="21">
        <f t="shared" si="0"/>
        <v>5.738942356190865</v>
      </c>
      <c r="G29" s="21">
        <v>3.7326698461908649</v>
      </c>
      <c r="H29" s="21">
        <v>1.2354242699999998</v>
      </c>
      <c r="I29" s="21">
        <v>0.77084824000000007</v>
      </c>
      <c r="J29" s="22">
        <f t="shared" si="1"/>
        <v>0.33460645448585452</v>
      </c>
      <c r="K29" s="22">
        <f t="shared" si="2"/>
        <v>0.4453531724663703</v>
      </c>
      <c r="L29" s="23">
        <f t="shared" si="3"/>
        <v>0.51445405927431442</v>
      </c>
      <c r="M29" s="4"/>
      <c r="N29" t="s">
        <v>267</v>
      </c>
      <c r="O29" s="5">
        <v>5.1568409822452619</v>
      </c>
      <c r="P29" s="71">
        <v>0.37054022955414667</v>
      </c>
    </row>
    <row r="30" spans="1:16">
      <c r="A30" s="17"/>
      <c r="B30" s="55">
        <v>24</v>
      </c>
      <c r="C30" s="19" t="s">
        <v>272</v>
      </c>
      <c r="D30" s="20">
        <v>10.998686999999999</v>
      </c>
      <c r="E30" s="21">
        <v>12.724633000000003</v>
      </c>
      <c r="F30" s="21">
        <f t="shared" si="0"/>
        <v>7.3269048105717314</v>
      </c>
      <c r="G30" s="21">
        <v>4.5121682405717305</v>
      </c>
      <c r="H30" s="21">
        <v>1.6951506800000005</v>
      </c>
      <c r="I30" s="21">
        <v>1.1195858900000004</v>
      </c>
      <c r="J30" s="22">
        <f t="shared" si="1"/>
        <v>0.35460105140727671</v>
      </c>
      <c r="K30" s="22">
        <f t="shared" si="2"/>
        <v>0.48781909235195464</v>
      </c>
      <c r="L30" s="23">
        <f t="shared" si="3"/>
        <v>0.5758048040027347</v>
      </c>
      <c r="M30" s="4"/>
      <c r="N30" t="s">
        <v>251</v>
      </c>
      <c r="O30" s="5">
        <v>3.1824194584636856</v>
      </c>
      <c r="P30" s="71">
        <v>0.33109068124047192</v>
      </c>
    </row>
    <row r="31" spans="1:16" ht="15.75" thickBot="1">
      <c r="A31" s="24"/>
      <c r="B31" s="56">
        <v>25</v>
      </c>
      <c r="C31" s="26" t="s">
        <v>273</v>
      </c>
      <c r="D31" s="27">
        <v>10.193104</v>
      </c>
      <c r="E31" s="28">
        <v>19.318585000000006</v>
      </c>
      <c r="F31" s="28">
        <f t="shared" si="0"/>
        <v>9.4892058998716511</v>
      </c>
      <c r="G31" s="28">
        <v>7.1022493998716527</v>
      </c>
      <c r="H31" s="28">
        <v>1.4582502499999996</v>
      </c>
      <c r="I31" s="28">
        <v>0.92870625000000007</v>
      </c>
      <c r="J31" s="29">
        <f t="shared" si="1"/>
        <v>0.36763817846243141</v>
      </c>
      <c r="K31" s="29">
        <f t="shared" si="2"/>
        <v>0.44312249835439027</v>
      </c>
      <c r="L31" s="30">
        <f t="shared" si="3"/>
        <v>0.49119570092072729</v>
      </c>
      <c r="M31" s="4"/>
      <c r="N31" t="s">
        <v>249</v>
      </c>
      <c r="O31" s="5">
        <v>2.0544254502772836</v>
      </c>
      <c r="P31" s="71">
        <v>0.26962308491463927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M21"/>
  <sheetViews>
    <sheetView topLeftCell="A13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>
      <c r="A1" s="50">
        <v>36</v>
      </c>
      <c r="B1" s="49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668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905.84426599999995</v>
      </c>
      <c r="E6" s="14">
        <v>1160.7609110000001</v>
      </c>
      <c r="F6" s="14">
        <v>691.78409949159141</v>
      </c>
      <c r="G6" s="14">
        <v>471.22227669159128</v>
      </c>
      <c r="H6" s="14">
        <v>130.92442277000001</v>
      </c>
      <c r="I6" s="14">
        <v>89.637400030000009</v>
      </c>
      <c r="J6" s="15">
        <v>0.40595980811038118</v>
      </c>
      <c r="K6" s="15">
        <v>0.5187517030900356</v>
      </c>
      <c r="L6" s="16">
        <v>0.5959746688020503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784.83349999999939</v>
      </c>
      <c r="E7" s="38">
        <f ca="1">SUM(E8:OFFSET(E6,MATCH("PROYECTOS",$A$8:$A$50,0),0))</f>
        <v>1001.9457729999999</v>
      </c>
      <c r="F7" s="38">
        <f ca="1">SUM(F8:OFFSET(F6,MATCH("PROYECTOS",$A$8:$A$50,0),0))</f>
        <v>649.55072851197224</v>
      </c>
      <c r="G7" s="38">
        <f ca="1">SUM(G8:OFFSET(G6,MATCH("PROYECTOS",$A$8:$A$50,0),0))</f>
        <v>450.74193317197216</v>
      </c>
      <c r="H7" s="38">
        <f ca="1">SUM(H8:OFFSET(H6,MATCH("PROYECTOS",$A$8:$A$50,0),0))</f>
        <v>114.66374183000011</v>
      </c>
      <c r="I7" s="38">
        <f ca="1">SUM(I8:OFFSET(I6,MATCH("PROYECTOS",$A$8:$A$50,0),0))</f>
        <v>84.145053509999968</v>
      </c>
      <c r="J7" s="39">
        <f ca="1">IFERROR(G7/E7,0)</f>
        <v>0.44986659489801772</v>
      </c>
      <c r="K7" s="39">
        <f ca="1">IFERROR(SUM(G7,H7)/E7,0)</f>
        <v>0.56430766039268698</v>
      </c>
      <c r="L7" s="40">
        <f ca="1">IFERROR(SUM(G7,H7,I7)/E7,0)</f>
        <v>0.64828930468672408</v>
      </c>
      <c r="M7" s="4"/>
    </row>
    <row r="8" spans="1:13">
      <c r="A8" s="17"/>
      <c r="B8" s="19">
        <v>3000001</v>
      </c>
      <c r="C8" s="19" t="s">
        <v>275</v>
      </c>
      <c r="D8" s="20">
        <v>7.2411159999999999</v>
      </c>
      <c r="E8" s="21">
        <v>6.7459670000000012</v>
      </c>
      <c r="F8" s="21">
        <f t="shared" ref="F8:F13" si="0">SUM(G8,H8,I8)</f>
        <v>3.8474146546427095</v>
      </c>
      <c r="G8" s="21">
        <v>2.2988461646427094</v>
      </c>
      <c r="H8" s="21">
        <v>0.87558331</v>
      </c>
      <c r="I8" s="21">
        <v>0.67298518000000007</v>
      </c>
      <c r="J8" s="22">
        <f t="shared" ref="J8:J14" si="1">IFERROR(G8/E8,0)</f>
        <v>0.34077340796993361</v>
      </c>
      <c r="K8" s="22">
        <f t="shared" ref="K8:K14" si="2">IFERROR(SUM(G8,H8)/E8,0)</f>
        <v>0.47056700316540373</v>
      </c>
      <c r="L8" s="23">
        <f t="shared" ref="L8:L14" si="3">IFERROR(SUM(G8,H8,I8)/E8,0)</f>
        <v>0.57032811673147954</v>
      </c>
      <c r="M8" s="4"/>
    </row>
    <row r="9" spans="1:13" ht="38.25">
      <c r="A9" s="17"/>
      <c r="B9" s="19">
        <v>3000579</v>
      </c>
      <c r="C9" s="19" t="s">
        <v>670</v>
      </c>
      <c r="D9" s="20">
        <v>0.182</v>
      </c>
      <c r="E9" s="21">
        <v>0.10199999999999999</v>
      </c>
      <c r="F9" s="21">
        <f t="shared" si="0"/>
        <v>1.6109580181635844E-2</v>
      </c>
      <c r="G9" s="21">
        <v>9.1550001816358417E-3</v>
      </c>
      <c r="H9" s="21">
        <v>0</v>
      </c>
      <c r="I9" s="21">
        <v>6.9545800000000001E-3</v>
      </c>
      <c r="J9" s="22">
        <f t="shared" si="1"/>
        <v>8.9754903741527864E-2</v>
      </c>
      <c r="K9" s="22">
        <f t="shared" si="2"/>
        <v>8.9754903741527864E-2</v>
      </c>
      <c r="L9" s="23">
        <f t="shared" si="3"/>
        <v>0.15793706060427298</v>
      </c>
      <c r="M9" s="4"/>
    </row>
    <row r="10" spans="1:13" ht="25.5">
      <c r="A10" s="17"/>
      <c r="B10" s="19">
        <v>3000580</v>
      </c>
      <c r="C10" s="19" t="s">
        <v>671</v>
      </c>
      <c r="D10" s="20">
        <v>694.09721499999932</v>
      </c>
      <c r="E10" s="21">
        <v>889.78475299999991</v>
      </c>
      <c r="F10" s="21">
        <f t="shared" si="0"/>
        <v>588.44208954777594</v>
      </c>
      <c r="G10" s="21">
        <v>410.06791357777587</v>
      </c>
      <c r="H10" s="21">
        <v>104.2514276900001</v>
      </c>
      <c r="I10" s="21">
        <v>74.122748279999996</v>
      </c>
      <c r="J10" s="22">
        <f t="shared" si="1"/>
        <v>0.46086192440945983</v>
      </c>
      <c r="K10" s="22">
        <f t="shared" si="2"/>
        <v>0.578026696382126</v>
      </c>
      <c r="L10" s="23">
        <f t="shared" si="3"/>
        <v>0.66133083036519058</v>
      </c>
      <c r="M10" s="4"/>
    </row>
    <row r="11" spans="1:13" ht="51">
      <c r="A11" s="17"/>
      <c r="B11" s="19">
        <v>3000581</v>
      </c>
      <c r="C11" s="19" t="s">
        <v>672</v>
      </c>
      <c r="D11" s="20">
        <v>4.9942629999999992</v>
      </c>
      <c r="E11" s="21">
        <v>5.2375269999999992</v>
      </c>
      <c r="F11" s="21">
        <f t="shared" si="0"/>
        <v>3.212662862109199</v>
      </c>
      <c r="G11" s="21">
        <v>2.3971648521091993</v>
      </c>
      <c r="H11" s="21">
        <v>0.50229510999999993</v>
      </c>
      <c r="I11" s="21">
        <v>0.31320290000000001</v>
      </c>
      <c r="J11" s="22">
        <f t="shared" si="1"/>
        <v>0.45769021374194341</v>
      </c>
      <c r="K11" s="22">
        <f t="shared" si="2"/>
        <v>0.55359332030349429</v>
      </c>
      <c r="L11" s="23">
        <f t="shared" si="3"/>
        <v>0.61339308840015516</v>
      </c>
      <c r="M11" s="4"/>
    </row>
    <row r="12" spans="1:13" ht="51">
      <c r="A12" s="17"/>
      <c r="B12" s="19">
        <v>3000582</v>
      </c>
      <c r="C12" s="19" t="s">
        <v>673</v>
      </c>
      <c r="D12" s="20">
        <v>8.4803300000000004</v>
      </c>
      <c r="E12" s="21">
        <v>7.6060229999999978</v>
      </c>
      <c r="F12" s="21">
        <f t="shared" si="0"/>
        <v>3.762145238159214</v>
      </c>
      <c r="G12" s="21">
        <v>2.5151758981592138</v>
      </c>
      <c r="H12" s="21">
        <v>0.60993464999999991</v>
      </c>
      <c r="I12" s="21">
        <v>0.63703469000000001</v>
      </c>
      <c r="J12" s="22">
        <f t="shared" si="1"/>
        <v>0.3306821315369694</v>
      </c>
      <c r="K12" s="22">
        <f t="shared" si="2"/>
        <v>0.41087313937378506</v>
      </c>
      <c r="L12" s="23">
        <f t="shared" si="3"/>
        <v>0.49462711829286016</v>
      </c>
      <c r="M12" s="4"/>
    </row>
    <row r="13" spans="1:13" ht="51">
      <c r="A13" s="17"/>
      <c r="B13" s="19">
        <v>3000583</v>
      </c>
      <c r="C13" s="19" t="s">
        <v>674</v>
      </c>
      <c r="D13" s="20">
        <v>69.838576000000018</v>
      </c>
      <c r="E13" s="21">
        <v>92.46950299999996</v>
      </c>
      <c r="F13" s="21">
        <f t="shared" si="0"/>
        <v>50.270306629103523</v>
      </c>
      <c r="G13" s="21">
        <v>33.453677679103521</v>
      </c>
      <c r="H13" s="21">
        <v>8.4245010700000016</v>
      </c>
      <c r="I13" s="21">
        <v>8.392127879999995</v>
      </c>
      <c r="J13" s="22">
        <f t="shared" si="1"/>
        <v>0.36178065841992829</v>
      </c>
      <c r="K13" s="22">
        <f t="shared" si="2"/>
        <v>0.45288638297432554</v>
      </c>
      <c r="L13" s="23">
        <f t="shared" si="3"/>
        <v>0.54364201167063209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121.01076600000056</v>
      </c>
      <c r="E14" s="45">
        <f t="shared" ref="E14:I14" ca="1" si="4">OFFSET(E14,-MATCH("PROYECTOS",$A$8:$A$50,0)-1,0)-(OFFSET(E14,-MATCH("PROYECTOS",$A$8:$A$50,0),0))</f>
        <v>158.81513800000016</v>
      </c>
      <c r="F14" s="45">
        <f t="shared" ca="1" si="4"/>
        <v>42.233370979619167</v>
      </c>
      <c r="G14" s="45">
        <f t="shared" ca="1" si="4"/>
        <v>20.480343519619112</v>
      </c>
      <c r="H14" s="45">
        <f t="shared" ca="1" si="4"/>
        <v>16.260680939999901</v>
      </c>
      <c r="I14" s="45">
        <f t="shared" ca="1" si="4"/>
        <v>5.4923465200000408</v>
      </c>
      <c r="J14" s="46">
        <f t="shared" ca="1" si="1"/>
        <v>0.12895712447524424</v>
      </c>
      <c r="K14" s="46">
        <f t="shared" ca="1" si="2"/>
        <v>0.23134459927629175</v>
      </c>
      <c r="L14" s="47">
        <f t="shared" ca="1" si="3"/>
        <v>0.26592786752871761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692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 ht="38.25">
      <c r="A20" s="17"/>
      <c r="B20" s="19">
        <v>3000579</v>
      </c>
      <c r="C20" s="19" t="s">
        <v>670</v>
      </c>
      <c r="D20" s="23">
        <v>0.15793706060427298</v>
      </c>
    </row>
    <row r="21" spans="1:4" ht="51.75" thickBot="1">
      <c r="A21" s="24"/>
      <c r="B21" s="26">
        <v>3000582</v>
      </c>
      <c r="C21" s="26" t="s">
        <v>673</v>
      </c>
      <c r="D21" s="30">
        <v>0.49462711829286016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M35"/>
  <sheetViews>
    <sheetView workbookViewId="0">
      <selection activeCell="F38" sqref="F3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>
      <c r="A1" s="50">
        <v>1</v>
      </c>
      <c r="B1" s="49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243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1626.886438</v>
      </c>
      <c r="E6" s="14">
        <v>2097.2776089999993</v>
      </c>
      <c r="F6" s="14">
        <v>1335.6707854634053</v>
      </c>
      <c r="G6" s="14">
        <v>1059.719962713405</v>
      </c>
      <c r="H6" s="14">
        <v>138.49332626</v>
      </c>
      <c r="I6" s="14">
        <v>137.45749649000004</v>
      </c>
      <c r="J6" s="15">
        <v>0.50528359153116076</v>
      </c>
      <c r="K6" s="15">
        <v>0.57131840049764504</v>
      </c>
      <c r="L6" s="16">
        <v>0.63685931692193332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1475.4691979999998</v>
      </c>
      <c r="E7" s="38">
        <f ca="1">SUM(E8:OFFSET(E6,MATCH("PROYECTOS",$A$8:$A$50,0),0))</f>
        <v>1909.1398119999997</v>
      </c>
      <c r="F7" s="38">
        <f ca="1">SUM(F8:OFFSET(F6,MATCH("PROYECTOS",$A$8:$A$50,0),0))</f>
        <v>1280.7819770817848</v>
      </c>
      <c r="G7" s="38">
        <f ca="1">SUM(G8:OFFSET(G6,MATCH("PROYECTOS",$A$8:$A$50,0),0))</f>
        <v>1030.5257133517846</v>
      </c>
      <c r="H7" s="38">
        <f ca="1">SUM(H8:OFFSET(H6,MATCH("PROYECTOS",$A$8:$A$50,0),0))</f>
        <v>127.58141464999999</v>
      </c>
      <c r="I7" s="38">
        <f ca="1">SUM(I8:OFFSET(I6,MATCH("PROYECTOS",$A$8:$A$50,0),0))</f>
        <v>122.67484907999999</v>
      </c>
      <c r="J7" s="39">
        <f ca="1">IFERROR(G7/E7,0)</f>
        <v>0.53978535614540146</v>
      </c>
      <c r="K7" s="39">
        <f ca="1">IFERROR(SUM(G7,H7)/E7,0)</f>
        <v>0.606612004381471</v>
      </c>
      <c r="L7" s="40">
        <f ca="1">IFERROR(SUM(G7,H7,I7)/E7,0)</f>
        <v>0.67086861267643227</v>
      </c>
      <c r="M7" s="4"/>
    </row>
    <row r="8" spans="1:13">
      <c r="A8" s="17"/>
      <c r="B8" s="19">
        <v>3000001</v>
      </c>
      <c r="C8" s="19" t="s">
        <v>275</v>
      </c>
      <c r="D8" s="20">
        <v>59.143389999999975</v>
      </c>
      <c r="E8" s="21">
        <v>104.69147100000008</v>
      </c>
      <c r="F8" s="21">
        <f t="shared" ref="F8:F25" si="0">SUM(G8,H8,I8)</f>
        <v>48.860783740499066</v>
      </c>
      <c r="G8" s="21">
        <v>32.976753610499074</v>
      </c>
      <c r="H8" s="21">
        <v>8.0182333799999963</v>
      </c>
      <c r="I8" s="21">
        <v>7.8657967499999959</v>
      </c>
      <c r="J8" s="22">
        <f t="shared" ref="J8:J26" si="1">IFERROR(G8/E8,0)</f>
        <v>0.31498987735590273</v>
      </c>
      <c r="K8" s="22">
        <f t="shared" ref="K8:K26" si="2">IFERROR(SUM(G8,H8)/E8,0)</f>
        <v>0.3915790522276551</v>
      </c>
      <c r="L8" s="23">
        <f t="shared" ref="L8:L26" si="3">IFERROR(SUM(G8,H8,I8)/E8,0)</f>
        <v>0.46671217123789416</v>
      </c>
      <c r="M8" s="4"/>
    </row>
    <row r="9" spans="1:13" ht="38.25">
      <c r="A9" s="17"/>
      <c r="B9" s="19">
        <v>3000608</v>
      </c>
      <c r="C9" s="19" t="s">
        <v>276</v>
      </c>
      <c r="D9" s="20">
        <v>9.8539600000000007</v>
      </c>
      <c r="E9" s="21">
        <v>10.781533000000001</v>
      </c>
      <c r="F9" s="21">
        <f t="shared" si="0"/>
        <v>6.4810646802127607</v>
      </c>
      <c r="G9" s="21">
        <v>4.9129672002127602</v>
      </c>
      <c r="H9" s="21">
        <v>0.87310993000000026</v>
      </c>
      <c r="I9" s="21">
        <v>0.69498755000000001</v>
      </c>
      <c r="J9" s="22">
        <f t="shared" si="1"/>
        <v>0.45568354706262643</v>
      </c>
      <c r="K9" s="22">
        <f t="shared" si="2"/>
        <v>0.53666553079351142</v>
      </c>
      <c r="L9" s="23">
        <f t="shared" si="3"/>
        <v>0.60112645207437199</v>
      </c>
      <c r="M9" s="4"/>
    </row>
    <row r="10" spans="1:13" ht="25.5">
      <c r="A10" s="17"/>
      <c r="B10" s="19">
        <v>3000609</v>
      </c>
      <c r="C10" s="19" t="s">
        <v>277</v>
      </c>
      <c r="D10" s="20">
        <v>41.639748000000026</v>
      </c>
      <c r="E10" s="21">
        <v>49.002399999999987</v>
      </c>
      <c r="F10" s="21">
        <f t="shared" si="0"/>
        <v>28.399755614780776</v>
      </c>
      <c r="G10" s="21">
        <v>21.21132802478078</v>
      </c>
      <c r="H10" s="21">
        <v>3.8256659299999978</v>
      </c>
      <c r="I10" s="21">
        <v>3.3627616600000012</v>
      </c>
      <c r="J10" s="22">
        <f t="shared" si="1"/>
        <v>0.43286304394847569</v>
      </c>
      <c r="K10" s="22">
        <f t="shared" si="2"/>
        <v>0.51093403496116074</v>
      </c>
      <c r="L10" s="23">
        <f t="shared" si="3"/>
        <v>0.57955846274428979</v>
      </c>
      <c r="M10" s="4"/>
    </row>
    <row r="11" spans="1:13" ht="63.75">
      <c r="A11" s="17"/>
      <c r="B11" s="19">
        <v>3000733</v>
      </c>
      <c r="C11" s="19" t="s">
        <v>278</v>
      </c>
      <c r="D11" s="20">
        <v>4.1000000000000002E-2</v>
      </c>
      <c r="E11" s="21">
        <v>17.732300000000009</v>
      </c>
      <c r="F11" s="21">
        <f t="shared" si="0"/>
        <v>6.0759986386423233</v>
      </c>
      <c r="G11" s="21">
        <v>1.8992132086423226</v>
      </c>
      <c r="H11" s="21">
        <v>1.7351324300000002</v>
      </c>
      <c r="I11" s="21">
        <v>2.4416530000000001</v>
      </c>
      <c r="J11" s="22">
        <f t="shared" si="1"/>
        <v>0.10710473027426344</v>
      </c>
      <c r="K11" s="22">
        <f t="shared" si="2"/>
        <v>0.20495624587009698</v>
      </c>
      <c r="L11" s="23">
        <f t="shared" si="3"/>
        <v>0.34265146871202945</v>
      </c>
      <c r="M11" s="4"/>
    </row>
    <row r="12" spans="1:13" ht="38.25">
      <c r="A12" s="17"/>
      <c r="B12" s="19">
        <v>3033248</v>
      </c>
      <c r="C12" s="19" t="s">
        <v>279</v>
      </c>
      <c r="D12" s="20">
        <v>28.935508000000009</v>
      </c>
      <c r="E12" s="21">
        <v>70.574870000000118</v>
      </c>
      <c r="F12" s="21">
        <f t="shared" si="0"/>
        <v>29.042040523182532</v>
      </c>
      <c r="G12" s="21">
        <v>17.770303593182529</v>
      </c>
      <c r="H12" s="21">
        <v>5.8705913699999988</v>
      </c>
      <c r="I12" s="21">
        <v>5.4011455600000042</v>
      </c>
      <c r="J12" s="22">
        <f t="shared" si="1"/>
        <v>0.251793642598031</v>
      </c>
      <c r="K12" s="22">
        <f t="shared" si="2"/>
        <v>0.3349761035788304</v>
      </c>
      <c r="L12" s="23">
        <f t="shared" si="3"/>
        <v>0.41150682279942541</v>
      </c>
      <c r="M12" s="4"/>
    </row>
    <row r="13" spans="1:13" ht="38.25">
      <c r="A13" s="17"/>
      <c r="B13" s="19">
        <v>3033249</v>
      </c>
      <c r="C13" s="19" t="s">
        <v>280</v>
      </c>
      <c r="D13" s="20">
        <v>14.114951999999997</v>
      </c>
      <c r="E13" s="21">
        <v>19.659072000000009</v>
      </c>
      <c r="F13" s="21">
        <f t="shared" si="0"/>
        <v>11.374316990127134</v>
      </c>
      <c r="G13" s="21">
        <v>7.8555592401271328</v>
      </c>
      <c r="H13" s="21">
        <v>2.0280580900000009</v>
      </c>
      <c r="I13" s="21">
        <v>1.49069966</v>
      </c>
      <c r="J13" s="22">
        <f t="shared" si="1"/>
        <v>0.39958952488332761</v>
      </c>
      <c r="K13" s="22">
        <f t="shared" si="2"/>
        <v>0.50275096047906687</v>
      </c>
      <c r="L13" s="23">
        <f t="shared" si="3"/>
        <v>0.57857853056986253</v>
      </c>
      <c r="M13" s="4"/>
    </row>
    <row r="14" spans="1:13" ht="38.25">
      <c r="A14" s="17"/>
      <c r="B14" s="19">
        <v>3033250</v>
      </c>
      <c r="C14" s="19" t="s">
        <v>281</v>
      </c>
      <c r="D14" s="20">
        <v>8.9501420000000014</v>
      </c>
      <c r="E14" s="21">
        <v>13.481970999999996</v>
      </c>
      <c r="F14" s="21">
        <f t="shared" si="0"/>
        <v>8.0220979131303718</v>
      </c>
      <c r="G14" s="21">
        <v>5.5671359531303724</v>
      </c>
      <c r="H14" s="21">
        <v>1.2153102600000003</v>
      </c>
      <c r="I14" s="21">
        <v>1.2396517000000002</v>
      </c>
      <c r="J14" s="22">
        <f t="shared" si="1"/>
        <v>0.41293190388336942</v>
      </c>
      <c r="K14" s="22">
        <f t="shared" si="2"/>
        <v>0.5030752709029247</v>
      </c>
      <c r="L14" s="23">
        <f t="shared" si="3"/>
        <v>0.59502411873830419</v>
      </c>
      <c r="M14" s="4"/>
    </row>
    <row r="15" spans="1:13" ht="63.75">
      <c r="A15" s="17"/>
      <c r="B15" s="19">
        <v>3033251</v>
      </c>
      <c r="C15" s="19" t="s">
        <v>282</v>
      </c>
      <c r="D15" s="20">
        <v>44.920976999999986</v>
      </c>
      <c r="E15" s="21">
        <v>49.885549999999988</v>
      </c>
      <c r="F15" s="21">
        <f t="shared" si="0"/>
        <v>23.517353437213657</v>
      </c>
      <c r="G15" s="21">
        <v>15.555067187213657</v>
      </c>
      <c r="H15" s="21">
        <v>3.9918080699999985</v>
      </c>
      <c r="I15" s="21">
        <v>3.9704781800000015</v>
      </c>
      <c r="J15" s="22">
        <f t="shared" si="1"/>
        <v>0.31181508848180806</v>
      </c>
      <c r="K15" s="22">
        <f t="shared" si="2"/>
        <v>0.39183441411818976</v>
      </c>
      <c r="L15" s="23">
        <f t="shared" si="3"/>
        <v>0.47142616323191111</v>
      </c>
      <c r="M15" s="4"/>
    </row>
    <row r="16" spans="1:13">
      <c r="A16" s="17"/>
      <c r="B16" s="19">
        <v>3033254</v>
      </c>
      <c r="C16" s="19" t="s">
        <v>283</v>
      </c>
      <c r="D16" s="20">
        <v>387.01441400000004</v>
      </c>
      <c r="E16" s="21">
        <v>427.99172299999992</v>
      </c>
      <c r="F16" s="21">
        <f t="shared" si="0"/>
        <v>306.28238648040724</v>
      </c>
      <c r="G16" s="21">
        <v>259.52082078040723</v>
      </c>
      <c r="H16" s="21">
        <v>21.845501289999994</v>
      </c>
      <c r="I16" s="21">
        <v>24.916064409999994</v>
      </c>
      <c r="J16" s="22">
        <f t="shared" si="1"/>
        <v>0.6063687843337271</v>
      </c>
      <c r="K16" s="22">
        <f t="shared" si="2"/>
        <v>0.65741066228611922</v>
      </c>
      <c r="L16" s="23">
        <f t="shared" si="3"/>
        <v>0.71562689187895179</v>
      </c>
      <c r="M16" s="4"/>
    </row>
    <row r="17" spans="1:13">
      <c r="A17" s="17"/>
      <c r="B17" s="19">
        <v>3033255</v>
      </c>
      <c r="C17" s="19" t="s">
        <v>284</v>
      </c>
      <c r="D17" s="20">
        <v>273.7788539999998</v>
      </c>
      <c r="E17" s="21">
        <v>394.24932599999983</v>
      </c>
      <c r="F17" s="21">
        <f t="shared" si="0"/>
        <v>273.53863291764242</v>
      </c>
      <c r="G17" s="21">
        <v>222.75996525764242</v>
      </c>
      <c r="H17" s="21">
        <v>27.053152689999987</v>
      </c>
      <c r="I17" s="21">
        <v>23.725514970000006</v>
      </c>
      <c r="J17" s="22">
        <f t="shared" si="1"/>
        <v>0.56502307186605694</v>
      </c>
      <c r="K17" s="22">
        <f t="shared" si="2"/>
        <v>0.63364247310759514</v>
      </c>
      <c r="L17" s="23">
        <f t="shared" si="3"/>
        <v>0.69382143450422162</v>
      </c>
      <c r="M17" s="4"/>
    </row>
    <row r="18" spans="1:13" ht="25.5">
      <c r="A18" s="17"/>
      <c r="B18" s="19">
        <v>3033256</v>
      </c>
      <c r="C18" s="19" t="s">
        <v>285</v>
      </c>
      <c r="D18" s="20">
        <v>89.55660799999994</v>
      </c>
      <c r="E18" s="21">
        <v>129.64247499999999</v>
      </c>
      <c r="F18" s="21">
        <f t="shared" si="0"/>
        <v>98.120242440505095</v>
      </c>
      <c r="G18" s="21">
        <v>87.801496480505094</v>
      </c>
      <c r="H18" s="21">
        <v>5.4273766000000006</v>
      </c>
      <c r="I18" s="21">
        <v>4.8913693599999988</v>
      </c>
      <c r="J18" s="22">
        <f t="shared" si="1"/>
        <v>0.6772587184910277</v>
      </c>
      <c r="K18" s="22">
        <f t="shared" si="2"/>
        <v>0.71912290382072008</v>
      </c>
      <c r="L18" s="23">
        <f t="shared" si="3"/>
        <v>0.7568525858558709</v>
      </c>
      <c r="M18" s="4"/>
    </row>
    <row r="19" spans="1:13" ht="25.5">
      <c r="A19" s="17"/>
      <c r="B19" s="19">
        <v>3033311</v>
      </c>
      <c r="C19" s="19" t="s">
        <v>286</v>
      </c>
      <c r="D19" s="20">
        <v>165.67291699999998</v>
      </c>
      <c r="E19" s="21">
        <v>182.64815699999997</v>
      </c>
      <c r="F19" s="21">
        <f t="shared" si="0"/>
        <v>134.18354092262661</v>
      </c>
      <c r="G19" s="21">
        <v>109.4714074826266</v>
      </c>
      <c r="H19" s="21">
        <v>13.255403699999999</v>
      </c>
      <c r="I19" s="21">
        <v>11.456729740000002</v>
      </c>
      <c r="J19" s="22">
        <f t="shared" si="1"/>
        <v>0.59935675936016497</v>
      </c>
      <c r="K19" s="22">
        <f t="shared" si="2"/>
        <v>0.67193019189690828</v>
      </c>
      <c r="L19" s="23">
        <f t="shared" si="3"/>
        <v>0.73465587130247711</v>
      </c>
      <c r="M19" s="4"/>
    </row>
    <row r="20" spans="1:13" ht="25.5">
      <c r="A20" s="17"/>
      <c r="B20" s="19">
        <v>3033312</v>
      </c>
      <c r="C20" s="19" t="s">
        <v>287</v>
      </c>
      <c r="D20" s="20">
        <v>79.343688</v>
      </c>
      <c r="E20" s="21">
        <v>92.369300000000067</v>
      </c>
      <c r="F20" s="21">
        <f t="shared" si="0"/>
        <v>63.938256675696643</v>
      </c>
      <c r="G20" s="21">
        <v>50.040281595696641</v>
      </c>
      <c r="H20" s="21">
        <v>7.0035524900000041</v>
      </c>
      <c r="I20" s="21">
        <v>6.8944225899999969</v>
      </c>
      <c r="J20" s="22">
        <f t="shared" si="1"/>
        <v>0.54174148332505068</v>
      </c>
      <c r="K20" s="22">
        <f t="shared" si="2"/>
        <v>0.61756269762460692</v>
      </c>
      <c r="L20" s="23">
        <f t="shared" si="3"/>
        <v>0.6922024598616271</v>
      </c>
      <c r="M20" s="4"/>
    </row>
    <row r="21" spans="1:13" ht="25.5">
      <c r="A21" s="17"/>
      <c r="B21" s="19">
        <v>3033313</v>
      </c>
      <c r="C21" s="19" t="s">
        <v>288</v>
      </c>
      <c r="D21" s="20">
        <v>96.324109999999976</v>
      </c>
      <c r="E21" s="21">
        <v>120.75042500000001</v>
      </c>
      <c r="F21" s="21">
        <f t="shared" si="0"/>
        <v>79.891908977739902</v>
      </c>
      <c r="G21" s="21">
        <v>61.937298587739903</v>
      </c>
      <c r="H21" s="21">
        <v>8.378593930000001</v>
      </c>
      <c r="I21" s="21">
        <v>9.5760164599999928</v>
      </c>
      <c r="J21" s="22">
        <f t="shared" si="1"/>
        <v>0.51293648521518576</v>
      </c>
      <c r="K21" s="22">
        <f t="shared" si="2"/>
        <v>0.58232418244275252</v>
      </c>
      <c r="L21" s="23">
        <f t="shared" si="3"/>
        <v>0.66162838745900809</v>
      </c>
      <c r="M21" s="4"/>
    </row>
    <row r="22" spans="1:13" ht="25.5">
      <c r="A22" s="17"/>
      <c r="B22" s="19">
        <v>3033314</v>
      </c>
      <c r="C22" s="19" t="s">
        <v>289</v>
      </c>
      <c r="D22" s="20">
        <v>62.713990000000017</v>
      </c>
      <c r="E22" s="21">
        <v>70.808436000000015</v>
      </c>
      <c r="F22" s="21">
        <f t="shared" si="0"/>
        <v>48.035082451271577</v>
      </c>
      <c r="G22" s="21">
        <v>36.319673731271578</v>
      </c>
      <c r="H22" s="21">
        <v>6.180230459999998</v>
      </c>
      <c r="I22" s="21">
        <v>5.535178260000003</v>
      </c>
      <c r="J22" s="22">
        <f t="shared" si="1"/>
        <v>0.51292862521736216</v>
      </c>
      <c r="K22" s="22">
        <f t="shared" si="2"/>
        <v>0.60020961614335844</v>
      </c>
      <c r="L22" s="23">
        <f t="shared" si="3"/>
        <v>0.67838078574806493</v>
      </c>
      <c r="M22" s="4"/>
    </row>
    <row r="23" spans="1:13" ht="25.5">
      <c r="A23" s="17"/>
      <c r="B23" s="19">
        <v>3033315</v>
      </c>
      <c r="C23" s="19" t="s">
        <v>290</v>
      </c>
      <c r="D23" s="20">
        <v>31.742542000000004</v>
      </c>
      <c r="E23" s="21">
        <v>34.518638000000031</v>
      </c>
      <c r="F23" s="21">
        <f t="shared" si="0"/>
        <v>24.007868183111128</v>
      </c>
      <c r="G23" s="21">
        <v>17.914782273111125</v>
      </c>
      <c r="H23" s="21">
        <v>3.419735590000001</v>
      </c>
      <c r="I23" s="21">
        <v>2.6733503200000008</v>
      </c>
      <c r="J23" s="22">
        <f t="shared" si="1"/>
        <v>0.51898867716365604</v>
      </c>
      <c r="K23" s="22">
        <f t="shared" si="2"/>
        <v>0.61805792752052113</v>
      </c>
      <c r="L23" s="23">
        <f t="shared" si="3"/>
        <v>0.6955045034833387</v>
      </c>
      <c r="M23" s="4"/>
    </row>
    <row r="24" spans="1:13" ht="25.5">
      <c r="A24" s="17"/>
      <c r="B24" s="19">
        <v>3033317</v>
      </c>
      <c r="C24" s="19" t="s">
        <v>291</v>
      </c>
      <c r="D24" s="20">
        <v>58.428032000000009</v>
      </c>
      <c r="E24" s="21">
        <v>92.056149999999974</v>
      </c>
      <c r="F24" s="21">
        <f t="shared" si="0"/>
        <v>72.021641631993546</v>
      </c>
      <c r="G24" s="21">
        <v>62.646065201993551</v>
      </c>
      <c r="H24" s="21">
        <v>4.8876599599999997</v>
      </c>
      <c r="I24" s="21">
        <v>4.4879164699999983</v>
      </c>
      <c r="J24" s="22">
        <f t="shared" si="1"/>
        <v>0.68052015212447581</v>
      </c>
      <c r="K24" s="22">
        <f t="shared" si="2"/>
        <v>0.73361448596311662</v>
      </c>
      <c r="L24" s="23">
        <f t="shared" si="3"/>
        <v>0.78236643213944501</v>
      </c>
      <c r="M24" s="4"/>
    </row>
    <row r="25" spans="1:13" ht="25.5">
      <c r="A25" s="17"/>
      <c r="B25" s="19">
        <v>3033414</v>
      </c>
      <c r="C25" s="19" t="s">
        <v>292</v>
      </c>
      <c r="D25" s="20">
        <v>23.294365999999997</v>
      </c>
      <c r="E25" s="21">
        <v>28.29601499999999</v>
      </c>
      <c r="F25" s="21">
        <f t="shared" si="0"/>
        <v>18.98900486300181</v>
      </c>
      <c r="G25" s="21">
        <v>14.365593943001809</v>
      </c>
      <c r="H25" s="21">
        <v>2.5722984799999997</v>
      </c>
      <c r="I25" s="21">
        <v>2.0511124399999998</v>
      </c>
      <c r="J25" s="22">
        <f t="shared" si="1"/>
        <v>0.50768964969101882</v>
      </c>
      <c r="K25" s="22">
        <f t="shared" si="2"/>
        <v>0.59859638973904328</v>
      </c>
      <c r="L25" s="23">
        <f t="shared" si="3"/>
        <v>0.67108406830438194</v>
      </c>
      <c r="M25" s="4"/>
    </row>
    <row r="26" spans="1:13" ht="15.75" thickBot="1">
      <c r="A26" s="41" t="s">
        <v>293</v>
      </c>
      <c r="B26" s="43"/>
      <c r="C26" s="43"/>
      <c r="D26" s="44">
        <f ca="1">OFFSET(D26,-MATCH("PROYECTOS",$A$8:$A$50,0)-1,0)-(OFFSET(D26,-MATCH("PROYECTOS",$A$8:$A$50,0),0))</f>
        <v>151.41724000000022</v>
      </c>
      <c r="E26" s="45">
        <f t="shared" ref="E26:I26" ca="1" si="4">OFFSET(E26,-MATCH("PROYECTOS",$A$8:$A$50,0)-1,0)-(OFFSET(E26,-MATCH("PROYECTOS",$A$8:$A$50,0),0))</f>
        <v>188.13779699999964</v>
      </c>
      <c r="F26" s="45">
        <f t="shared" ca="1" si="4"/>
        <v>54.888808381620493</v>
      </c>
      <c r="G26" s="45">
        <f t="shared" ca="1" si="4"/>
        <v>29.19424936162045</v>
      </c>
      <c r="H26" s="45">
        <f t="shared" ca="1" si="4"/>
        <v>10.911911610000018</v>
      </c>
      <c r="I26" s="45">
        <f t="shared" ca="1" si="4"/>
        <v>14.782647410000052</v>
      </c>
      <c r="J26" s="46">
        <f t="shared" ca="1" si="1"/>
        <v>0.15517482306662975</v>
      </c>
      <c r="K26" s="46">
        <f t="shared" ca="1" si="2"/>
        <v>0.21317439457218978</v>
      </c>
      <c r="L26" s="47">
        <f t="shared" ca="1" si="3"/>
        <v>0.2917479063583413</v>
      </c>
      <c r="M26" s="4"/>
    </row>
    <row r="27" spans="1:13" ht="15.75" thickBot="1"/>
    <row r="28" spans="1:13" ht="15.75" thickBot="1">
      <c r="A28" s="91" t="s">
        <v>315</v>
      </c>
      <c r="B28" s="92"/>
      <c r="C28" s="92"/>
      <c r="D28" s="93"/>
    </row>
    <row r="29" spans="1:13" ht="15.75" thickBot="1">
      <c r="A29" s="1" t="s">
        <v>316</v>
      </c>
    </row>
    <row r="30" spans="1:13" ht="45" customHeight="1">
      <c r="A30" s="84" t="s">
        <v>317</v>
      </c>
      <c r="B30" s="85"/>
      <c r="C30" s="85"/>
      <c r="D30" s="96" t="s">
        <v>318</v>
      </c>
    </row>
    <row r="31" spans="1:13" ht="15.75" thickBot="1">
      <c r="A31" s="94"/>
      <c r="B31" s="95"/>
      <c r="C31" s="95"/>
      <c r="D31" s="97"/>
    </row>
    <row r="32" spans="1:13">
      <c r="A32" s="17"/>
      <c r="B32" s="19">
        <v>3000001</v>
      </c>
      <c r="C32" s="19" t="s">
        <v>275</v>
      </c>
      <c r="D32" s="23">
        <v>0.46671217123789416</v>
      </c>
    </row>
    <row r="33" spans="1:4" ht="63.75">
      <c r="A33" s="17"/>
      <c r="B33" s="19">
        <v>3000733</v>
      </c>
      <c r="C33" s="19" t="s">
        <v>278</v>
      </c>
      <c r="D33" s="23">
        <v>0.34265146871202945</v>
      </c>
    </row>
    <row r="34" spans="1:4" ht="38.25">
      <c r="A34" s="17"/>
      <c r="B34" s="19">
        <v>3033248</v>
      </c>
      <c r="C34" s="19" t="s">
        <v>279</v>
      </c>
      <c r="D34" s="23">
        <v>0.41150682279942541</v>
      </c>
    </row>
    <row r="35" spans="1:4" ht="64.5" thickBot="1">
      <c r="A35" s="24"/>
      <c r="B35" s="26">
        <v>3033251</v>
      </c>
      <c r="C35" s="26" t="s">
        <v>282</v>
      </c>
      <c r="D35" s="30">
        <v>0.47142616323191111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S20"/>
  <sheetViews>
    <sheetView workbookViewId="0">
      <selection activeCell="K1" sqref="K1:M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36</v>
      </c>
      <c r="B1" s="49" t="s">
        <v>24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669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905.84426599999995</v>
      </c>
      <c r="I6" s="14">
        <v>1160.7609110000001</v>
      </c>
      <c r="J6" s="14">
        <v>691.78409949159141</v>
      </c>
      <c r="K6" s="14">
        <v>471.22227669159128</v>
      </c>
      <c r="L6" s="14">
        <v>130.92442277000001</v>
      </c>
      <c r="M6" s="14">
        <v>89.637400030000009</v>
      </c>
      <c r="N6" s="15">
        <v>0.40595980811038118</v>
      </c>
      <c r="O6" s="15">
        <v>0.5187517030900356</v>
      </c>
      <c r="P6" s="16">
        <v>0.5959746688020503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SUM(H8:H19)</f>
        <v>784.8334999999995</v>
      </c>
      <c r="I7" s="37">
        <f>SUM(I8:I19)</f>
        <v>1001.9457729999991</v>
      </c>
      <c r="J7" s="37">
        <f>SUM(J8:J19)</f>
        <v>649.55072851197212</v>
      </c>
      <c r="K7" s="37">
        <f t="shared" ref="K7:M7" si="0">SUM(K8:K19)</f>
        <v>450.74193317197216</v>
      </c>
      <c r="L7" s="37">
        <f t="shared" si="0"/>
        <v>114.66374182999995</v>
      </c>
      <c r="M7" s="37">
        <f t="shared" si="0"/>
        <v>84.145053509999997</v>
      </c>
      <c r="N7" s="39">
        <f>IFERROR(K7/I7,0)</f>
        <v>0.44986659489801806</v>
      </c>
      <c r="O7" s="39">
        <f>IFERROR(SUM(K7,L7)/I7,0)</f>
        <v>0.56430766039268732</v>
      </c>
      <c r="P7" s="40">
        <f>IFERROR(SUM(K7,L7,M7)/I7,0)</f>
        <v>0.64828930468672452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7.2411159999999999</v>
      </c>
      <c r="I8" s="21">
        <v>6.7459670000000003</v>
      </c>
      <c r="J8" s="21">
        <f t="shared" ref="J8:J19" si="1">SUM(K8,L8,M8)</f>
        <v>3.8474146546427095</v>
      </c>
      <c r="K8" s="21">
        <v>2.2988461646427094</v>
      </c>
      <c r="L8" s="21">
        <v>0.87558330999999989</v>
      </c>
      <c r="M8" s="21">
        <v>0.67298518000000018</v>
      </c>
      <c r="N8" s="22">
        <f t="shared" ref="N8:N20" si="2">IFERROR(K8/I8,0)</f>
        <v>0.34077340796993366</v>
      </c>
      <c r="O8" s="22">
        <f t="shared" ref="O8:O20" si="3">IFERROR(SUM(K8,L8)/I8,0)</f>
        <v>0.47056700316540373</v>
      </c>
      <c r="P8" s="23">
        <f t="shared" ref="P8:P20" si="4">IFERROR(SUM(K8,L8,M8)/I8,0)</f>
        <v>0.57032811673147965</v>
      </c>
      <c r="Q8" s="70">
        <v>82</v>
      </c>
      <c r="R8" s="21">
        <v>6</v>
      </c>
      <c r="S8" s="23">
        <f>IFERROR(R8/Q8,0)</f>
        <v>7.3170731707317069E-2</v>
      </c>
    </row>
    <row r="9" spans="1:19" ht="51">
      <c r="A9" s="17"/>
      <c r="B9" s="19">
        <v>5004322</v>
      </c>
      <c r="C9" s="19" t="s">
        <v>675</v>
      </c>
      <c r="D9" s="68">
        <v>3000579</v>
      </c>
      <c r="E9" s="19" t="s">
        <v>670</v>
      </c>
      <c r="F9" s="69">
        <v>41</v>
      </c>
      <c r="G9" s="19" t="s">
        <v>686</v>
      </c>
      <c r="H9" s="20">
        <v>0.112</v>
      </c>
      <c r="I9" s="21">
        <v>5.1999999999999998E-2</v>
      </c>
      <c r="J9" s="21">
        <f t="shared" si="1"/>
        <v>1.22627E-3</v>
      </c>
      <c r="K9" s="21">
        <v>0</v>
      </c>
      <c r="L9" s="21">
        <v>0</v>
      </c>
      <c r="M9" s="21">
        <v>1.22627E-3</v>
      </c>
      <c r="N9" s="22">
        <f t="shared" si="2"/>
        <v>0</v>
      </c>
      <c r="O9" s="22">
        <f t="shared" si="3"/>
        <v>0</v>
      </c>
      <c r="P9" s="23">
        <f t="shared" si="4"/>
        <v>2.3582115384615385E-2</v>
      </c>
      <c r="Q9" s="70">
        <v>0</v>
      </c>
      <c r="R9" s="21">
        <v>0</v>
      </c>
      <c r="S9" s="23">
        <f t="shared" ref="S9:S19" si="5">IFERROR(R9/Q9,0)</f>
        <v>0</v>
      </c>
    </row>
    <row r="10" spans="1:19" ht="51">
      <c r="A10" s="17"/>
      <c r="B10" s="19">
        <v>5004323</v>
      </c>
      <c r="C10" s="19" t="s">
        <v>676</v>
      </c>
      <c r="D10" s="68">
        <v>3000579</v>
      </c>
      <c r="E10" s="19" t="s">
        <v>670</v>
      </c>
      <c r="F10" s="69">
        <v>117</v>
      </c>
      <c r="G10" s="19" t="s">
        <v>687</v>
      </c>
      <c r="H10" s="20">
        <v>7.0000000000000007E-2</v>
      </c>
      <c r="I10" s="21">
        <v>4.9999999999999996E-2</v>
      </c>
      <c r="J10" s="21">
        <f t="shared" si="1"/>
        <v>1.4883310181635842E-2</v>
      </c>
      <c r="K10" s="21">
        <v>9.1550001816358417E-3</v>
      </c>
      <c r="L10" s="21">
        <v>0</v>
      </c>
      <c r="M10" s="21">
        <v>5.7283100000000003E-3</v>
      </c>
      <c r="N10" s="22">
        <f t="shared" si="2"/>
        <v>0.18310000363271686</v>
      </c>
      <c r="O10" s="22">
        <f t="shared" si="3"/>
        <v>0.18310000363271686</v>
      </c>
      <c r="P10" s="23">
        <f t="shared" si="4"/>
        <v>0.29766620363271684</v>
      </c>
      <c r="Q10" s="70">
        <v>0</v>
      </c>
      <c r="R10" s="21">
        <v>0</v>
      </c>
      <c r="S10" s="23">
        <f t="shared" si="5"/>
        <v>0</v>
      </c>
    </row>
    <row r="11" spans="1:19" ht="25.5">
      <c r="A11" s="17"/>
      <c r="B11" s="19">
        <v>5004324</v>
      </c>
      <c r="C11" s="19" t="s">
        <v>677</v>
      </c>
      <c r="D11" s="68">
        <v>3000580</v>
      </c>
      <c r="E11" s="19" t="s">
        <v>671</v>
      </c>
      <c r="F11" s="69">
        <v>86</v>
      </c>
      <c r="G11" s="19" t="s">
        <v>500</v>
      </c>
      <c r="H11" s="20">
        <v>2.1316999999999999</v>
      </c>
      <c r="I11" s="21">
        <v>5.3720309999999998</v>
      </c>
      <c r="J11" s="21">
        <f t="shared" si="1"/>
        <v>3.4279492383890244</v>
      </c>
      <c r="K11" s="21">
        <v>2.5665295983890246</v>
      </c>
      <c r="L11" s="21">
        <v>0.66117333999999994</v>
      </c>
      <c r="M11" s="21">
        <v>0.20024630000000002</v>
      </c>
      <c r="N11" s="22">
        <f t="shared" si="2"/>
        <v>0.47775777883430398</v>
      </c>
      <c r="O11" s="22">
        <f t="shared" si="3"/>
        <v>0.60083475661049324</v>
      </c>
      <c r="P11" s="23">
        <f t="shared" si="4"/>
        <v>0.63811047225695916</v>
      </c>
      <c r="Q11" s="70">
        <v>1731.2550000000001</v>
      </c>
      <c r="R11" s="21">
        <v>0</v>
      </c>
      <c r="S11" s="23">
        <f t="shared" si="5"/>
        <v>0</v>
      </c>
    </row>
    <row r="12" spans="1:19" ht="51">
      <c r="A12" s="17"/>
      <c r="B12" s="19">
        <v>5004325</v>
      </c>
      <c r="C12" s="19" t="s">
        <v>678</v>
      </c>
      <c r="D12" s="68">
        <v>3000580</v>
      </c>
      <c r="E12" s="19" t="s">
        <v>671</v>
      </c>
      <c r="F12" s="69">
        <v>215</v>
      </c>
      <c r="G12" s="19" t="s">
        <v>688</v>
      </c>
      <c r="H12" s="20">
        <v>2.820414</v>
      </c>
      <c r="I12" s="21">
        <v>2.9323399999999995</v>
      </c>
      <c r="J12" s="21">
        <f t="shared" si="1"/>
        <v>0.92269720257873522</v>
      </c>
      <c r="K12" s="21">
        <v>0.54368227257873514</v>
      </c>
      <c r="L12" s="21">
        <v>0.28659150999999999</v>
      </c>
      <c r="M12" s="21">
        <v>9.2423420000000006E-2</v>
      </c>
      <c r="N12" s="22">
        <f t="shared" si="2"/>
        <v>0.18540901552300731</v>
      </c>
      <c r="O12" s="22">
        <f t="shared" si="3"/>
        <v>0.28314376319892487</v>
      </c>
      <c r="P12" s="23">
        <f t="shared" si="4"/>
        <v>0.31466242065338107</v>
      </c>
      <c r="Q12" s="70">
        <v>558</v>
      </c>
      <c r="R12" s="21">
        <v>556</v>
      </c>
      <c r="S12" s="23">
        <f t="shared" si="5"/>
        <v>0.99641577060931896</v>
      </c>
    </row>
    <row r="13" spans="1:19" ht="25.5">
      <c r="A13" s="17"/>
      <c r="B13" s="19">
        <v>5004326</v>
      </c>
      <c r="C13" s="19" t="s">
        <v>679</v>
      </c>
      <c r="D13" s="68">
        <v>3000580</v>
      </c>
      <c r="E13" s="19" t="s">
        <v>671</v>
      </c>
      <c r="F13" s="69">
        <v>215</v>
      </c>
      <c r="G13" s="19" t="s">
        <v>688</v>
      </c>
      <c r="H13" s="20">
        <v>689.12510099999952</v>
      </c>
      <c r="I13" s="21">
        <v>881.36877399999912</v>
      </c>
      <c r="J13" s="21">
        <f t="shared" si="1"/>
        <v>584.08878407680845</v>
      </c>
      <c r="K13" s="21">
        <v>406.95547725680848</v>
      </c>
      <c r="L13" s="21">
        <v>103.30388484999995</v>
      </c>
      <c r="M13" s="21">
        <v>73.829421969999999</v>
      </c>
      <c r="N13" s="22">
        <f t="shared" si="2"/>
        <v>0.4617312176943642</v>
      </c>
      <c r="O13" s="22">
        <f t="shared" si="3"/>
        <v>0.57893968694970921</v>
      </c>
      <c r="P13" s="23">
        <f t="shared" si="4"/>
        <v>0.66270646443030101</v>
      </c>
      <c r="Q13" s="70">
        <v>1910357.0889999999</v>
      </c>
      <c r="R13" s="21">
        <v>0</v>
      </c>
      <c r="S13" s="23">
        <f t="shared" si="5"/>
        <v>0</v>
      </c>
    </row>
    <row r="14" spans="1:19" ht="25.5">
      <c r="A14" s="17"/>
      <c r="B14" s="19">
        <v>5004327</v>
      </c>
      <c r="C14" s="19" t="s">
        <v>680</v>
      </c>
      <c r="D14" s="68">
        <v>3000580</v>
      </c>
      <c r="E14" s="19" t="s">
        <v>671</v>
      </c>
      <c r="F14" s="69">
        <v>120</v>
      </c>
      <c r="G14" s="19" t="s">
        <v>689</v>
      </c>
      <c r="H14" s="20">
        <v>0.02</v>
      </c>
      <c r="I14" s="21">
        <v>0.11160800000000001</v>
      </c>
      <c r="J14" s="21">
        <f t="shared" si="1"/>
        <v>2.6590299996304516E-3</v>
      </c>
      <c r="K14" s="21">
        <v>2.2244499996304512E-3</v>
      </c>
      <c r="L14" s="21">
        <v>-2.2201E-4</v>
      </c>
      <c r="M14" s="21">
        <v>6.5659000000000008E-4</v>
      </c>
      <c r="N14" s="22">
        <f t="shared" si="2"/>
        <v>1.9930918927231478E-2</v>
      </c>
      <c r="O14" s="22">
        <f t="shared" si="3"/>
        <v>1.794172460424388E-2</v>
      </c>
      <c r="P14" s="23">
        <f t="shared" si="4"/>
        <v>2.3824725822794525E-2</v>
      </c>
      <c r="Q14" s="70">
        <v>0</v>
      </c>
      <c r="R14" s="21">
        <v>0</v>
      </c>
      <c r="S14" s="23">
        <f t="shared" si="5"/>
        <v>0</v>
      </c>
    </row>
    <row r="15" spans="1:19" ht="51">
      <c r="A15" s="17"/>
      <c r="B15" s="19">
        <v>5004329</v>
      </c>
      <c r="C15" s="19" t="s">
        <v>681</v>
      </c>
      <c r="D15" s="68">
        <v>3000581</v>
      </c>
      <c r="E15" s="19" t="s">
        <v>672</v>
      </c>
      <c r="F15" s="69">
        <v>14</v>
      </c>
      <c r="G15" s="19" t="s">
        <v>690</v>
      </c>
      <c r="H15" s="20">
        <v>4.9942630000000001</v>
      </c>
      <c r="I15" s="21">
        <v>5.2375269999999992</v>
      </c>
      <c r="J15" s="21">
        <f t="shared" si="1"/>
        <v>3.212662862109199</v>
      </c>
      <c r="K15" s="21">
        <v>2.3971648521091993</v>
      </c>
      <c r="L15" s="21">
        <v>0.50229511000000004</v>
      </c>
      <c r="M15" s="21">
        <v>0.31320290000000001</v>
      </c>
      <c r="N15" s="22">
        <f t="shared" si="2"/>
        <v>0.45769021374194341</v>
      </c>
      <c r="O15" s="22">
        <f t="shared" si="3"/>
        <v>0.55359332030349429</v>
      </c>
      <c r="P15" s="23">
        <f t="shared" si="4"/>
        <v>0.61339308840015516</v>
      </c>
      <c r="Q15" s="70">
        <v>28</v>
      </c>
      <c r="R15" s="21">
        <v>6</v>
      </c>
      <c r="S15" s="23">
        <f t="shared" si="5"/>
        <v>0.21428571428571427</v>
      </c>
    </row>
    <row r="16" spans="1:19" ht="51">
      <c r="A16" s="17"/>
      <c r="B16" s="19">
        <v>5004330</v>
      </c>
      <c r="C16" s="19" t="s">
        <v>682</v>
      </c>
      <c r="D16" s="68">
        <v>3000582</v>
      </c>
      <c r="E16" s="19" t="s">
        <v>673</v>
      </c>
      <c r="F16" s="69">
        <v>215</v>
      </c>
      <c r="G16" s="19" t="s">
        <v>688</v>
      </c>
      <c r="H16" s="20">
        <v>8.1878299999999999</v>
      </c>
      <c r="I16" s="21">
        <v>6.9842249999999986</v>
      </c>
      <c r="J16" s="21">
        <f t="shared" si="1"/>
        <v>3.6929564472618881</v>
      </c>
      <c r="K16" s="21">
        <v>2.4777709472618881</v>
      </c>
      <c r="L16" s="21">
        <v>0.59472314999999998</v>
      </c>
      <c r="M16" s="21">
        <v>0.62046235000000005</v>
      </c>
      <c r="N16" s="22">
        <f t="shared" si="2"/>
        <v>0.35476677043793531</v>
      </c>
      <c r="O16" s="22">
        <f t="shared" si="3"/>
        <v>0.43991911733397604</v>
      </c>
      <c r="P16" s="23">
        <f t="shared" si="4"/>
        <v>0.52875679796425357</v>
      </c>
      <c r="Q16" s="70">
        <v>16.045000000000002</v>
      </c>
      <c r="R16" s="21">
        <v>0</v>
      </c>
      <c r="S16" s="23">
        <f t="shared" si="5"/>
        <v>0</v>
      </c>
    </row>
    <row r="17" spans="1:19" ht="51">
      <c r="A17" s="17"/>
      <c r="B17" s="19">
        <v>5004331</v>
      </c>
      <c r="C17" s="19" t="s">
        <v>683</v>
      </c>
      <c r="D17" s="68">
        <v>3000582</v>
      </c>
      <c r="E17" s="19" t="s">
        <v>673</v>
      </c>
      <c r="F17" s="69">
        <v>120</v>
      </c>
      <c r="G17" s="19" t="s">
        <v>689</v>
      </c>
      <c r="H17" s="20">
        <v>0.29249999999999998</v>
      </c>
      <c r="I17" s="21">
        <v>0.62179800000000007</v>
      </c>
      <c r="J17" s="21">
        <f t="shared" si="1"/>
        <v>6.9188790897325769E-2</v>
      </c>
      <c r="K17" s="21">
        <v>3.7404950897325762E-2</v>
      </c>
      <c r="L17" s="21">
        <v>1.5211499999999999E-2</v>
      </c>
      <c r="M17" s="21">
        <v>1.6572339999999998E-2</v>
      </c>
      <c r="N17" s="22">
        <f t="shared" si="2"/>
        <v>6.0156113235047007E-2</v>
      </c>
      <c r="O17" s="22">
        <f t="shared" si="3"/>
        <v>8.4619845829876833E-2</v>
      </c>
      <c r="P17" s="23">
        <f t="shared" si="4"/>
        <v>0.11127213483691771</v>
      </c>
      <c r="Q17" s="70">
        <v>182</v>
      </c>
      <c r="R17" s="21">
        <v>0</v>
      </c>
      <c r="S17" s="23">
        <f t="shared" si="5"/>
        <v>0</v>
      </c>
    </row>
    <row r="18" spans="1:19" ht="51">
      <c r="A18" s="17"/>
      <c r="B18" s="19">
        <v>5004332</v>
      </c>
      <c r="C18" s="19" t="s">
        <v>684</v>
      </c>
      <c r="D18" s="68">
        <v>3000583</v>
      </c>
      <c r="E18" s="19" t="s">
        <v>674</v>
      </c>
      <c r="F18" s="69">
        <v>215</v>
      </c>
      <c r="G18" s="19" t="s">
        <v>688</v>
      </c>
      <c r="H18" s="20">
        <v>69.716575999999989</v>
      </c>
      <c r="I18" s="21">
        <v>92.250428999999997</v>
      </c>
      <c r="J18" s="21">
        <f t="shared" si="1"/>
        <v>50.251089829208446</v>
      </c>
      <c r="K18" s="21">
        <v>33.444606179208449</v>
      </c>
      <c r="L18" s="21">
        <v>8.4245010699999998</v>
      </c>
      <c r="M18" s="21">
        <v>8.381982579999999</v>
      </c>
      <c r="N18" s="22">
        <f t="shared" si="2"/>
        <v>0.36254147044897156</v>
      </c>
      <c r="O18" s="22">
        <f t="shared" si="3"/>
        <v>0.45386355058802436</v>
      </c>
      <c r="P18" s="23">
        <f t="shared" si="4"/>
        <v>0.54472472782981252</v>
      </c>
      <c r="Q18" s="70">
        <v>3497173.9229999995</v>
      </c>
      <c r="R18" s="21">
        <v>0</v>
      </c>
      <c r="S18" s="23">
        <f t="shared" si="5"/>
        <v>0</v>
      </c>
    </row>
    <row r="19" spans="1:19" ht="51">
      <c r="A19" s="17"/>
      <c r="B19" s="19">
        <v>5004333</v>
      </c>
      <c r="C19" s="19" t="s">
        <v>685</v>
      </c>
      <c r="D19" s="68">
        <v>3000583</v>
      </c>
      <c r="E19" s="19" t="s">
        <v>674</v>
      </c>
      <c r="F19" s="69">
        <v>14</v>
      </c>
      <c r="G19" s="19" t="s">
        <v>690</v>
      </c>
      <c r="H19" s="20">
        <v>0.12200000000000001</v>
      </c>
      <c r="I19" s="21">
        <v>0.21907399999999999</v>
      </c>
      <c r="J19" s="21">
        <f t="shared" si="1"/>
        <v>1.921679989507161E-2</v>
      </c>
      <c r="K19" s="21">
        <v>9.0714998950716108E-3</v>
      </c>
      <c r="L19" s="21">
        <v>0</v>
      </c>
      <c r="M19" s="21">
        <v>1.0145299999999999E-2</v>
      </c>
      <c r="N19" s="22">
        <f t="shared" si="2"/>
        <v>4.1408382076702901E-2</v>
      </c>
      <c r="O19" s="22">
        <f t="shared" si="3"/>
        <v>4.1408382076702901E-2</v>
      </c>
      <c r="P19" s="23">
        <f t="shared" si="4"/>
        <v>8.7718304751232962E-2</v>
      </c>
      <c r="Q19" s="70">
        <v>0</v>
      </c>
      <c r="R19" s="21">
        <v>0</v>
      </c>
      <c r="S19" s="23">
        <f t="shared" si="5"/>
        <v>0</v>
      </c>
    </row>
    <row r="20" spans="1:19" ht="15.75" thickBot="1">
      <c r="A20" s="41" t="s">
        <v>293</v>
      </c>
      <c r="B20" s="43"/>
      <c r="C20" s="43"/>
      <c r="D20" s="65"/>
      <c r="E20" s="43"/>
      <c r="F20" s="66"/>
      <c r="G20" s="43"/>
      <c r="H20" s="44">
        <f>H6-H7</f>
        <v>121.01076600000044</v>
      </c>
      <c r="I20" s="44">
        <f t="shared" ref="I20:M20" si="6">I6-I7</f>
        <v>158.81513800000096</v>
      </c>
      <c r="J20" s="44">
        <f t="shared" si="6"/>
        <v>42.233370979619281</v>
      </c>
      <c r="K20" s="44">
        <f t="shared" si="6"/>
        <v>20.480343519619112</v>
      </c>
      <c r="L20" s="44">
        <f t="shared" si="6"/>
        <v>16.260680940000057</v>
      </c>
      <c r="M20" s="44">
        <f t="shared" si="6"/>
        <v>5.4923465200000123</v>
      </c>
      <c r="N20" s="46">
        <f t="shared" si="2"/>
        <v>0.1289571244752436</v>
      </c>
      <c r="O20" s="46">
        <f t="shared" si="3"/>
        <v>0.23134459927629158</v>
      </c>
      <c r="P20" s="47">
        <f t="shared" si="4"/>
        <v>0.26592786752871711</v>
      </c>
      <c r="Q20" s="67"/>
      <c r="R20" s="45"/>
      <c r="S2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7" sqref="A17:L1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39</v>
      </c>
      <c r="B1" s="50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693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98.759394000000015</v>
      </c>
      <c r="E6" s="14">
        <v>95.66849599999999</v>
      </c>
      <c r="F6" s="14">
        <v>46.003399587762004</v>
      </c>
      <c r="G6" s="14">
        <v>26.612609167762002</v>
      </c>
      <c r="H6" s="14">
        <v>12.351262219999995</v>
      </c>
      <c r="I6" s="14">
        <v>7.0395281999999995</v>
      </c>
      <c r="J6" s="15">
        <v>0.27817526438130696</v>
      </c>
      <c r="K6" s="15">
        <v>0.40728006623791807</v>
      </c>
      <c r="L6" s="16">
        <v>0.48086257766362295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37.724171999999996</v>
      </c>
      <c r="E7" s="38">
        <f ca="1">SUM(E8:OFFSET(E6,MATCH("GOBIERNOS REGIONALES",$A$8:$A$50,0),0))</f>
        <v>42.928148000000014</v>
      </c>
      <c r="F7" s="38">
        <f ca="1">SUM(F8:OFFSET(F6,MATCH("GOBIERNOS REGIONALES",$A$8:$A$50,0),0))</f>
        <v>19.745084305566312</v>
      </c>
      <c r="G7" s="38">
        <f ca="1">SUM(G8:OFFSET(G6,MATCH("GOBIERNOS REGIONALES",$A$8:$A$50,0),0))</f>
        <v>12.272046635566312</v>
      </c>
      <c r="H7" s="38">
        <f ca="1">SUM(H8:OFFSET(H6,MATCH("GOBIERNOS REGIONALES",$A$8:$A$50,0),0))</f>
        <v>4.898988189999999</v>
      </c>
      <c r="I7" s="38">
        <f ca="1">SUM(I8:OFFSET(I6,MATCH("GOBIERNOS REGIONALES",$A$8:$A$50,0),0))</f>
        <v>2.5740494800000011</v>
      </c>
      <c r="J7" s="39">
        <f ca="1">IFERROR(G7/E7,0)</f>
        <v>0.28587412239555055</v>
      </c>
      <c r="K7" s="39">
        <f ca="1">IFERROR(SUM(G7,H7)/E7,0)</f>
        <v>0.39999477325614663</v>
      </c>
      <c r="L7" s="40">
        <f ca="1">IFERROR(SUM(G7,H7,I7)/E7,0)</f>
        <v>0.45995658386116034</v>
      </c>
      <c r="M7" s="4"/>
    </row>
    <row r="8" spans="1:13">
      <c r="A8" s="17"/>
      <c r="B8" s="18">
        <v>13</v>
      </c>
      <c r="C8" s="19" t="s">
        <v>114</v>
      </c>
      <c r="D8" s="20">
        <v>0.05</v>
      </c>
      <c r="E8" s="21">
        <v>0.83295999999999992</v>
      </c>
      <c r="F8" s="21">
        <f t="shared" ref="F8:F18" si="0">SUM(G8,H8,I8)</f>
        <v>0.4362362416247576</v>
      </c>
      <c r="G8" s="21">
        <v>0.26720824162475765</v>
      </c>
      <c r="H8" s="21">
        <v>3.6949999999999997E-2</v>
      </c>
      <c r="I8" s="21">
        <v>0.132078</v>
      </c>
      <c r="J8" s="22">
        <f t="shared" ref="J8:J18" si="1">IFERROR(G8/E8,0)</f>
        <v>0.32079360548496649</v>
      </c>
      <c r="K8" s="22">
        <f t="shared" ref="K8:K18" si="2">IFERROR(SUM(G8,H8)/E8,0)</f>
        <v>0.36515347870817044</v>
      </c>
      <c r="L8" s="23">
        <f t="shared" ref="L8:L18" si="3">IFERROR(SUM(G8,H8,I8)/E8,0)</f>
        <v>0.52371811566552728</v>
      </c>
      <c r="M8" s="4"/>
    </row>
    <row r="9" spans="1:13" ht="25.5">
      <c r="A9" s="17"/>
      <c r="B9" s="18">
        <v>160</v>
      </c>
      <c r="C9" s="19" t="s">
        <v>147</v>
      </c>
      <c r="D9" s="20">
        <v>37.674171999999999</v>
      </c>
      <c r="E9" s="21">
        <v>42.095188000000014</v>
      </c>
      <c r="F9" s="21">
        <f t="shared" si="0"/>
        <v>19.308848063941554</v>
      </c>
      <c r="G9" s="21">
        <v>12.004838393941554</v>
      </c>
      <c r="H9" s="21">
        <v>4.8620381899999989</v>
      </c>
      <c r="I9" s="21">
        <v>2.4419714800000012</v>
      </c>
      <c r="J9" s="22">
        <f t="shared" si="1"/>
        <v>0.28518315190661581</v>
      </c>
      <c r="K9" s="22">
        <f t="shared" si="2"/>
        <v>0.40068419658659199</v>
      </c>
      <c r="L9" s="23">
        <f t="shared" si="3"/>
        <v>0.45869490032783666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13.666309</v>
      </c>
      <c r="E10" s="38">
        <f ca="1">SUM(E11:OFFSET(E9,(MATCH("GOBIERNOS LOCALES",$A$8:$A$50,0)-MATCH("GOBIERNOS REGIONALES",$A$8:$A$50,0)),0))</f>
        <v>13.695901000000001</v>
      </c>
      <c r="F10" s="38">
        <f ca="1">SUM(F11:OFFSET(F9,(MATCH("GOBIERNOS LOCALES",$A$8:$A$50,0)-MATCH("GOBIERNOS REGIONALES",$A$8:$A$50,0)),0))</f>
        <v>6.9874023703236867</v>
      </c>
      <c r="G10" s="38">
        <f ca="1">SUM(G11:OFFSET(G9,(MATCH("GOBIERNOS LOCALES",$A$8:$A$50,0)-MATCH("GOBIERNOS REGIONALES",$A$8:$A$50,0)),0))</f>
        <v>4.1813844803236861</v>
      </c>
      <c r="H10" s="38">
        <f ca="1">SUM(H11:OFFSET(H9,(MATCH("GOBIERNOS LOCALES",$A$8:$A$50,0)-MATCH("GOBIERNOS REGIONALES",$A$8:$A$50,0)),0))</f>
        <v>0.87058121000000011</v>
      </c>
      <c r="I10" s="38">
        <f ca="1">SUM(I11:OFFSET(I9,(MATCH("GOBIERNOS LOCALES",$A$8:$A$50,0)-MATCH("GOBIERNOS REGIONALES",$A$8:$A$50,0)),0))</f>
        <v>1.9354366799999998</v>
      </c>
      <c r="J10" s="39">
        <f t="shared" ca="1" si="1"/>
        <v>0.30530189144355568</v>
      </c>
      <c r="K10" s="39">
        <f t="shared" ca="1" si="2"/>
        <v>0.36886698365618192</v>
      </c>
      <c r="L10" s="40">
        <f t="shared" ca="1" si="3"/>
        <v>0.51018201506594452</v>
      </c>
      <c r="M10" s="4"/>
    </row>
    <row r="11" spans="1:13">
      <c r="A11" s="17"/>
      <c r="B11" s="18">
        <v>442</v>
      </c>
      <c r="C11" s="19" t="s">
        <v>208</v>
      </c>
      <c r="D11" s="20">
        <v>1.217978</v>
      </c>
      <c r="E11" s="21">
        <v>1.724726</v>
      </c>
      <c r="F11" s="21">
        <f t="shared" si="0"/>
        <v>0.93027584850670686</v>
      </c>
      <c r="G11" s="21">
        <v>0.49868580850670696</v>
      </c>
      <c r="H11" s="21">
        <v>5.4376769999999998E-2</v>
      </c>
      <c r="I11" s="21">
        <v>0.37721326999999999</v>
      </c>
      <c r="J11" s="22">
        <f t="shared" si="1"/>
        <v>0.28913914935282881</v>
      </c>
      <c r="K11" s="22">
        <f t="shared" si="2"/>
        <v>0.32066692245997735</v>
      </c>
      <c r="L11" s="23">
        <f t="shared" si="3"/>
        <v>0.5393760217603879</v>
      </c>
      <c r="M11" s="4"/>
    </row>
    <row r="12" spans="1:13">
      <c r="A12" s="17"/>
      <c r="B12" s="18">
        <v>445</v>
      </c>
      <c r="C12" s="19" t="s">
        <v>211</v>
      </c>
      <c r="D12" s="20">
        <v>3.25</v>
      </c>
      <c r="E12" s="21">
        <v>1.974691</v>
      </c>
      <c r="F12" s="21">
        <f t="shared" si="0"/>
        <v>0.93119662710380258</v>
      </c>
      <c r="G12" s="21">
        <v>0.60843125710380264</v>
      </c>
      <c r="H12" s="21">
        <v>0.11335617000000001</v>
      </c>
      <c r="I12" s="21">
        <v>0.20940920000000002</v>
      </c>
      <c r="J12" s="22">
        <f t="shared" si="1"/>
        <v>0.30811466558757933</v>
      </c>
      <c r="K12" s="22">
        <f t="shared" si="2"/>
        <v>0.36551917596413952</v>
      </c>
      <c r="L12" s="23">
        <f t="shared" si="3"/>
        <v>0.4715657422370399</v>
      </c>
      <c r="M12" s="4"/>
    </row>
    <row r="13" spans="1:13">
      <c r="A13" s="17"/>
      <c r="B13" s="18">
        <v>446</v>
      </c>
      <c r="C13" s="19" t="s">
        <v>212</v>
      </c>
      <c r="D13" s="20">
        <v>8.7097420000000003</v>
      </c>
      <c r="E13" s="21">
        <v>8.249607000000001</v>
      </c>
      <c r="F13" s="21">
        <f t="shared" si="0"/>
        <v>4.4917490334787349</v>
      </c>
      <c r="G13" s="21">
        <v>2.8080767234787345</v>
      </c>
      <c r="H13" s="21">
        <v>0.57704880999999997</v>
      </c>
      <c r="I13" s="21">
        <v>1.1066235</v>
      </c>
      <c r="J13" s="22">
        <f t="shared" si="1"/>
        <v>0.34038915108061923</v>
      </c>
      <c r="K13" s="22">
        <f t="shared" si="2"/>
        <v>0.4103377934826149</v>
      </c>
      <c r="L13" s="23">
        <f t="shared" si="3"/>
        <v>0.54448036536513</v>
      </c>
      <c r="M13" s="4"/>
    </row>
    <row r="14" spans="1:13">
      <c r="A14" s="17"/>
      <c r="B14" s="18">
        <v>447</v>
      </c>
      <c r="C14" s="19" t="s">
        <v>213</v>
      </c>
      <c r="D14" s="20">
        <v>0</v>
      </c>
      <c r="E14" s="21">
        <v>0.98928200000000011</v>
      </c>
      <c r="F14" s="21">
        <f t="shared" si="0"/>
        <v>0.24909409024258852</v>
      </c>
      <c r="G14" s="21">
        <v>4.178669024258852E-2</v>
      </c>
      <c r="H14" s="21">
        <v>4.68815E-2</v>
      </c>
      <c r="I14" s="21">
        <v>0.16042590000000001</v>
      </c>
      <c r="J14" s="22">
        <f t="shared" si="1"/>
        <v>4.2239412263225772E-2</v>
      </c>
      <c r="K14" s="22">
        <f t="shared" si="2"/>
        <v>8.9628832064657507E-2</v>
      </c>
      <c r="L14" s="23">
        <f t="shared" si="3"/>
        <v>0.2517928055322835</v>
      </c>
      <c r="M14" s="4"/>
    </row>
    <row r="15" spans="1:13">
      <c r="A15" s="17"/>
      <c r="B15" s="18">
        <v>448</v>
      </c>
      <c r="C15" s="19" t="s">
        <v>214</v>
      </c>
      <c r="D15" s="20">
        <v>0.43084099999999997</v>
      </c>
      <c r="E15" s="21">
        <v>0.49984699999999999</v>
      </c>
      <c r="F15" s="21">
        <f t="shared" si="0"/>
        <v>0.30921855099806783</v>
      </c>
      <c r="G15" s="21">
        <v>0.19311970099806786</v>
      </c>
      <c r="H15" s="21">
        <v>3.7456500000000004E-2</v>
      </c>
      <c r="I15" s="21">
        <v>7.864235E-2</v>
      </c>
      <c r="J15" s="22">
        <f t="shared" si="1"/>
        <v>0.38635762743012936</v>
      </c>
      <c r="K15" s="22">
        <f t="shared" si="2"/>
        <v>0.46129355782483011</v>
      </c>
      <c r="L15" s="23">
        <f t="shared" si="3"/>
        <v>0.61862640167504823</v>
      </c>
      <c r="M15" s="4"/>
    </row>
    <row r="16" spans="1:13">
      <c r="A16" s="17"/>
      <c r="B16" s="18">
        <v>449</v>
      </c>
      <c r="C16" s="19" t="s">
        <v>215</v>
      </c>
      <c r="D16" s="20">
        <v>5.7747999999999994E-2</v>
      </c>
      <c r="E16" s="21">
        <v>5.7747999999999994E-2</v>
      </c>
      <c r="F16" s="21">
        <f t="shared" si="0"/>
        <v>3.8983219993785678E-2</v>
      </c>
      <c r="G16" s="21">
        <v>3.128429999378568E-2</v>
      </c>
      <c r="H16" s="21">
        <v>4.5764600000000001E-3</v>
      </c>
      <c r="I16" s="21">
        <v>3.1224599999999996E-3</v>
      </c>
      <c r="J16" s="22">
        <f t="shared" si="1"/>
        <v>0.54173824190942865</v>
      </c>
      <c r="K16" s="22">
        <f t="shared" si="2"/>
        <v>0.62098704706285379</v>
      </c>
      <c r="L16" s="23">
        <f t="shared" si="3"/>
        <v>0.67505749106091439</v>
      </c>
      <c r="M16" s="4"/>
    </row>
    <row r="17" spans="1:13">
      <c r="A17" s="17"/>
      <c r="B17" s="18">
        <v>456</v>
      </c>
      <c r="C17" s="19" t="s">
        <v>222</v>
      </c>
      <c r="D17" s="20">
        <v>0</v>
      </c>
      <c r="E17" s="21">
        <v>0.2</v>
      </c>
      <c r="F17" s="21">
        <f t="shared" si="0"/>
        <v>3.6885000000000001E-2</v>
      </c>
      <c r="G17" s="21">
        <v>0</v>
      </c>
      <c r="H17" s="21">
        <v>3.6885000000000001E-2</v>
      </c>
      <c r="I17" s="21">
        <v>0</v>
      </c>
      <c r="J17" s="22">
        <f t="shared" si="1"/>
        <v>0</v>
      </c>
      <c r="K17" s="22">
        <f t="shared" si="2"/>
        <v>0.18442500000000001</v>
      </c>
      <c r="L17" s="23">
        <f t="shared" si="3"/>
        <v>0.18442500000000001</v>
      </c>
      <c r="M17" s="4"/>
    </row>
    <row r="18" spans="1:13" ht="15.75" thickBot="1">
      <c r="A18" s="41" t="s">
        <v>232</v>
      </c>
      <c r="B18" s="58"/>
      <c r="C18" s="43"/>
      <c r="D18" s="44">
        <v>47.368913000000028</v>
      </c>
      <c r="E18" s="45">
        <v>39.044447000000012</v>
      </c>
      <c r="F18" s="45">
        <f t="shared" si="0"/>
        <v>19.27091291187201</v>
      </c>
      <c r="G18" s="45">
        <v>10.159178051872004</v>
      </c>
      <c r="H18" s="45">
        <v>6.5816928200000033</v>
      </c>
      <c r="I18" s="45">
        <v>2.5300420400000001</v>
      </c>
      <c r="J18" s="46">
        <f t="shared" si="1"/>
        <v>0.26019520911314231</v>
      </c>
      <c r="K18" s="46">
        <f t="shared" si="2"/>
        <v>0.42876445072642477</v>
      </c>
      <c r="L18" s="47">
        <f t="shared" si="3"/>
        <v>0.49356347425978409</v>
      </c>
      <c r="M18" s="4"/>
    </row>
    <row r="19" spans="1:13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39</v>
      </c>
      <c r="B1" s="51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694</v>
      </c>
      <c r="N2" s="72" t="s">
        <v>716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98.759394000000015</v>
      </c>
      <c r="E6" s="14">
        <f ca="1">SUM(E7:OFFSET(E7,50,0))</f>
        <v>95.66849599999999</v>
      </c>
      <c r="F6" s="14">
        <f ca="1">SUM(F7:OFFSET(F7,50,0))</f>
        <v>46.003399587762004</v>
      </c>
      <c r="G6" s="14">
        <f ca="1">SUM(G7:OFFSET(G7,50,0))</f>
        <v>26.612609167762002</v>
      </c>
      <c r="H6" s="14">
        <f ca="1">SUM(H7:OFFSET(H7,50,0))</f>
        <v>12.351262219999995</v>
      </c>
      <c r="I6" s="14">
        <f ca="1">SUM(I7:OFFSET(I7,50,0))</f>
        <v>7.0395281999999995</v>
      </c>
      <c r="J6" s="15">
        <f ca="1">IFERROR(G6/E6,0)</f>
        <v>0.27817526438130696</v>
      </c>
      <c r="K6" s="15">
        <f ca="1">IFERROR(SUM(G6,H6)/E6,0)</f>
        <v>0.40728006623791807</v>
      </c>
      <c r="L6" s="16">
        <f ca="1">IFERROR(SUM(G6,H6,I6)/E6,0)</f>
        <v>0.48086257766362295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1.1331910000000001</v>
      </c>
      <c r="E7" s="21">
        <v>1.4025270000000003</v>
      </c>
      <c r="F7" s="21">
        <f t="shared" ref="F7:F31" si="0">SUM(G7,H7,I7)</f>
        <v>0.41939324392317268</v>
      </c>
      <c r="G7" s="21">
        <v>0.28709692392317265</v>
      </c>
      <c r="H7" s="21">
        <v>7.8407740000000004E-2</v>
      </c>
      <c r="I7" s="21">
        <v>5.3888579999999998E-2</v>
      </c>
      <c r="J7" s="22">
        <f t="shared" ref="J7:J31" si="1">IFERROR(G7/E7,0)</f>
        <v>0.20469974832796273</v>
      </c>
      <c r="K7" s="22">
        <f t="shared" ref="K7:K31" si="2">IFERROR(SUM(G7,H7)/E7,0)</f>
        <v>0.26060436905897183</v>
      </c>
      <c r="L7" s="23">
        <f t="shared" ref="L7:L31" si="3">IFERROR(SUM(G7,H7,I7)/E7,0)</f>
        <v>0.29902685932119139</v>
      </c>
      <c r="M7" s="4"/>
      <c r="N7" t="s">
        <v>255</v>
      </c>
      <c r="O7" s="5">
        <v>2.6066597337363295</v>
      </c>
      <c r="P7" s="71">
        <v>0.6545306321744</v>
      </c>
    </row>
    <row r="8" spans="1:16">
      <c r="A8" s="17"/>
      <c r="B8" s="55">
        <v>2</v>
      </c>
      <c r="C8" s="19" t="s">
        <v>250</v>
      </c>
      <c r="D8" s="20">
        <v>1.3602100000000001</v>
      </c>
      <c r="E8" s="21">
        <v>2.1600570000000006</v>
      </c>
      <c r="F8" s="21">
        <f t="shared" si="0"/>
        <v>0.57940468878335505</v>
      </c>
      <c r="G8" s="21">
        <v>0.34006448878335505</v>
      </c>
      <c r="H8" s="21">
        <v>0.17614755999999998</v>
      </c>
      <c r="I8" s="21">
        <v>6.3192639999999994E-2</v>
      </c>
      <c r="J8" s="22">
        <f t="shared" si="1"/>
        <v>0.15743310884081066</v>
      </c>
      <c r="K8" s="22">
        <f t="shared" si="2"/>
        <v>0.23898075318538117</v>
      </c>
      <c r="L8" s="23">
        <f t="shared" si="3"/>
        <v>0.2682358330281816</v>
      </c>
      <c r="M8" s="4"/>
      <c r="N8" t="s">
        <v>264</v>
      </c>
      <c r="O8" s="5">
        <v>0.56482024141611475</v>
      </c>
      <c r="P8" s="71">
        <v>0.64768135565137308</v>
      </c>
    </row>
    <row r="9" spans="1:16">
      <c r="A9" s="17"/>
      <c r="B9" s="55">
        <v>3</v>
      </c>
      <c r="C9" s="19" t="s">
        <v>251</v>
      </c>
      <c r="D9" s="20">
        <v>2.1406529999999995</v>
      </c>
      <c r="E9" s="21">
        <v>3.3720840000000001</v>
      </c>
      <c r="F9" s="21">
        <f t="shared" si="0"/>
        <v>1.3489655788217729</v>
      </c>
      <c r="G9" s="21">
        <v>0.74664509882177299</v>
      </c>
      <c r="H9" s="21">
        <v>0.16769561999999999</v>
      </c>
      <c r="I9" s="21">
        <v>0.43462485999999995</v>
      </c>
      <c r="J9" s="22">
        <f t="shared" si="1"/>
        <v>0.22141948386273086</v>
      </c>
      <c r="K9" s="22">
        <f t="shared" si="2"/>
        <v>0.27115004217622485</v>
      </c>
      <c r="L9" s="23">
        <f t="shared" si="3"/>
        <v>0.40003913865187607</v>
      </c>
      <c r="M9" s="4"/>
      <c r="N9" t="s">
        <v>260</v>
      </c>
      <c r="O9" s="5">
        <v>0.72335245373584445</v>
      </c>
      <c r="P9" s="71">
        <v>0.63449576352457271</v>
      </c>
    </row>
    <row r="10" spans="1:16">
      <c r="A10" s="17"/>
      <c r="B10" s="55">
        <v>4</v>
      </c>
      <c r="C10" s="19" t="s">
        <v>252</v>
      </c>
      <c r="D10" s="20">
        <v>1.2981879999999999</v>
      </c>
      <c r="E10" s="21">
        <v>2.034996</v>
      </c>
      <c r="F10" s="21">
        <f t="shared" si="0"/>
        <v>0.83099741168217489</v>
      </c>
      <c r="G10" s="21">
        <v>0.53525321168217488</v>
      </c>
      <c r="H10" s="21">
        <v>0.15481728</v>
      </c>
      <c r="I10" s="21">
        <v>0.14092691999999998</v>
      </c>
      <c r="J10" s="22">
        <f t="shared" si="1"/>
        <v>0.26302420824521272</v>
      </c>
      <c r="K10" s="22">
        <f t="shared" si="2"/>
        <v>0.33910164525245989</v>
      </c>
      <c r="L10" s="23">
        <f t="shared" si="3"/>
        <v>0.4083533391132832</v>
      </c>
      <c r="M10" s="4"/>
      <c r="N10" t="s">
        <v>259</v>
      </c>
      <c r="O10" s="5">
        <v>0.63235860405887157</v>
      </c>
      <c r="P10" s="71">
        <v>0.62916684067612172</v>
      </c>
    </row>
    <row r="11" spans="1:16">
      <c r="A11" s="17"/>
      <c r="B11" s="55">
        <v>5</v>
      </c>
      <c r="C11" s="19" t="s">
        <v>253</v>
      </c>
      <c r="D11" s="20">
        <v>2.0375800000000002</v>
      </c>
      <c r="E11" s="21">
        <v>2.2401479999999996</v>
      </c>
      <c r="F11" s="21">
        <f t="shared" si="0"/>
        <v>0.6500392055932751</v>
      </c>
      <c r="G11" s="21">
        <v>0.43083399559327518</v>
      </c>
      <c r="H11" s="21">
        <v>0.14635883999999999</v>
      </c>
      <c r="I11" s="21">
        <v>7.2846369999999994E-2</v>
      </c>
      <c r="J11" s="22">
        <f t="shared" si="1"/>
        <v>0.19232389806087599</v>
      </c>
      <c r="K11" s="22">
        <f t="shared" si="2"/>
        <v>0.25765834917749864</v>
      </c>
      <c r="L11" s="23">
        <f t="shared" si="3"/>
        <v>0.29017690152314723</v>
      </c>
      <c r="M11" s="4"/>
      <c r="N11" t="s">
        <v>262</v>
      </c>
      <c r="O11" s="5">
        <v>0.67158306376275834</v>
      </c>
      <c r="P11" s="71">
        <v>0.60676809577235524</v>
      </c>
    </row>
    <row r="12" spans="1:16">
      <c r="A12" s="17"/>
      <c r="B12" s="55">
        <v>6</v>
      </c>
      <c r="C12" s="19" t="s">
        <v>254</v>
      </c>
      <c r="D12" s="20">
        <v>5.1413029999999997</v>
      </c>
      <c r="E12" s="21">
        <v>4.2088409999999987</v>
      </c>
      <c r="F12" s="21">
        <f t="shared" si="0"/>
        <v>2.0844772738193615</v>
      </c>
      <c r="G12" s="21">
        <v>1.4999297038193617</v>
      </c>
      <c r="H12" s="21">
        <v>0.27782905999999996</v>
      </c>
      <c r="I12" s="21">
        <v>0.30671851</v>
      </c>
      <c r="J12" s="22">
        <f t="shared" si="1"/>
        <v>0.35637594858521909</v>
      </c>
      <c r="K12" s="22">
        <f t="shared" si="2"/>
        <v>0.42238677199242314</v>
      </c>
      <c r="L12" s="23">
        <f t="shared" si="3"/>
        <v>0.4952615871731344</v>
      </c>
      <c r="M12" s="4"/>
      <c r="N12" t="s">
        <v>271</v>
      </c>
      <c r="O12" s="5">
        <v>1.5283529305491903</v>
      </c>
      <c r="P12" s="71">
        <v>0.60464222013436353</v>
      </c>
    </row>
    <row r="13" spans="1:16">
      <c r="A13" s="17"/>
      <c r="B13" s="55">
        <v>7</v>
      </c>
      <c r="C13" s="19" t="s">
        <v>255</v>
      </c>
      <c r="D13" s="20">
        <v>2.9099550000000005</v>
      </c>
      <c r="E13" s="21">
        <v>3.9824869999999999</v>
      </c>
      <c r="F13" s="21">
        <f t="shared" si="0"/>
        <v>2.6066597337363295</v>
      </c>
      <c r="G13" s="21">
        <v>1.5408248237363296</v>
      </c>
      <c r="H13" s="21">
        <v>0.61438559999999998</v>
      </c>
      <c r="I13" s="21">
        <v>0.45144930999999994</v>
      </c>
      <c r="J13" s="22">
        <f t="shared" si="1"/>
        <v>0.38690015152248575</v>
      </c>
      <c r="K13" s="22">
        <f t="shared" si="2"/>
        <v>0.54117199220897128</v>
      </c>
      <c r="L13" s="23">
        <f t="shared" si="3"/>
        <v>0.6545306321744</v>
      </c>
      <c r="M13" s="4"/>
      <c r="N13" t="s">
        <v>258</v>
      </c>
      <c r="O13" s="5">
        <v>0.58514921744522819</v>
      </c>
      <c r="P13" s="71">
        <v>0.59914095619525598</v>
      </c>
    </row>
    <row r="14" spans="1:16">
      <c r="A14" s="17"/>
      <c r="B14" s="55">
        <v>8</v>
      </c>
      <c r="C14" s="19" t="s">
        <v>256</v>
      </c>
      <c r="D14" s="20">
        <v>33.98485800000001</v>
      </c>
      <c r="E14" s="21">
        <v>28.901389000000002</v>
      </c>
      <c r="F14" s="21">
        <f t="shared" si="0"/>
        <v>15.566818023933388</v>
      </c>
      <c r="G14" s="21">
        <v>8.5928039239333884</v>
      </c>
      <c r="H14" s="21">
        <v>4.4409965099999997</v>
      </c>
      <c r="I14" s="21">
        <v>2.5330175900000005</v>
      </c>
      <c r="J14" s="22">
        <f t="shared" si="1"/>
        <v>0.29731456588240057</v>
      </c>
      <c r="K14" s="22">
        <f t="shared" si="2"/>
        <v>0.45097487992474644</v>
      </c>
      <c r="L14" s="23">
        <f t="shared" si="3"/>
        <v>0.53861833505418677</v>
      </c>
      <c r="M14" s="4"/>
      <c r="N14" t="s">
        <v>272</v>
      </c>
      <c r="O14" s="5">
        <v>0.55590630830412935</v>
      </c>
      <c r="P14" s="71">
        <v>0.56321857506418771</v>
      </c>
    </row>
    <row r="15" spans="1:16">
      <c r="A15" s="17"/>
      <c r="B15" s="55">
        <v>9</v>
      </c>
      <c r="C15" s="19" t="s">
        <v>257</v>
      </c>
      <c r="D15" s="20">
        <v>2.2440439999999997</v>
      </c>
      <c r="E15" s="21">
        <v>2.2345580000000003</v>
      </c>
      <c r="F15" s="21">
        <f t="shared" si="0"/>
        <v>0.96786057937321579</v>
      </c>
      <c r="G15" s="21">
        <v>0.52703630937321577</v>
      </c>
      <c r="H15" s="21">
        <v>0.17628080999999995</v>
      </c>
      <c r="I15" s="21">
        <v>0.26454346000000001</v>
      </c>
      <c r="J15" s="22">
        <f t="shared" si="1"/>
        <v>0.23585707301990627</v>
      </c>
      <c r="K15" s="22">
        <f t="shared" si="2"/>
        <v>0.31474551986263755</v>
      </c>
      <c r="L15" s="23">
        <f t="shared" si="3"/>
        <v>0.43313289669510285</v>
      </c>
      <c r="M15" s="4"/>
      <c r="N15" t="s">
        <v>268</v>
      </c>
      <c r="O15" s="5">
        <v>1.8663851621218193</v>
      </c>
      <c r="P15" s="71">
        <v>0.54274646963989814</v>
      </c>
    </row>
    <row r="16" spans="1:16">
      <c r="A16" s="17"/>
      <c r="B16" s="55">
        <v>10</v>
      </c>
      <c r="C16" s="19" t="s">
        <v>258</v>
      </c>
      <c r="D16" s="20">
        <v>0.99362399999999995</v>
      </c>
      <c r="E16" s="21">
        <v>0.97664700000000004</v>
      </c>
      <c r="F16" s="21">
        <f t="shared" si="0"/>
        <v>0.58514921744522819</v>
      </c>
      <c r="G16" s="21">
        <v>0.34515989744522813</v>
      </c>
      <c r="H16" s="21">
        <v>0.12647392000000002</v>
      </c>
      <c r="I16" s="21">
        <v>0.1135154</v>
      </c>
      <c r="J16" s="22">
        <f t="shared" si="1"/>
        <v>0.35341315485045066</v>
      </c>
      <c r="K16" s="22">
        <f t="shared" si="2"/>
        <v>0.48291124371981703</v>
      </c>
      <c r="L16" s="23">
        <f t="shared" si="3"/>
        <v>0.59914095619525598</v>
      </c>
      <c r="M16" s="4"/>
      <c r="N16" t="s">
        <v>256</v>
      </c>
      <c r="O16" s="5">
        <v>15.566818023933388</v>
      </c>
      <c r="P16" s="71">
        <v>0.53861833505418677</v>
      </c>
    </row>
    <row r="17" spans="1:16">
      <c r="A17" s="17"/>
      <c r="B17" s="55">
        <v>11</v>
      </c>
      <c r="C17" s="19" t="s">
        <v>259</v>
      </c>
      <c r="D17" s="20">
        <v>0.95789499999999994</v>
      </c>
      <c r="E17" s="21">
        <v>1.0050729999999999</v>
      </c>
      <c r="F17" s="21">
        <f t="shared" si="0"/>
        <v>0.63235860405887157</v>
      </c>
      <c r="G17" s="21">
        <v>0.39752922405887148</v>
      </c>
      <c r="H17" s="21">
        <v>0.15667534</v>
      </c>
      <c r="I17" s="21">
        <v>7.8154040000000008E-2</v>
      </c>
      <c r="J17" s="22">
        <f t="shared" si="1"/>
        <v>0.39552273721299003</v>
      </c>
      <c r="K17" s="22">
        <f t="shared" si="2"/>
        <v>0.55140727495303488</v>
      </c>
      <c r="L17" s="23">
        <f t="shared" si="3"/>
        <v>0.62916684067612172</v>
      </c>
      <c r="M17" s="4"/>
      <c r="N17" t="s">
        <v>273</v>
      </c>
      <c r="O17" s="5">
        <v>0.26338409071846386</v>
      </c>
      <c r="P17" s="71">
        <v>0.51752314792244125</v>
      </c>
    </row>
    <row r="18" spans="1:16">
      <c r="A18" s="17"/>
      <c r="B18" s="55">
        <v>12</v>
      </c>
      <c r="C18" s="19" t="s">
        <v>260</v>
      </c>
      <c r="D18" s="20">
        <v>1.2186500000000002</v>
      </c>
      <c r="E18" s="21">
        <v>1.1400429999999999</v>
      </c>
      <c r="F18" s="21">
        <f t="shared" si="0"/>
        <v>0.72335245373584445</v>
      </c>
      <c r="G18" s="21">
        <v>0.50035281373584439</v>
      </c>
      <c r="H18" s="21">
        <v>0.12189848</v>
      </c>
      <c r="I18" s="21">
        <v>0.10110116</v>
      </c>
      <c r="J18" s="22">
        <f t="shared" si="1"/>
        <v>0.43888942236024819</v>
      </c>
      <c r="K18" s="22">
        <f t="shared" si="2"/>
        <v>0.54581388047279311</v>
      </c>
      <c r="L18" s="23">
        <f t="shared" si="3"/>
        <v>0.63449576352457271</v>
      </c>
      <c r="M18" s="4"/>
      <c r="N18" t="s">
        <v>254</v>
      </c>
      <c r="O18" s="5">
        <v>2.0844772738193615</v>
      </c>
      <c r="P18" s="71">
        <v>0.4952615871731344</v>
      </c>
    </row>
    <row r="19" spans="1:16">
      <c r="A19" s="17"/>
      <c r="B19" s="55">
        <v>13</v>
      </c>
      <c r="C19" s="19" t="s">
        <v>261</v>
      </c>
      <c r="D19" s="20">
        <v>3.1402520000000003</v>
      </c>
      <c r="E19" s="21">
        <v>2.7553429999999999</v>
      </c>
      <c r="F19" s="21">
        <f t="shared" si="0"/>
        <v>0.89450359237694954</v>
      </c>
      <c r="G19" s="21">
        <v>0.53911522237694953</v>
      </c>
      <c r="H19" s="21">
        <v>0.27941497999999998</v>
      </c>
      <c r="I19" s="21">
        <v>7.5973390000000002E-2</v>
      </c>
      <c r="J19" s="22">
        <f t="shared" si="1"/>
        <v>0.19566174606099843</v>
      </c>
      <c r="K19" s="22">
        <f t="shared" si="2"/>
        <v>0.29707016599274555</v>
      </c>
      <c r="L19" s="23">
        <f t="shared" si="3"/>
        <v>0.32464328120925401</v>
      </c>
      <c r="M19" s="4"/>
      <c r="N19" t="s">
        <v>269</v>
      </c>
      <c r="O19" s="5">
        <v>4.7264855976423492</v>
      </c>
      <c r="P19" s="71">
        <v>0.4721786004032536</v>
      </c>
    </row>
    <row r="20" spans="1:16">
      <c r="A20" s="17"/>
      <c r="B20" s="55">
        <v>14</v>
      </c>
      <c r="C20" s="19" t="s">
        <v>262</v>
      </c>
      <c r="D20" s="20">
        <v>0.94497100000000012</v>
      </c>
      <c r="E20" s="21">
        <v>1.1068200000000001</v>
      </c>
      <c r="F20" s="21">
        <f t="shared" si="0"/>
        <v>0.67158306376275834</v>
      </c>
      <c r="G20" s="21">
        <v>0.40082573376275832</v>
      </c>
      <c r="H20" s="21">
        <v>0.17521176999999999</v>
      </c>
      <c r="I20" s="21">
        <v>9.5545560000000002E-2</v>
      </c>
      <c r="J20" s="22">
        <f t="shared" si="1"/>
        <v>0.36214175183205782</v>
      </c>
      <c r="K20" s="22">
        <f t="shared" si="2"/>
        <v>0.52044370698285014</v>
      </c>
      <c r="L20" s="23">
        <f t="shared" si="3"/>
        <v>0.60676809577235524</v>
      </c>
      <c r="M20" s="4"/>
      <c r="N20" t="s">
        <v>270</v>
      </c>
      <c r="O20" s="5">
        <v>0.30833069001633157</v>
      </c>
      <c r="P20" s="71">
        <v>0.46779285350473143</v>
      </c>
    </row>
    <row r="21" spans="1:16">
      <c r="A21" s="17"/>
      <c r="B21" s="55">
        <v>15</v>
      </c>
      <c r="C21" s="19" t="s">
        <v>263</v>
      </c>
      <c r="D21" s="20">
        <v>15.371487999999994</v>
      </c>
      <c r="E21" s="21">
        <v>16.935002999999998</v>
      </c>
      <c r="F21" s="21">
        <f t="shared" si="0"/>
        <v>6.7103519054930603</v>
      </c>
      <c r="G21" s="21">
        <v>3.7364912154930607</v>
      </c>
      <c r="H21" s="21">
        <v>2.1101213199999993</v>
      </c>
      <c r="I21" s="21">
        <v>0.86373937000000001</v>
      </c>
      <c r="J21" s="22">
        <f t="shared" si="1"/>
        <v>0.22063717470218702</v>
      </c>
      <c r="K21" s="22">
        <f t="shared" si="2"/>
        <v>0.34523835251124907</v>
      </c>
      <c r="L21" s="23">
        <f t="shared" si="3"/>
        <v>0.39624155398691463</v>
      </c>
      <c r="M21" s="4"/>
      <c r="N21" t="s">
        <v>266</v>
      </c>
      <c r="O21" s="5">
        <v>0.30501657208838662</v>
      </c>
      <c r="P21" s="71">
        <v>0.44308558508580376</v>
      </c>
    </row>
    <row r="22" spans="1:16">
      <c r="A22" s="17"/>
      <c r="B22" s="55">
        <v>16</v>
      </c>
      <c r="C22" s="19" t="s">
        <v>264</v>
      </c>
      <c r="D22" s="20">
        <v>1.1448959999999999</v>
      </c>
      <c r="E22" s="21">
        <v>0.87206500000000009</v>
      </c>
      <c r="F22" s="21">
        <f t="shared" si="0"/>
        <v>0.56482024141611475</v>
      </c>
      <c r="G22" s="21">
        <v>0.36958185141611466</v>
      </c>
      <c r="H22" s="21">
        <v>0.14981707999999999</v>
      </c>
      <c r="I22" s="21">
        <v>4.5421310000000006E-2</v>
      </c>
      <c r="J22" s="22">
        <f t="shared" si="1"/>
        <v>0.42380080775643403</v>
      </c>
      <c r="K22" s="22">
        <f t="shared" si="2"/>
        <v>0.59559657986057768</v>
      </c>
      <c r="L22" s="23">
        <f t="shared" si="3"/>
        <v>0.64768135565137308</v>
      </c>
      <c r="M22" s="4"/>
      <c r="N22" t="s">
        <v>257</v>
      </c>
      <c r="O22" s="5">
        <v>0.96786057937321579</v>
      </c>
      <c r="P22" s="71">
        <v>0.43313289669510285</v>
      </c>
    </row>
    <row r="23" spans="1:16">
      <c r="A23" s="17"/>
      <c r="B23" s="55">
        <v>17</v>
      </c>
      <c r="C23" s="19" t="s">
        <v>265</v>
      </c>
      <c r="D23" s="20">
        <v>0.48009299999999999</v>
      </c>
      <c r="E23" s="21">
        <v>0.55312700000000004</v>
      </c>
      <c r="F23" s="21">
        <f t="shared" si="0"/>
        <v>0.22598625806075331</v>
      </c>
      <c r="G23" s="21">
        <v>0.14419506806075333</v>
      </c>
      <c r="H23" s="21">
        <v>5.4232870000000002E-2</v>
      </c>
      <c r="I23" s="21">
        <v>2.7558319999999997E-2</v>
      </c>
      <c r="J23" s="22">
        <f t="shared" si="1"/>
        <v>0.26069070586095655</v>
      </c>
      <c r="K23" s="22">
        <f t="shared" si="2"/>
        <v>0.35873847789161134</v>
      </c>
      <c r="L23" s="23">
        <f t="shared" si="3"/>
        <v>0.40856124915390735</v>
      </c>
      <c r="M23" s="4"/>
      <c r="N23" t="s">
        <v>265</v>
      </c>
      <c r="O23" s="5">
        <v>0.22598625806075331</v>
      </c>
      <c r="P23" s="71">
        <v>0.40856124915390735</v>
      </c>
    </row>
    <row r="24" spans="1:16">
      <c r="A24" s="17"/>
      <c r="B24" s="55">
        <v>18</v>
      </c>
      <c r="C24" s="19" t="s">
        <v>266</v>
      </c>
      <c r="D24" s="20">
        <v>0.55314799999999986</v>
      </c>
      <c r="E24" s="21">
        <v>0.688392</v>
      </c>
      <c r="F24" s="21">
        <f t="shared" si="0"/>
        <v>0.30501657208838662</v>
      </c>
      <c r="G24" s="21">
        <v>0.22102832208838663</v>
      </c>
      <c r="H24" s="21">
        <v>4.7089070000000011E-2</v>
      </c>
      <c r="I24" s="21">
        <v>3.6899179999999997E-2</v>
      </c>
      <c r="J24" s="22">
        <f t="shared" si="1"/>
        <v>0.32107915560957512</v>
      </c>
      <c r="K24" s="22">
        <f t="shared" si="2"/>
        <v>0.38948359668384674</v>
      </c>
      <c r="L24" s="23">
        <f t="shared" si="3"/>
        <v>0.44308558508580376</v>
      </c>
      <c r="M24" s="4"/>
      <c r="N24" t="s">
        <v>252</v>
      </c>
      <c r="O24" s="5">
        <v>0.83099741168217489</v>
      </c>
      <c r="P24" s="71">
        <v>0.4083533391132832</v>
      </c>
    </row>
    <row r="25" spans="1:16">
      <c r="A25" s="17"/>
      <c r="B25" s="55">
        <v>19</v>
      </c>
      <c r="C25" s="19" t="s">
        <v>267</v>
      </c>
      <c r="D25" s="20">
        <v>0.83578400000000008</v>
      </c>
      <c r="E25" s="21">
        <v>0.96739900000000012</v>
      </c>
      <c r="F25" s="21">
        <f t="shared" si="0"/>
        <v>0.38681716030570423</v>
      </c>
      <c r="G25" s="21">
        <v>0.21118457030570426</v>
      </c>
      <c r="H25" s="21">
        <v>0.13031400999999998</v>
      </c>
      <c r="I25" s="21">
        <v>4.5318579999999997E-2</v>
      </c>
      <c r="J25" s="22">
        <f t="shared" si="1"/>
        <v>0.21830141472722653</v>
      </c>
      <c r="K25" s="22">
        <f t="shared" si="2"/>
        <v>0.35300696021569611</v>
      </c>
      <c r="L25" s="23">
        <f t="shared" si="3"/>
        <v>0.39985276013899557</v>
      </c>
      <c r="M25" s="4"/>
      <c r="N25" t="s">
        <v>251</v>
      </c>
      <c r="O25" s="5">
        <v>1.3489655788217729</v>
      </c>
      <c r="P25" s="71">
        <v>0.40003913865187607</v>
      </c>
    </row>
    <row r="26" spans="1:16">
      <c r="A26" s="17"/>
      <c r="B26" s="55">
        <v>20</v>
      </c>
      <c r="C26" s="19" t="s">
        <v>268</v>
      </c>
      <c r="D26" s="20">
        <v>2.7940310000000004</v>
      </c>
      <c r="E26" s="21">
        <v>3.4387790000000003</v>
      </c>
      <c r="F26" s="21">
        <f t="shared" si="0"/>
        <v>1.8663851621218193</v>
      </c>
      <c r="G26" s="21">
        <v>1.2449396221218194</v>
      </c>
      <c r="H26" s="21">
        <v>0.36721125999999993</v>
      </c>
      <c r="I26" s="21">
        <v>0.25423428000000003</v>
      </c>
      <c r="J26" s="22">
        <f t="shared" si="1"/>
        <v>0.3620295523852563</v>
      </c>
      <c r="K26" s="22">
        <f t="shared" si="2"/>
        <v>0.46881491428260413</v>
      </c>
      <c r="L26" s="23">
        <f t="shared" si="3"/>
        <v>0.54274646963989814</v>
      </c>
      <c r="M26" s="4"/>
      <c r="N26" t="s">
        <v>267</v>
      </c>
      <c r="O26" s="5">
        <v>0.38681716030570423</v>
      </c>
      <c r="P26" s="71">
        <v>0.39985276013899557</v>
      </c>
    </row>
    <row r="27" spans="1:16">
      <c r="A27" s="17"/>
      <c r="B27" s="55">
        <v>21</v>
      </c>
      <c r="C27" s="19" t="s">
        <v>269</v>
      </c>
      <c r="D27" s="20">
        <v>13.619891999999998</v>
      </c>
      <c r="E27" s="21">
        <v>10.009952999999999</v>
      </c>
      <c r="F27" s="21">
        <f t="shared" si="0"/>
        <v>4.7264855976423492</v>
      </c>
      <c r="G27" s="21">
        <v>2.1190830676423502</v>
      </c>
      <c r="H27" s="21">
        <v>2.0264469999999992</v>
      </c>
      <c r="I27" s="21">
        <v>0.58095553</v>
      </c>
      <c r="J27" s="22">
        <f t="shared" si="1"/>
        <v>0.21169760413883565</v>
      </c>
      <c r="K27" s="22">
        <f t="shared" si="2"/>
        <v>0.41414081241363965</v>
      </c>
      <c r="L27" s="23">
        <f t="shared" si="3"/>
        <v>0.4721786004032536</v>
      </c>
      <c r="M27" s="4"/>
      <c r="N27" t="s">
        <v>263</v>
      </c>
      <c r="O27" s="5">
        <v>6.7103519054930603</v>
      </c>
      <c r="P27" s="71">
        <v>0.39624155398691463</v>
      </c>
    </row>
    <row r="28" spans="1:16">
      <c r="A28" s="17"/>
      <c r="B28" s="55">
        <v>22</v>
      </c>
      <c r="C28" s="19" t="s">
        <v>270</v>
      </c>
      <c r="D28" s="20">
        <v>0.58764399999999994</v>
      </c>
      <c r="E28" s="21">
        <v>0.65911799999999998</v>
      </c>
      <c r="F28" s="21">
        <f t="shared" si="0"/>
        <v>0.30833069001633157</v>
      </c>
      <c r="G28" s="21">
        <v>0.18645965001633158</v>
      </c>
      <c r="H28" s="21">
        <v>9.0655999999999987E-2</v>
      </c>
      <c r="I28" s="21">
        <v>3.1215040000000003E-2</v>
      </c>
      <c r="J28" s="22">
        <f t="shared" si="1"/>
        <v>0.28289266871232704</v>
      </c>
      <c r="K28" s="22">
        <f t="shared" si="2"/>
        <v>0.42043404977004351</v>
      </c>
      <c r="L28" s="23">
        <f t="shared" si="3"/>
        <v>0.46779285350473143</v>
      </c>
      <c r="M28" s="4"/>
      <c r="N28" t="s">
        <v>261</v>
      </c>
      <c r="O28" s="5">
        <v>0.89450359237694954</v>
      </c>
      <c r="P28" s="71">
        <v>0.32464328120925401</v>
      </c>
    </row>
    <row r="29" spans="1:16">
      <c r="A29" s="17"/>
      <c r="B29" s="55">
        <v>23</v>
      </c>
      <c r="C29" s="19" t="s">
        <v>271</v>
      </c>
      <c r="D29" s="20">
        <v>1.8632249999999999</v>
      </c>
      <c r="E29" s="21">
        <v>2.527698</v>
      </c>
      <c r="F29" s="21">
        <f t="shared" si="0"/>
        <v>1.5283529305491903</v>
      </c>
      <c r="G29" s="21">
        <v>1.0441534705491904</v>
      </c>
      <c r="H29" s="21">
        <v>0.19240137999999998</v>
      </c>
      <c r="I29" s="21">
        <v>0.29179807999999996</v>
      </c>
      <c r="J29" s="22">
        <f t="shared" si="1"/>
        <v>0.41308473977080745</v>
      </c>
      <c r="K29" s="22">
        <f t="shared" si="2"/>
        <v>0.48920197371252039</v>
      </c>
      <c r="L29" s="23">
        <f t="shared" si="3"/>
        <v>0.60464222013436353</v>
      </c>
      <c r="M29" s="4"/>
      <c r="N29" t="s">
        <v>249</v>
      </c>
      <c r="O29" s="5">
        <v>0.41939324392317268</v>
      </c>
      <c r="P29" s="71">
        <v>0.29902685932119139</v>
      </c>
    </row>
    <row r="30" spans="1:16">
      <c r="A30" s="17"/>
      <c r="B30" s="55">
        <v>24</v>
      </c>
      <c r="C30" s="19" t="s">
        <v>272</v>
      </c>
      <c r="D30" s="20">
        <v>1.1621630000000001</v>
      </c>
      <c r="E30" s="21">
        <v>0.98701700000000003</v>
      </c>
      <c r="F30" s="21">
        <f t="shared" si="0"/>
        <v>0.55590630830412935</v>
      </c>
      <c r="G30" s="21">
        <v>0.47122326830412931</v>
      </c>
      <c r="H30" s="21">
        <v>3.5933410000000006E-2</v>
      </c>
      <c r="I30" s="21">
        <v>4.8749630000000002E-2</v>
      </c>
      <c r="J30" s="22">
        <f t="shared" si="1"/>
        <v>0.47742163337017424</v>
      </c>
      <c r="K30" s="22">
        <f t="shared" si="2"/>
        <v>0.51382770337707384</v>
      </c>
      <c r="L30" s="23">
        <f t="shared" si="3"/>
        <v>0.56321857506418771</v>
      </c>
      <c r="M30" s="4"/>
      <c r="N30" t="s">
        <v>253</v>
      </c>
      <c r="O30" s="5">
        <v>0.6500392055932751</v>
      </c>
      <c r="P30" s="71">
        <v>0.29017690152314723</v>
      </c>
    </row>
    <row r="31" spans="1:16" ht="15.75" thickBot="1">
      <c r="A31" s="24"/>
      <c r="B31" s="56">
        <v>25</v>
      </c>
      <c r="C31" s="26" t="s">
        <v>273</v>
      </c>
      <c r="D31" s="27">
        <v>0.84165600000000029</v>
      </c>
      <c r="E31" s="28">
        <v>0.50893199999999994</v>
      </c>
      <c r="F31" s="28">
        <f t="shared" si="0"/>
        <v>0.26338409071846386</v>
      </c>
      <c r="G31" s="28">
        <v>0.18079769071846385</v>
      </c>
      <c r="H31" s="28">
        <v>5.4445309999999997E-2</v>
      </c>
      <c r="I31" s="28">
        <v>2.8141090000000001E-2</v>
      </c>
      <c r="J31" s="29">
        <f t="shared" si="1"/>
        <v>0.35524920955739447</v>
      </c>
      <c r="K31" s="29">
        <f t="shared" si="2"/>
        <v>0.46222874709875561</v>
      </c>
      <c r="L31" s="30">
        <f t="shared" si="3"/>
        <v>0.51752314792244125</v>
      </c>
      <c r="M31" s="4"/>
      <c r="N31" t="s">
        <v>250</v>
      </c>
      <c r="O31" s="5">
        <v>0.57940468878335505</v>
      </c>
      <c r="P31" s="71">
        <v>0.2682358330281816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M18"/>
  <sheetViews>
    <sheetView topLeftCell="A10" workbookViewId="0">
      <selection activeCell="A18" sqref="A18:D18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>
      <c r="A1" s="50">
        <v>39</v>
      </c>
      <c r="B1" s="49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695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98.759394000000015</v>
      </c>
      <c r="E6" s="14">
        <v>95.66849599999999</v>
      </c>
      <c r="F6" s="14">
        <v>46.003399587762004</v>
      </c>
      <c r="G6" s="14">
        <v>26.612609167762002</v>
      </c>
      <c r="H6" s="14">
        <v>12.351262219999995</v>
      </c>
      <c r="I6" s="14">
        <v>7.0395281999999995</v>
      </c>
      <c r="J6" s="15">
        <v>0.27817526438130696</v>
      </c>
      <c r="K6" s="15">
        <v>0.40728006623791807</v>
      </c>
      <c r="L6" s="16">
        <v>0.48086257766362295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38.204191999999992</v>
      </c>
      <c r="E7" s="38">
        <f ca="1">SUM(E8:OFFSET(E6,MATCH("PROYECTOS",$A$8:$A$50,0),0))</f>
        <v>42.480342000000007</v>
      </c>
      <c r="F7" s="38">
        <f ca="1">SUM(F8:OFFSET(F6,MATCH("PROYECTOS",$A$8:$A$50,0),0))</f>
        <v>19.568992642083504</v>
      </c>
      <c r="G7" s="38">
        <f ca="1">SUM(G8:OFFSET(G6,MATCH("PROYECTOS",$A$8:$A$50,0),0))</f>
        <v>12.203923062083504</v>
      </c>
      <c r="H7" s="38">
        <f ca="1">SUM(H8:OFFSET(H6,MATCH("PROYECTOS",$A$8:$A$50,0),0))</f>
        <v>4.8840728699999998</v>
      </c>
      <c r="I7" s="38">
        <f ca="1">SUM(I8:OFFSET(I6,MATCH("PROYECTOS",$A$8:$A$50,0),0))</f>
        <v>2.4809967100000003</v>
      </c>
      <c r="J7" s="39">
        <f ca="1">IFERROR(G7/E7,0)</f>
        <v>0.28728401155723987</v>
      </c>
      <c r="K7" s="39">
        <f ca="1">IFERROR(SUM(G7,H7)/E7,0)</f>
        <v>0.4022565527387586</v>
      </c>
      <c r="L7" s="40">
        <f ca="1">IFERROR(SUM(G7,H7,I7)/E7,0)</f>
        <v>0.46065995989588548</v>
      </c>
      <c r="M7" s="4"/>
    </row>
    <row r="8" spans="1:13" ht="63.75">
      <c r="A8" s="17"/>
      <c r="B8" s="19">
        <v>3000059</v>
      </c>
      <c r="C8" s="19" t="s">
        <v>697</v>
      </c>
      <c r="D8" s="20">
        <v>8.9452080000000009</v>
      </c>
      <c r="E8" s="21">
        <v>10.48498</v>
      </c>
      <c r="F8" s="21">
        <f t="shared" ref="F8:F10" si="0">SUM(G8,H8,I8)</f>
        <v>6.0636690305910887</v>
      </c>
      <c r="G8" s="21">
        <v>3.3143893205910899</v>
      </c>
      <c r="H8" s="21">
        <v>2.0989863999999994</v>
      </c>
      <c r="I8" s="21">
        <v>0.65029330999999979</v>
      </c>
      <c r="J8" s="22">
        <f t="shared" ref="J8:J11" si="1">IFERROR(G8/E8,0)</f>
        <v>0.31610831118333937</v>
      </c>
      <c r="K8" s="22">
        <f t="shared" ref="K8:K11" si="2">IFERROR(SUM(G8,H8)/E8,0)</f>
        <v>0.51629814464034163</v>
      </c>
      <c r="L8" s="23">
        <f t="shared" ref="L8:L11" si="3">IFERROR(SUM(G8,H8,I8)/E8,0)</f>
        <v>0.57831956099020587</v>
      </c>
      <c r="M8" s="4"/>
    </row>
    <row r="9" spans="1:13" ht="38.25">
      <c r="A9" s="17"/>
      <c r="B9" s="19">
        <v>3000523</v>
      </c>
      <c r="C9" s="19" t="s">
        <v>698</v>
      </c>
      <c r="D9" s="20">
        <v>27.690151999999991</v>
      </c>
      <c r="E9" s="21">
        <v>30.501306000000003</v>
      </c>
      <c r="F9" s="21">
        <f t="shared" si="0"/>
        <v>12.801026042395851</v>
      </c>
      <c r="G9" s="21">
        <v>8.4153721023958497</v>
      </c>
      <c r="H9" s="21">
        <v>2.6680482300000001</v>
      </c>
      <c r="I9" s="21">
        <v>1.7176057100000006</v>
      </c>
      <c r="J9" s="22">
        <f t="shared" si="1"/>
        <v>0.27590202538854725</v>
      </c>
      <c r="K9" s="22">
        <f t="shared" si="2"/>
        <v>0.36337527096039263</v>
      </c>
      <c r="L9" s="23">
        <f t="shared" si="3"/>
        <v>0.4196878009877954</v>
      </c>
      <c r="M9" s="4"/>
    </row>
    <row r="10" spans="1:13" ht="51">
      <c r="A10" s="17"/>
      <c r="B10" s="19">
        <v>3000524</v>
      </c>
      <c r="C10" s="19" t="s">
        <v>699</v>
      </c>
      <c r="D10" s="20">
        <v>1.568832</v>
      </c>
      <c r="E10" s="21">
        <v>1.4940559999999998</v>
      </c>
      <c r="F10" s="21">
        <f t="shared" si="0"/>
        <v>0.70429756909656471</v>
      </c>
      <c r="G10" s="21">
        <v>0.47416163909656461</v>
      </c>
      <c r="H10" s="21">
        <v>0.11703824000000002</v>
      </c>
      <c r="I10" s="21">
        <v>0.11309769</v>
      </c>
      <c r="J10" s="22">
        <f t="shared" si="1"/>
        <v>0.3173653725807899</v>
      </c>
      <c r="K10" s="22">
        <f t="shared" si="2"/>
        <v>0.3957012850231616</v>
      </c>
      <c r="L10" s="23">
        <f t="shared" si="3"/>
        <v>0.47139971265907354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60.555202000000023</v>
      </c>
      <c r="E11" s="45">
        <f t="shared" ref="E11:I11" ca="1" si="4">OFFSET(E11,-MATCH("PROYECTOS",$A$8:$A$50,0)-1,0)-(OFFSET(E11,-MATCH("PROYECTOS",$A$8:$A$50,0),0))</f>
        <v>53.188153999999983</v>
      </c>
      <c r="F11" s="45">
        <f t="shared" ca="1" si="4"/>
        <v>26.4344069456785</v>
      </c>
      <c r="G11" s="45">
        <f t="shared" ca="1" si="4"/>
        <v>14.408686105678498</v>
      </c>
      <c r="H11" s="45">
        <f t="shared" ca="1" si="4"/>
        <v>7.4671893499999955</v>
      </c>
      <c r="I11" s="45">
        <f t="shared" ca="1" si="4"/>
        <v>4.5585314899999991</v>
      </c>
      <c r="J11" s="46">
        <f t="shared" ca="1" si="1"/>
        <v>0.27090028553498025</v>
      </c>
      <c r="K11" s="46">
        <f t="shared" ca="1" si="2"/>
        <v>0.41129224856494362</v>
      </c>
      <c r="L11" s="47">
        <f t="shared" ca="1" si="3"/>
        <v>0.49699801473987049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717</v>
      </c>
    </row>
    <row r="15" spans="1:13" ht="45" customHeight="1">
      <c r="A15" s="84" t="s">
        <v>317</v>
      </c>
      <c r="B15" s="85"/>
      <c r="C15" s="85"/>
      <c r="D15" s="96" t="s">
        <v>318</v>
      </c>
    </row>
    <row r="16" spans="1:13" ht="15.75" thickBot="1">
      <c r="A16" s="94"/>
      <c r="B16" s="95"/>
      <c r="C16" s="95"/>
      <c r="D16" s="97"/>
    </row>
    <row r="17" spans="1:4" ht="38.25">
      <c r="A17" s="17"/>
      <c r="B17" s="19">
        <v>3000523</v>
      </c>
      <c r="C17" s="19" t="s">
        <v>698</v>
      </c>
      <c r="D17" s="23">
        <v>0.4196878009877954</v>
      </c>
    </row>
    <row r="18" spans="1:4" ht="51.75" thickBot="1">
      <c r="A18" s="24"/>
      <c r="B18" s="26">
        <v>3000524</v>
      </c>
      <c r="C18" s="26" t="s">
        <v>699</v>
      </c>
      <c r="D18" s="30">
        <v>0.47139971265907354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A18" sqref="A18:XFD30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>
      <c r="A1" s="50">
        <v>39</v>
      </c>
      <c r="B1" s="49" t="s">
        <v>25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696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98.759394000000015</v>
      </c>
      <c r="I6" s="14">
        <v>95.66849599999999</v>
      </c>
      <c r="J6" s="14">
        <v>46.003399587762004</v>
      </c>
      <c r="K6" s="14">
        <v>26.612609167762002</v>
      </c>
      <c r="L6" s="14">
        <v>12.351262219999995</v>
      </c>
      <c r="M6" s="14">
        <v>7.0395281999999995</v>
      </c>
      <c r="N6" s="15">
        <v>0.27817526438130696</v>
      </c>
      <c r="O6" s="15">
        <v>0.40728006623791807</v>
      </c>
      <c r="P6" s="16">
        <v>0.48086257766362295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SUM(H8:H17)</f>
        <v>38.204191999999999</v>
      </c>
      <c r="I7" s="37">
        <f t="shared" si="0"/>
        <v>42.480341999999986</v>
      </c>
      <c r="J7" s="37">
        <f t="shared" si="0"/>
        <v>19.568992642083501</v>
      </c>
      <c r="K7" s="37">
        <f t="shared" si="0"/>
        <v>12.203923062083504</v>
      </c>
      <c r="L7" s="37">
        <f t="shared" si="0"/>
        <v>4.8840728699999989</v>
      </c>
      <c r="M7" s="37">
        <f t="shared" si="0"/>
        <v>2.4809967100000003</v>
      </c>
      <c r="N7" s="39">
        <f>IFERROR(K7/I7,0)</f>
        <v>0.28728401155723998</v>
      </c>
      <c r="O7" s="39">
        <f>IFERROR(SUM(K7,L7)/I7,0)</f>
        <v>0.40225655273875871</v>
      </c>
      <c r="P7" s="40">
        <f>IFERROR(SUM(K7,L7,M7)/I7,0)</f>
        <v>0.46065995989588565</v>
      </c>
      <c r="Q7" s="64"/>
      <c r="R7" s="38"/>
      <c r="S7" s="40"/>
    </row>
    <row r="8" spans="1:19" ht="38.25">
      <c r="A8" s="17"/>
      <c r="B8" s="19">
        <v>5000185</v>
      </c>
      <c r="C8" s="19" t="s">
        <v>700</v>
      </c>
      <c r="D8" s="68">
        <v>3000523</v>
      </c>
      <c r="E8" s="19" t="s">
        <v>698</v>
      </c>
      <c r="F8" s="69">
        <v>43</v>
      </c>
      <c r="G8" s="19" t="s">
        <v>710</v>
      </c>
      <c r="H8" s="20">
        <v>0.63569799999999999</v>
      </c>
      <c r="I8" s="21">
        <v>0.56147800000000003</v>
      </c>
      <c r="J8" s="21">
        <f t="shared" ref="J8:J17" si="1">SUM(K8,L8,M8)</f>
        <v>0.23040340845303139</v>
      </c>
      <c r="K8" s="21">
        <v>0.16679168845303138</v>
      </c>
      <c r="L8" s="21">
        <v>3.6709400000000003E-2</v>
      </c>
      <c r="M8" s="21">
        <v>2.6902319999999997E-2</v>
      </c>
      <c r="N8" s="22">
        <f t="shared" ref="N8:N18" si="2">IFERROR(K8/I8,0)</f>
        <v>0.2970582791365492</v>
      </c>
      <c r="O8" s="22">
        <f t="shared" ref="O8:O18" si="3">IFERROR(SUM(K8,L8)/I8,0)</f>
        <v>0.36243822278527632</v>
      </c>
      <c r="P8" s="23">
        <f t="shared" ref="P8:P18" si="4">IFERROR(SUM(K8,L8,M8)/I8,0)</f>
        <v>0.41035162277601506</v>
      </c>
      <c r="Q8" s="70">
        <v>384.5</v>
      </c>
      <c r="R8" s="21">
        <v>458</v>
      </c>
      <c r="S8" s="23">
        <f>IFERROR(R8/Q8,0)</f>
        <v>1.1911573472041612</v>
      </c>
    </row>
    <row r="9" spans="1:19" ht="63.75">
      <c r="A9" s="17"/>
      <c r="B9" s="19">
        <v>5000186</v>
      </c>
      <c r="C9" s="19" t="s">
        <v>701</v>
      </c>
      <c r="D9" s="68">
        <v>3000059</v>
      </c>
      <c r="E9" s="19" t="s">
        <v>697</v>
      </c>
      <c r="F9" s="69">
        <v>18</v>
      </c>
      <c r="G9" s="19" t="s">
        <v>711</v>
      </c>
      <c r="H9" s="20">
        <v>6.0499999999999989</v>
      </c>
      <c r="I9" s="21">
        <v>8.2902369999999994</v>
      </c>
      <c r="J9" s="21">
        <f t="shared" si="1"/>
        <v>4.9399528223716596</v>
      </c>
      <c r="K9" s="21">
        <v>2.5418545523716602</v>
      </c>
      <c r="L9" s="21">
        <v>1.8908910399999999</v>
      </c>
      <c r="M9" s="21">
        <v>0.50720723000000001</v>
      </c>
      <c r="N9" s="22">
        <f t="shared" si="2"/>
        <v>0.3066081889301428</v>
      </c>
      <c r="O9" s="22">
        <f t="shared" si="3"/>
        <v>0.5346946766867654</v>
      </c>
      <c r="P9" s="23">
        <f t="shared" si="4"/>
        <v>0.59587594689653145</v>
      </c>
      <c r="Q9" s="70">
        <v>66160</v>
      </c>
      <c r="R9" s="21">
        <v>72361</v>
      </c>
      <c r="S9" s="23">
        <f t="shared" ref="S9:S17" si="5">IFERROR(R9/Q9,0)</f>
        <v>1.0937273276904473</v>
      </c>
    </row>
    <row r="10" spans="1:19" ht="51">
      <c r="A10" s="17"/>
      <c r="B10" s="19">
        <v>5000187</v>
      </c>
      <c r="C10" s="19" t="s">
        <v>702</v>
      </c>
      <c r="D10" s="68">
        <v>3000524</v>
      </c>
      <c r="E10" s="19" t="s">
        <v>699</v>
      </c>
      <c r="F10" s="69">
        <v>18</v>
      </c>
      <c r="G10" s="19" t="s">
        <v>711</v>
      </c>
      <c r="H10" s="20">
        <v>1.2690159999999999</v>
      </c>
      <c r="I10" s="21">
        <v>1.192833</v>
      </c>
      <c r="J10" s="21">
        <f t="shared" si="1"/>
        <v>0.56784953698329677</v>
      </c>
      <c r="K10" s="21">
        <v>0.3929845969832968</v>
      </c>
      <c r="L10" s="21">
        <v>8.4789800000000012E-2</v>
      </c>
      <c r="M10" s="21">
        <v>9.0075139999999998E-2</v>
      </c>
      <c r="N10" s="22">
        <f t="shared" si="2"/>
        <v>0.32945483314369806</v>
      </c>
      <c r="O10" s="22">
        <f t="shared" si="3"/>
        <v>0.40053754128473712</v>
      </c>
      <c r="P10" s="23">
        <f t="shared" si="4"/>
        <v>0.47605116305744122</v>
      </c>
      <c r="Q10" s="70">
        <v>1446</v>
      </c>
      <c r="R10" s="21">
        <v>1898</v>
      </c>
      <c r="S10" s="23">
        <f t="shared" si="5"/>
        <v>1.3125864453665284</v>
      </c>
    </row>
    <row r="11" spans="1:19" ht="63.75">
      <c r="A11" s="17"/>
      <c r="B11" s="19">
        <v>5000198</v>
      </c>
      <c r="C11" s="19" t="s">
        <v>703</v>
      </c>
      <c r="D11" s="68">
        <v>3000059</v>
      </c>
      <c r="E11" s="19" t="s">
        <v>697</v>
      </c>
      <c r="F11" s="69">
        <v>30</v>
      </c>
      <c r="G11" s="19" t="s">
        <v>712</v>
      </c>
      <c r="H11" s="20">
        <v>1.0280200000000004</v>
      </c>
      <c r="I11" s="21">
        <v>0.68043100000000001</v>
      </c>
      <c r="J11" s="21">
        <f t="shared" si="1"/>
        <v>0.45228878885933965</v>
      </c>
      <c r="K11" s="21">
        <v>0.33286942885933968</v>
      </c>
      <c r="L11" s="21">
        <v>5.7414989999999999E-2</v>
      </c>
      <c r="M11" s="21">
        <v>6.2004370000000003E-2</v>
      </c>
      <c r="N11" s="22">
        <f t="shared" si="2"/>
        <v>0.48920379709234246</v>
      </c>
      <c r="O11" s="22">
        <f t="shared" si="3"/>
        <v>0.57358412367946154</v>
      </c>
      <c r="P11" s="23">
        <f t="shared" si="4"/>
        <v>0.66470926348055814</v>
      </c>
      <c r="Q11" s="70">
        <v>25861</v>
      </c>
      <c r="R11" s="21">
        <v>30084</v>
      </c>
      <c r="S11" s="23">
        <f t="shared" si="5"/>
        <v>1.1632960829047601</v>
      </c>
    </row>
    <row r="12" spans="1:19" ht="38.25">
      <c r="A12" s="17"/>
      <c r="B12" s="19">
        <v>5000199</v>
      </c>
      <c r="C12" s="19" t="s">
        <v>704</v>
      </c>
      <c r="D12" s="68">
        <v>3000523</v>
      </c>
      <c r="E12" s="19" t="s">
        <v>698</v>
      </c>
      <c r="F12" s="69">
        <v>30</v>
      </c>
      <c r="G12" s="19" t="s">
        <v>712</v>
      </c>
      <c r="H12" s="20">
        <v>2.5155779999999996</v>
      </c>
      <c r="I12" s="21">
        <v>2.3052479999999997</v>
      </c>
      <c r="J12" s="21">
        <f t="shared" si="1"/>
        <v>1.4840178432866298</v>
      </c>
      <c r="K12" s="21">
        <v>1.0214075632866297</v>
      </c>
      <c r="L12" s="21">
        <v>0.25643962999999997</v>
      </c>
      <c r="M12" s="21">
        <v>0.20617065000000001</v>
      </c>
      <c r="N12" s="22">
        <f t="shared" si="2"/>
        <v>0.44307925363632455</v>
      </c>
      <c r="O12" s="22">
        <f t="shared" si="3"/>
        <v>0.55432092047650838</v>
      </c>
      <c r="P12" s="23">
        <f t="shared" si="4"/>
        <v>0.64375626539384478</v>
      </c>
      <c r="Q12" s="70">
        <v>32840</v>
      </c>
      <c r="R12" s="21">
        <v>43594</v>
      </c>
      <c r="S12" s="23">
        <f t="shared" si="5"/>
        <v>1.3274665042630938</v>
      </c>
    </row>
    <row r="13" spans="1:19" ht="38.25">
      <c r="A13" s="17"/>
      <c r="B13" s="19">
        <v>5001306</v>
      </c>
      <c r="C13" s="19" t="s">
        <v>705</v>
      </c>
      <c r="D13" s="68">
        <v>3000523</v>
      </c>
      <c r="E13" s="19" t="s">
        <v>698</v>
      </c>
      <c r="F13" s="69">
        <v>5</v>
      </c>
      <c r="G13" s="19" t="s">
        <v>713</v>
      </c>
      <c r="H13" s="20">
        <v>2.191287</v>
      </c>
      <c r="I13" s="21">
        <v>1.9323029999999999</v>
      </c>
      <c r="J13" s="21">
        <f t="shared" si="1"/>
        <v>0.71619711530437091</v>
      </c>
      <c r="K13" s="21">
        <v>0.47391793530437099</v>
      </c>
      <c r="L13" s="21">
        <v>0.17017110999999999</v>
      </c>
      <c r="M13" s="21">
        <v>7.2108069999999996E-2</v>
      </c>
      <c r="N13" s="22">
        <f t="shared" si="2"/>
        <v>0.24526067356122255</v>
      </c>
      <c r="O13" s="22">
        <f t="shared" si="3"/>
        <v>0.33332714657296036</v>
      </c>
      <c r="P13" s="23">
        <f t="shared" si="4"/>
        <v>0.37064431163454747</v>
      </c>
      <c r="Q13" s="70">
        <v>47093</v>
      </c>
      <c r="R13" s="21">
        <v>38525</v>
      </c>
      <c r="S13" s="23">
        <f t="shared" si="5"/>
        <v>0.81806213237636172</v>
      </c>
    </row>
    <row r="14" spans="1:19" ht="63.75">
      <c r="A14" s="17"/>
      <c r="B14" s="19">
        <v>5001307</v>
      </c>
      <c r="C14" s="19" t="s">
        <v>706</v>
      </c>
      <c r="D14" s="68">
        <v>3000059</v>
      </c>
      <c r="E14" s="19" t="s">
        <v>697</v>
      </c>
      <c r="F14" s="69">
        <v>5</v>
      </c>
      <c r="G14" s="19" t="s">
        <v>713</v>
      </c>
      <c r="H14" s="20">
        <v>1.8671879999999996</v>
      </c>
      <c r="I14" s="21">
        <v>1.5143119999999999</v>
      </c>
      <c r="J14" s="21">
        <f t="shared" si="1"/>
        <v>0.67142741936008998</v>
      </c>
      <c r="K14" s="21">
        <v>0.43966533936009</v>
      </c>
      <c r="L14" s="21">
        <v>0.15068037000000001</v>
      </c>
      <c r="M14" s="21">
        <v>8.1081710000000015E-2</v>
      </c>
      <c r="N14" s="22">
        <f t="shared" si="2"/>
        <v>0.29033999556240064</v>
      </c>
      <c r="O14" s="22">
        <f t="shared" si="3"/>
        <v>0.38984417303705582</v>
      </c>
      <c r="P14" s="23">
        <f t="shared" si="4"/>
        <v>0.44338776907274724</v>
      </c>
      <c r="Q14" s="70">
        <v>23279</v>
      </c>
      <c r="R14" s="21">
        <v>11561</v>
      </c>
      <c r="S14" s="23">
        <f t="shared" si="5"/>
        <v>0.4966278620215645</v>
      </c>
    </row>
    <row r="15" spans="1:19" ht="38.25">
      <c r="A15" s="17"/>
      <c r="B15" s="19">
        <v>5001310</v>
      </c>
      <c r="C15" s="19" t="s">
        <v>707</v>
      </c>
      <c r="D15" s="68">
        <v>3000523</v>
      </c>
      <c r="E15" s="19" t="s">
        <v>698</v>
      </c>
      <c r="F15" s="69">
        <v>341</v>
      </c>
      <c r="G15" s="19" t="s">
        <v>714</v>
      </c>
      <c r="H15" s="20">
        <v>2.0666600000000002</v>
      </c>
      <c r="I15" s="21">
        <v>2.4008440000000006</v>
      </c>
      <c r="J15" s="21">
        <f t="shared" si="1"/>
        <v>1.045192910288911</v>
      </c>
      <c r="K15" s="21">
        <v>0.72077862028891104</v>
      </c>
      <c r="L15" s="21">
        <v>0.20788099000000002</v>
      </c>
      <c r="M15" s="21">
        <v>0.11653330000000003</v>
      </c>
      <c r="N15" s="22">
        <f t="shared" si="2"/>
        <v>0.30021884815877703</v>
      </c>
      <c r="O15" s="22">
        <f t="shared" si="3"/>
        <v>0.3868054776940571</v>
      </c>
      <c r="P15" s="23">
        <f t="shared" si="4"/>
        <v>0.43534394999796355</v>
      </c>
      <c r="Q15" s="70">
        <v>1293</v>
      </c>
      <c r="R15" s="21">
        <v>2483</v>
      </c>
      <c r="S15" s="23">
        <f t="shared" si="5"/>
        <v>1.9203402938901779</v>
      </c>
    </row>
    <row r="16" spans="1:19" ht="51">
      <c r="A16" s="17"/>
      <c r="B16" s="19">
        <v>5003089</v>
      </c>
      <c r="C16" s="19" t="s">
        <v>708</v>
      </c>
      <c r="D16" s="68">
        <v>3000524</v>
      </c>
      <c r="E16" s="19" t="s">
        <v>699</v>
      </c>
      <c r="F16" s="69">
        <v>112</v>
      </c>
      <c r="G16" s="19" t="s">
        <v>715</v>
      </c>
      <c r="H16" s="20">
        <v>0.29981599999999997</v>
      </c>
      <c r="I16" s="21">
        <v>0.30122299999999996</v>
      </c>
      <c r="J16" s="21">
        <f t="shared" si="1"/>
        <v>0.13644803211326781</v>
      </c>
      <c r="K16" s="21">
        <v>8.1177042113267817E-2</v>
      </c>
      <c r="L16" s="21">
        <v>3.2248440000000003E-2</v>
      </c>
      <c r="M16" s="21">
        <v>2.3022549999999999E-2</v>
      </c>
      <c r="N16" s="22">
        <f t="shared" si="2"/>
        <v>0.2694915133083059</v>
      </c>
      <c r="O16" s="22">
        <f t="shared" si="3"/>
        <v>0.37654987206577134</v>
      </c>
      <c r="P16" s="23">
        <f t="shared" si="4"/>
        <v>0.45298012473572014</v>
      </c>
      <c r="Q16" s="70">
        <v>3</v>
      </c>
      <c r="R16" s="21">
        <v>4</v>
      </c>
      <c r="S16" s="23">
        <f t="shared" si="5"/>
        <v>1.3333333333333333</v>
      </c>
    </row>
    <row r="17" spans="1:19" ht="38.25">
      <c r="A17" s="17"/>
      <c r="B17" s="19">
        <v>5004169</v>
      </c>
      <c r="C17" s="19" t="s">
        <v>709</v>
      </c>
      <c r="D17" s="68">
        <v>3000523</v>
      </c>
      <c r="E17" s="19" t="s">
        <v>698</v>
      </c>
      <c r="F17" s="69">
        <v>341</v>
      </c>
      <c r="G17" s="19" t="s">
        <v>714</v>
      </c>
      <c r="H17" s="20">
        <v>20.280929000000004</v>
      </c>
      <c r="I17" s="21">
        <v>23.301432999999989</v>
      </c>
      <c r="J17" s="21">
        <f t="shared" si="1"/>
        <v>9.3252147650629063</v>
      </c>
      <c r="K17" s="21">
        <v>6.0324762950629065</v>
      </c>
      <c r="L17" s="21">
        <v>1.9968470999999992</v>
      </c>
      <c r="M17" s="21">
        <v>1.2958913700000001</v>
      </c>
      <c r="N17" s="22">
        <f t="shared" si="2"/>
        <v>0.25888863981296384</v>
      </c>
      <c r="O17" s="22">
        <f t="shared" si="3"/>
        <v>0.34458496157995566</v>
      </c>
      <c r="P17" s="23">
        <f t="shared" si="4"/>
        <v>0.40019919654996799</v>
      </c>
      <c r="Q17" s="70">
        <v>3401041.5</v>
      </c>
      <c r="R17" s="21">
        <v>3135684</v>
      </c>
      <c r="S17" s="23">
        <f t="shared" si="5"/>
        <v>0.92197757657470514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60.555202000000016</v>
      </c>
      <c r="I18" s="44">
        <f t="shared" ref="I18:M18" si="6">I6-I7</f>
        <v>53.188154000000004</v>
      </c>
      <c r="J18" s="44">
        <f t="shared" si="6"/>
        <v>26.434406945678504</v>
      </c>
      <c r="K18" s="44">
        <f t="shared" si="6"/>
        <v>14.408686105678498</v>
      </c>
      <c r="L18" s="44">
        <f t="shared" si="6"/>
        <v>7.4671893499999964</v>
      </c>
      <c r="M18" s="44">
        <f t="shared" si="6"/>
        <v>4.5585314899999991</v>
      </c>
      <c r="N18" s="46">
        <f t="shared" si="2"/>
        <v>0.27090028553498013</v>
      </c>
      <c r="O18" s="46">
        <f t="shared" si="3"/>
        <v>0.41129224856494351</v>
      </c>
      <c r="P18" s="47">
        <f t="shared" si="4"/>
        <v>0.49699801473987038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M14"/>
  <sheetViews>
    <sheetView workbookViewId="0">
      <selection activeCell="A12" sqref="A12:L12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40</v>
      </c>
      <c r="B1" s="50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718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130.698308</v>
      </c>
      <c r="E6" s="14">
        <v>121.14861699999997</v>
      </c>
      <c r="F6" s="14">
        <v>72.607622259737497</v>
      </c>
      <c r="G6" s="14">
        <v>49.211520699737491</v>
      </c>
      <c r="H6" s="14">
        <v>12.863451199999998</v>
      </c>
      <c r="I6" s="14">
        <v>10.532650360000002</v>
      </c>
      <c r="J6" s="15">
        <v>0.40620786203227977</v>
      </c>
      <c r="K6" s="15">
        <v>0.51238696269836492</v>
      </c>
      <c r="L6" s="16">
        <v>0.59932687683704644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97.083955000000017</v>
      </c>
      <c r="E7" s="38">
        <f ca="1">SUM(E8:OFFSET(E6,MATCH("GOBIERNOS REGIONALES",$A$8:$A$50,0),0))</f>
        <v>94.383734000000018</v>
      </c>
      <c r="F7" s="38">
        <f ca="1">SUM(F8:OFFSET(F6,MATCH("GOBIERNOS REGIONALES",$A$8:$A$50,0),0))</f>
        <v>62.16530323402192</v>
      </c>
      <c r="G7" s="38">
        <f ca="1">SUM(G8:OFFSET(G6,MATCH("GOBIERNOS REGIONALES",$A$8:$A$50,0),0))</f>
        <v>43.598885254021923</v>
      </c>
      <c r="H7" s="38">
        <f ca="1">SUM(H8:OFFSET(H6,MATCH("GOBIERNOS REGIONALES",$A$8:$A$50,0),0))</f>
        <v>9.4040777299999974</v>
      </c>
      <c r="I7" s="38">
        <f ca="1">SUM(I8:OFFSET(I6,MATCH("GOBIERNOS REGIONALES",$A$8:$A$50,0),0))</f>
        <v>9.1623402499999997</v>
      </c>
      <c r="J7" s="39">
        <f ca="1">IFERROR(G7/E7,0)</f>
        <v>0.46193219325293822</v>
      </c>
      <c r="K7" s="39">
        <f ca="1">IFERROR(SUM(G7,H7)/E7,0)</f>
        <v>0.56156882905291616</v>
      </c>
      <c r="L7" s="40">
        <f ca="1">IFERROR(SUM(G7,H7,I7)/E7,0)</f>
        <v>0.65864424514103148</v>
      </c>
      <c r="M7" s="4"/>
    </row>
    <row r="8" spans="1:13" ht="25.5">
      <c r="A8" s="17"/>
      <c r="B8" s="18">
        <v>160</v>
      </c>
      <c r="C8" s="19" t="s">
        <v>147</v>
      </c>
      <c r="D8" s="20">
        <v>97.083955000000017</v>
      </c>
      <c r="E8" s="21">
        <v>94.383734000000018</v>
      </c>
      <c r="F8" s="21">
        <f t="shared" ref="F8:F13" si="0">SUM(G8,H8,I8)</f>
        <v>62.16530323402192</v>
      </c>
      <c r="G8" s="21">
        <v>43.598885254021923</v>
      </c>
      <c r="H8" s="21">
        <v>9.4040777299999974</v>
      </c>
      <c r="I8" s="21">
        <v>9.1623402499999997</v>
      </c>
      <c r="J8" s="22">
        <f t="shared" ref="J8:J13" si="1">IFERROR(G8/E8,0)</f>
        <v>0.46193219325293822</v>
      </c>
      <c r="K8" s="22">
        <f t="shared" ref="K8:K13" si="2">IFERROR(SUM(G8,H8)/E8,0)</f>
        <v>0.56156882905291616</v>
      </c>
      <c r="L8" s="23">
        <f t="shared" ref="L8:L13" si="3">IFERROR(SUM(G8,H8,I8)/E8,0)</f>
        <v>0.65864424514103148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0.37692300000000001</v>
      </c>
      <c r="E9" s="38">
        <f ca="1">SUM(E10:OFFSET(E8,(MATCH("GOBIERNOS LOCALES",$A$8:$A$50,0)-MATCH("GOBIERNOS REGIONALES",$A$8:$A$50,0)),0))</f>
        <v>2.112568</v>
      </c>
      <c r="F9" s="38">
        <f ca="1">SUM(F10:OFFSET(F8,(MATCH("GOBIERNOS LOCALES",$A$8:$A$50,0)-MATCH("GOBIERNOS REGIONALES",$A$8:$A$50,0)),0))</f>
        <v>1.0584890464722712</v>
      </c>
      <c r="G9" s="38">
        <f ca="1">SUM(G10:OFFSET(G8,(MATCH("GOBIERNOS LOCALES",$A$8:$A$50,0)-MATCH("GOBIERNOS REGIONALES",$A$8:$A$50,0)),0))</f>
        <v>0.64462006647227099</v>
      </c>
      <c r="H9" s="38">
        <f ca="1">SUM(H10:OFFSET(H8,(MATCH("GOBIERNOS LOCALES",$A$8:$A$50,0)-MATCH("GOBIERNOS REGIONALES",$A$8:$A$50,0)),0))</f>
        <v>0.21775287999999998</v>
      </c>
      <c r="I9" s="38">
        <f ca="1">SUM(I10:OFFSET(I8,(MATCH("GOBIERNOS LOCALES",$A$8:$A$50,0)-MATCH("GOBIERNOS REGIONALES",$A$8:$A$50,0)),0))</f>
        <v>0.19611610000000002</v>
      </c>
      <c r="J9" s="39">
        <f t="shared" ca="1" si="1"/>
        <v>0.30513577147446663</v>
      </c>
      <c r="K9" s="39">
        <f t="shared" ca="1" si="2"/>
        <v>0.40821073994885415</v>
      </c>
      <c r="L9" s="40">
        <f t="shared" ca="1" si="3"/>
        <v>0.50104377538250644</v>
      </c>
      <c r="M9" s="4"/>
    </row>
    <row r="10" spans="1:13">
      <c r="A10" s="17"/>
      <c r="B10" s="18">
        <v>440</v>
      </c>
      <c r="C10" s="19" t="s">
        <v>206</v>
      </c>
      <c r="D10" s="20">
        <v>5.0351999999999994E-2</v>
      </c>
      <c r="E10" s="21">
        <v>1.7859959999999999</v>
      </c>
      <c r="F10" s="21">
        <f t="shared" si="0"/>
        <v>0.80590111049710966</v>
      </c>
      <c r="G10" s="21">
        <v>0.44688257049710955</v>
      </c>
      <c r="H10" s="21">
        <v>0.18323265999999999</v>
      </c>
      <c r="I10" s="21">
        <v>0.17578588000000001</v>
      </c>
      <c r="J10" s="22">
        <f t="shared" si="1"/>
        <v>0.25021476559696076</v>
      </c>
      <c r="K10" s="22">
        <f t="shared" si="2"/>
        <v>0.35280886995105792</v>
      </c>
      <c r="L10" s="23">
        <f t="shared" si="3"/>
        <v>0.45123343529162985</v>
      </c>
      <c r="M10" s="4"/>
    </row>
    <row r="11" spans="1:13">
      <c r="A11" s="17"/>
      <c r="B11" s="18">
        <v>448</v>
      </c>
      <c r="C11" s="19" t="s">
        <v>214</v>
      </c>
      <c r="D11" s="20">
        <v>0.27002700000000002</v>
      </c>
      <c r="E11" s="21">
        <v>0.27002799999999999</v>
      </c>
      <c r="F11" s="21">
        <f t="shared" si="0"/>
        <v>0.21457459618097544</v>
      </c>
      <c r="G11" s="21">
        <v>0.16767359618097544</v>
      </c>
      <c r="H11" s="21">
        <v>2.9745000000000001E-2</v>
      </c>
      <c r="I11" s="21">
        <v>1.7155999999999998E-2</v>
      </c>
      <c r="J11" s="22">
        <f t="shared" si="1"/>
        <v>0.62094892448551797</v>
      </c>
      <c r="K11" s="22">
        <f t="shared" si="2"/>
        <v>0.73110416764548658</v>
      </c>
      <c r="L11" s="23">
        <f t="shared" si="3"/>
        <v>0.79463831965935183</v>
      </c>
      <c r="M11" s="4"/>
    </row>
    <row r="12" spans="1:13">
      <c r="A12" s="17"/>
      <c r="B12" s="18">
        <v>449</v>
      </c>
      <c r="C12" s="19" t="s">
        <v>215</v>
      </c>
      <c r="D12" s="20">
        <v>5.6543999999999997E-2</v>
      </c>
      <c r="E12" s="21">
        <v>5.6544000000000004E-2</v>
      </c>
      <c r="F12" s="21">
        <f t="shared" si="0"/>
        <v>3.8013339794185995E-2</v>
      </c>
      <c r="G12" s="21">
        <v>3.0063899794186E-2</v>
      </c>
      <c r="H12" s="21">
        <v>4.7752200000000002E-3</v>
      </c>
      <c r="I12" s="21">
        <v>3.1742200000000002E-3</v>
      </c>
      <c r="J12" s="22">
        <f t="shared" si="1"/>
        <v>0.53169036138557579</v>
      </c>
      <c r="K12" s="22">
        <f t="shared" si="2"/>
        <v>0.61614176206469284</v>
      </c>
      <c r="L12" s="23">
        <f t="shared" si="3"/>
        <v>0.67227892958025592</v>
      </c>
      <c r="M12" s="4"/>
    </row>
    <row r="13" spans="1:13" ht="15.75" thickBot="1">
      <c r="A13" s="41" t="s">
        <v>232</v>
      </c>
      <c r="B13" s="58"/>
      <c r="C13" s="43"/>
      <c r="D13" s="44">
        <v>33.237430000000018</v>
      </c>
      <c r="E13" s="45">
        <v>24.652314999999994</v>
      </c>
      <c r="F13" s="45">
        <f t="shared" si="0"/>
        <v>9.3838299792432966</v>
      </c>
      <c r="G13" s="45">
        <v>4.9680153792432975</v>
      </c>
      <c r="H13" s="45">
        <v>3.2416205899999997</v>
      </c>
      <c r="I13" s="45">
        <v>1.1741940099999997</v>
      </c>
      <c r="J13" s="46">
        <f t="shared" si="1"/>
        <v>0.20152328003448353</v>
      </c>
      <c r="K13" s="46">
        <f t="shared" si="2"/>
        <v>0.33301683713043984</v>
      </c>
      <c r="L13" s="47">
        <f t="shared" si="3"/>
        <v>0.38064700938809598</v>
      </c>
      <c r="M13" s="4"/>
    </row>
    <row r="14" spans="1:13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40</v>
      </c>
      <c r="B1" s="51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719</v>
      </c>
      <c r="N2" s="72" t="s">
        <v>739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130.698308</v>
      </c>
      <c r="E6" s="14">
        <f ca="1">SUM(E7:OFFSET(E7,50,0))</f>
        <v>121.14861699999997</v>
      </c>
      <c r="F6" s="14">
        <f ca="1">SUM(F7:OFFSET(F7,50,0))</f>
        <v>72.607622259737497</v>
      </c>
      <c r="G6" s="14">
        <f ca="1">SUM(G7:OFFSET(G7,50,0))</f>
        <v>49.211520699737491</v>
      </c>
      <c r="H6" s="14">
        <f ca="1">SUM(H7:OFFSET(H7,50,0))</f>
        <v>12.863451199999998</v>
      </c>
      <c r="I6" s="14">
        <f ca="1">SUM(I7:OFFSET(I7,50,0))</f>
        <v>10.532650360000002</v>
      </c>
      <c r="J6" s="15">
        <f ca="1">IFERROR(G6/E6,0)</f>
        <v>0.40620786203227977</v>
      </c>
      <c r="K6" s="15">
        <f ca="1">IFERROR(SUM(G6,H6)/E6,0)</f>
        <v>0.51238696269836492</v>
      </c>
      <c r="L6" s="16">
        <f ca="1">IFERROR(SUM(G6,H6,I6)/E6,0)</f>
        <v>0.59932687683704644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0.49304200000000004</v>
      </c>
      <c r="E7" s="21">
        <v>2.4963709999999999</v>
      </c>
      <c r="F7" s="21">
        <f t="shared" ref="F7:F31" si="0">SUM(G7,H7,I7)</f>
        <v>1.2211282330620434</v>
      </c>
      <c r="G7" s="21">
        <v>0.75756486306204351</v>
      </c>
      <c r="H7" s="21">
        <v>0.23635486999999999</v>
      </c>
      <c r="I7" s="21">
        <v>0.22720850000000001</v>
      </c>
      <c r="J7" s="22">
        <f t="shared" ref="J7:J31" si="1">IFERROR(G7/E7,0)</f>
        <v>0.30346645713399312</v>
      </c>
      <c r="K7" s="22">
        <f t="shared" ref="K7:K31" si="2">IFERROR(SUM(G7,H7)/E7,0)</f>
        <v>0.39814584172867074</v>
      </c>
      <c r="L7" s="23">
        <f t="shared" ref="L7:L31" si="3">IFERROR(SUM(G7,H7,I7)/E7,0)</f>
        <v>0.4891613598547826</v>
      </c>
      <c r="M7" s="4"/>
      <c r="N7" t="s">
        <v>259</v>
      </c>
      <c r="O7" s="5">
        <v>6.0361749525332753</v>
      </c>
      <c r="P7" s="71">
        <v>0.86112923818995712</v>
      </c>
    </row>
    <row r="8" spans="1:16">
      <c r="A8" s="17"/>
      <c r="B8" s="55">
        <v>2</v>
      </c>
      <c r="C8" s="19" t="s">
        <v>250</v>
      </c>
      <c r="D8" s="20">
        <v>8.0199909999999974</v>
      </c>
      <c r="E8" s="21">
        <v>6.318986999999999</v>
      </c>
      <c r="F8" s="21">
        <f t="shared" si="0"/>
        <v>4.2968784235498019</v>
      </c>
      <c r="G8" s="21">
        <v>2.8996913935498014</v>
      </c>
      <c r="H8" s="21">
        <v>0.91836329000000005</v>
      </c>
      <c r="I8" s="21">
        <v>0.47882374</v>
      </c>
      <c r="J8" s="22">
        <f t="shared" si="1"/>
        <v>0.45888548173145505</v>
      </c>
      <c r="K8" s="22">
        <f t="shared" si="2"/>
        <v>0.60421942370664827</v>
      </c>
      <c r="L8" s="23">
        <f t="shared" si="3"/>
        <v>0.67999481935155148</v>
      </c>
      <c r="M8" s="4"/>
      <c r="N8" t="s">
        <v>272</v>
      </c>
      <c r="O8" s="5">
        <v>0.68204324638752833</v>
      </c>
      <c r="P8" s="71">
        <v>0.79311965391886541</v>
      </c>
    </row>
    <row r="9" spans="1:16">
      <c r="A9" s="17"/>
      <c r="B9" s="55">
        <v>3</v>
      </c>
      <c r="C9" s="19" t="s">
        <v>251</v>
      </c>
      <c r="D9" s="20">
        <v>0.9588890000000001</v>
      </c>
      <c r="E9" s="21">
        <v>1.5115749999999999</v>
      </c>
      <c r="F9" s="21">
        <f t="shared" si="0"/>
        <v>0.63228135319195211</v>
      </c>
      <c r="G9" s="21">
        <v>0.4876248431919521</v>
      </c>
      <c r="H9" s="21">
        <v>6.2305150000000004E-2</v>
      </c>
      <c r="I9" s="21">
        <v>8.2351359999999985E-2</v>
      </c>
      <c r="J9" s="22">
        <f t="shared" si="1"/>
        <v>0.32259387935891515</v>
      </c>
      <c r="K9" s="22">
        <f t="shared" si="2"/>
        <v>0.36381257509018883</v>
      </c>
      <c r="L9" s="23">
        <f t="shared" si="3"/>
        <v>0.41829307390764742</v>
      </c>
      <c r="M9" s="4"/>
      <c r="N9" t="s">
        <v>261</v>
      </c>
      <c r="O9" s="5">
        <v>3.5194359908213242</v>
      </c>
      <c r="P9" s="71">
        <v>0.76655807331807169</v>
      </c>
    </row>
    <row r="10" spans="1:16">
      <c r="A10" s="17"/>
      <c r="B10" s="55">
        <v>4</v>
      </c>
      <c r="C10" s="19" t="s">
        <v>252</v>
      </c>
      <c r="D10" s="20">
        <v>8.7621400000000005</v>
      </c>
      <c r="E10" s="21">
        <v>7.9389609999999999</v>
      </c>
      <c r="F10" s="21">
        <f t="shared" si="0"/>
        <v>3.4809700187356221</v>
      </c>
      <c r="G10" s="21">
        <v>2.6156726087356219</v>
      </c>
      <c r="H10" s="21">
        <v>0.32145067999999999</v>
      </c>
      <c r="I10" s="21">
        <v>0.54384673000000006</v>
      </c>
      <c r="J10" s="22">
        <f t="shared" si="1"/>
        <v>0.32947291323582795</v>
      </c>
      <c r="K10" s="22">
        <f t="shared" si="2"/>
        <v>0.36996318394001704</v>
      </c>
      <c r="L10" s="23">
        <f t="shared" si="3"/>
        <v>0.4384666984427335</v>
      </c>
      <c r="M10" s="4"/>
      <c r="N10" t="s">
        <v>270</v>
      </c>
      <c r="O10" s="5">
        <v>0.72161026063019329</v>
      </c>
      <c r="P10" s="71">
        <v>0.73598853260312802</v>
      </c>
    </row>
    <row r="11" spans="1:16">
      <c r="A11" s="17"/>
      <c r="B11" s="55">
        <v>5</v>
      </c>
      <c r="C11" s="19" t="s">
        <v>253</v>
      </c>
      <c r="D11" s="20">
        <v>7.0084130000000009</v>
      </c>
      <c r="E11" s="21">
        <v>5.3221879999999997</v>
      </c>
      <c r="F11" s="21">
        <f t="shared" si="0"/>
        <v>2.7916148425563625</v>
      </c>
      <c r="G11" s="21">
        <v>1.6056937525563626</v>
      </c>
      <c r="H11" s="21">
        <v>0.13488731000000001</v>
      </c>
      <c r="I11" s="21">
        <v>1.05103378</v>
      </c>
      <c r="J11" s="22">
        <f t="shared" si="1"/>
        <v>0.3016980521087122</v>
      </c>
      <c r="K11" s="22">
        <f t="shared" si="2"/>
        <v>0.32704238605557767</v>
      </c>
      <c r="L11" s="23">
        <f t="shared" si="3"/>
        <v>0.52452390681358163</v>
      </c>
      <c r="M11" s="4"/>
      <c r="N11" t="s">
        <v>265</v>
      </c>
      <c r="O11" s="5">
        <v>0.19027081006526059</v>
      </c>
      <c r="P11" s="71">
        <v>0.71506454631818905</v>
      </c>
    </row>
    <row r="12" spans="1:16">
      <c r="A12" s="17"/>
      <c r="B12" s="55">
        <v>6</v>
      </c>
      <c r="C12" s="19" t="s">
        <v>254</v>
      </c>
      <c r="D12" s="20">
        <v>2.036616</v>
      </c>
      <c r="E12" s="21">
        <v>3.5254589999999988</v>
      </c>
      <c r="F12" s="21">
        <f t="shared" si="0"/>
        <v>2.3708593385186894</v>
      </c>
      <c r="G12" s="21">
        <v>1.9772052885186895</v>
      </c>
      <c r="H12" s="21">
        <v>0.23674317</v>
      </c>
      <c r="I12" s="21">
        <v>0.15691088</v>
      </c>
      <c r="J12" s="22">
        <f t="shared" si="1"/>
        <v>0.56083627366498667</v>
      </c>
      <c r="K12" s="22">
        <f t="shared" si="2"/>
        <v>0.62798871253890354</v>
      </c>
      <c r="L12" s="23">
        <f t="shared" si="3"/>
        <v>0.67249664186101443</v>
      </c>
      <c r="M12" s="4"/>
      <c r="N12" t="s">
        <v>262</v>
      </c>
      <c r="O12" s="5">
        <v>1.5338145959565304</v>
      </c>
      <c r="P12" s="71">
        <v>0.71288620698533089</v>
      </c>
    </row>
    <row r="13" spans="1:16">
      <c r="A13" s="17"/>
      <c r="B13" s="55">
        <v>7</v>
      </c>
      <c r="C13" s="19" t="s">
        <v>255</v>
      </c>
      <c r="D13" s="20">
        <v>25.775445000000001</v>
      </c>
      <c r="E13" s="21">
        <v>15.078932999999999</v>
      </c>
      <c r="F13" s="21">
        <f t="shared" si="0"/>
        <v>9.7598893928925143</v>
      </c>
      <c r="G13" s="21">
        <v>7.0691057928925147</v>
      </c>
      <c r="H13" s="21">
        <v>1.5077533299999999</v>
      </c>
      <c r="I13" s="21">
        <v>1.1830302699999997</v>
      </c>
      <c r="J13" s="22">
        <f t="shared" si="1"/>
        <v>0.46880676456964926</v>
      </c>
      <c r="K13" s="22">
        <f t="shared" si="2"/>
        <v>0.56879748208261915</v>
      </c>
      <c r="L13" s="23">
        <f t="shared" si="3"/>
        <v>0.64725331645763762</v>
      </c>
      <c r="M13" s="4"/>
      <c r="N13" t="s">
        <v>267</v>
      </c>
      <c r="O13" s="5">
        <v>0.60002073330670214</v>
      </c>
      <c r="P13" s="71">
        <v>0.68333187178256027</v>
      </c>
    </row>
    <row r="14" spans="1:16">
      <c r="A14" s="17"/>
      <c r="B14" s="55">
        <v>8</v>
      </c>
      <c r="C14" s="19" t="s">
        <v>256</v>
      </c>
      <c r="D14" s="20">
        <v>7.6070969999999996</v>
      </c>
      <c r="E14" s="21">
        <v>11.938459999999999</v>
      </c>
      <c r="F14" s="21">
        <f t="shared" si="0"/>
        <v>6.6074350692761774</v>
      </c>
      <c r="G14" s="21">
        <v>3.5816047092761778</v>
      </c>
      <c r="H14" s="21">
        <v>2.0632022399999999</v>
      </c>
      <c r="I14" s="21">
        <v>0.96262811999999998</v>
      </c>
      <c r="J14" s="22">
        <f t="shared" si="1"/>
        <v>0.30000558776225561</v>
      </c>
      <c r="K14" s="22">
        <f t="shared" si="2"/>
        <v>0.47282538529058005</v>
      </c>
      <c r="L14" s="23">
        <f t="shared" si="3"/>
        <v>0.55345790573291509</v>
      </c>
      <c r="M14" s="4"/>
      <c r="N14" t="s">
        <v>250</v>
      </c>
      <c r="O14" s="5">
        <v>4.2968784235498019</v>
      </c>
      <c r="P14" s="71">
        <v>0.67999481935155148</v>
      </c>
    </row>
    <row r="15" spans="1:16">
      <c r="A15" s="17"/>
      <c r="B15" s="55">
        <v>9</v>
      </c>
      <c r="C15" s="19" t="s">
        <v>257</v>
      </c>
      <c r="D15" s="20">
        <v>1.8086880000000001</v>
      </c>
      <c r="E15" s="21">
        <v>3.2433249999999996</v>
      </c>
      <c r="F15" s="21">
        <f t="shared" si="0"/>
        <v>1.3741363688053809</v>
      </c>
      <c r="G15" s="21">
        <v>0.55461727880538092</v>
      </c>
      <c r="H15" s="21">
        <v>0.14747488</v>
      </c>
      <c r="I15" s="21">
        <v>0.67204421000000003</v>
      </c>
      <c r="J15" s="22">
        <f t="shared" si="1"/>
        <v>0.17100268360567658</v>
      </c>
      <c r="K15" s="22">
        <f t="shared" si="2"/>
        <v>0.21647295870915834</v>
      </c>
      <c r="L15" s="23">
        <f t="shared" si="3"/>
        <v>0.42368136674720575</v>
      </c>
      <c r="M15" s="4"/>
      <c r="N15" t="s">
        <v>254</v>
      </c>
      <c r="O15" s="5">
        <v>2.3708593385186894</v>
      </c>
      <c r="P15" s="71">
        <v>0.67249664186101443</v>
      </c>
    </row>
    <row r="16" spans="1:16">
      <c r="A16" s="17"/>
      <c r="B16" s="55">
        <v>10</v>
      </c>
      <c r="C16" s="19" t="s">
        <v>258</v>
      </c>
      <c r="D16" s="20">
        <v>2.33419</v>
      </c>
      <c r="E16" s="21">
        <v>3.1445439999999998</v>
      </c>
      <c r="F16" s="21">
        <f t="shared" si="0"/>
        <v>1.875287878115762</v>
      </c>
      <c r="G16" s="21">
        <v>0.82228662811576214</v>
      </c>
      <c r="H16" s="21">
        <v>0.15118101</v>
      </c>
      <c r="I16" s="21">
        <v>0.90182023999999994</v>
      </c>
      <c r="J16" s="22">
        <f t="shared" si="1"/>
        <v>0.2614963022033599</v>
      </c>
      <c r="K16" s="22">
        <f t="shared" si="2"/>
        <v>0.30957354647152724</v>
      </c>
      <c r="L16" s="23">
        <f t="shared" si="3"/>
        <v>0.59636242269650608</v>
      </c>
      <c r="M16" s="4"/>
      <c r="N16" t="s">
        <v>263</v>
      </c>
      <c r="O16" s="5">
        <v>13.929469006285421</v>
      </c>
      <c r="P16" s="71">
        <v>0.66054927957955312</v>
      </c>
    </row>
    <row r="17" spans="1:16">
      <c r="A17" s="17"/>
      <c r="B17" s="55">
        <v>11</v>
      </c>
      <c r="C17" s="19" t="s">
        <v>259</v>
      </c>
      <c r="D17" s="20">
        <v>5.3430989999999996</v>
      </c>
      <c r="E17" s="21">
        <v>7.0096039999999986</v>
      </c>
      <c r="F17" s="21">
        <f t="shared" si="0"/>
        <v>6.0361749525332753</v>
      </c>
      <c r="G17" s="21">
        <v>4.9365567125332745</v>
      </c>
      <c r="H17" s="21">
        <v>0.40008434000000004</v>
      </c>
      <c r="I17" s="21">
        <v>0.69953390000000015</v>
      </c>
      <c r="J17" s="22">
        <f t="shared" si="1"/>
        <v>0.70425614806960213</v>
      </c>
      <c r="K17" s="22">
        <f t="shared" si="2"/>
        <v>0.76133274469332013</v>
      </c>
      <c r="L17" s="23">
        <f t="shared" si="3"/>
        <v>0.86112923818995712</v>
      </c>
      <c r="M17" s="4"/>
      <c r="N17" t="s">
        <v>255</v>
      </c>
      <c r="O17" s="5">
        <v>9.7598893928925143</v>
      </c>
      <c r="P17" s="71">
        <v>0.64725331645763762</v>
      </c>
    </row>
    <row r="18" spans="1:16">
      <c r="A18" s="17"/>
      <c r="B18" s="55">
        <v>12</v>
      </c>
      <c r="C18" s="19" t="s">
        <v>260</v>
      </c>
      <c r="D18" s="20">
        <v>4.4812319999999994</v>
      </c>
      <c r="E18" s="21">
        <v>3.1632460000000004</v>
      </c>
      <c r="F18" s="21">
        <f t="shared" si="0"/>
        <v>1.514496965639722</v>
      </c>
      <c r="G18" s="21">
        <v>0.89495954563972191</v>
      </c>
      <c r="H18" s="21">
        <v>0.39197965999999995</v>
      </c>
      <c r="I18" s="21">
        <v>0.22755776000000003</v>
      </c>
      <c r="J18" s="22">
        <f t="shared" si="1"/>
        <v>0.2829244218248349</v>
      </c>
      <c r="K18" s="22">
        <f t="shared" si="2"/>
        <v>0.406841328698344</v>
      </c>
      <c r="L18" s="23">
        <f t="shared" si="3"/>
        <v>0.47877938220414151</v>
      </c>
      <c r="M18" s="4"/>
      <c r="N18" t="s">
        <v>258</v>
      </c>
      <c r="O18" s="5">
        <v>1.875287878115762</v>
      </c>
      <c r="P18" s="71">
        <v>0.59636242269650608</v>
      </c>
    </row>
    <row r="19" spans="1:16">
      <c r="A19" s="17"/>
      <c r="B19" s="55">
        <v>13</v>
      </c>
      <c r="C19" s="19" t="s">
        <v>261</v>
      </c>
      <c r="D19" s="20">
        <v>10.763161999999996</v>
      </c>
      <c r="E19" s="21">
        <v>4.5912190000000006</v>
      </c>
      <c r="F19" s="21">
        <f t="shared" si="0"/>
        <v>3.5194359908213242</v>
      </c>
      <c r="G19" s="21">
        <v>2.6726559708213244</v>
      </c>
      <c r="H19" s="21">
        <v>0.42426754</v>
      </c>
      <c r="I19" s="21">
        <v>0.42251247999999997</v>
      </c>
      <c r="J19" s="22">
        <f t="shared" si="1"/>
        <v>0.58212339050289785</v>
      </c>
      <c r="K19" s="22">
        <f t="shared" si="2"/>
        <v>0.6745318641566268</v>
      </c>
      <c r="L19" s="23">
        <f t="shared" si="3"/>
        <v>0.76655807331807169</v>
      </c>
      <c r="M19" s="4"/>
      <c r="N19" t="s">
        <v>268</v>
      </c>
      <c r="O19" s="5">
        <v>3.374734712608344</v>
      </c>
      <c r="P19" s="71">
        <v>0.58897826187113023</v>
      </c>
    </row>
    <row r="20" spans="1:16">
      <c r="A20" s="17"/>
      <c r="B20" s="55">
        <v>14</v>
      </c>
      <c r="C20" s="19" t="s">
        <v>262</v>
      </c>
      <c r="D20" s="20">
        <v>1.545323</v>
      </c>
      <c r="E20" s="21">
        <v>2.1515559999999998</v>
      </c>
      <c r="F20" s="21">
        <f t="shared" si="0"/>
        <v>1.5338145959565304</v>
      </c>
      <c r="G20" s="21">
        <v>1.2813924859565304</v>
      </c>
      <c r="H20" s="21">
        <v>6.9370310000000004E-2</v>
      </c>
      <c r="I20" s="21">
        <v>0.18305179999999999</v>
      </c>
      <c r="J20" s="22">
        <f t="shared" si="1"/>
        <v>0.59556548189149183</v>
      </c>
      <c r="K20" s="22">
        <f t="shared" si="2"/>
        <v>0.62780740819970782</v>
      </c>
      <c r="L20" s="23">
        <f t="shared" si="3"/>
        <v>0.71288620698533089</v>
      </c>
      <c r="M20" s="4"/>
      <c r="N20" t="s">
        <v>256</v>
      </c>
      <c r="O20" s="5">
        <v>6.6074350692761774</v>
      </c>
      <c r="P20" s="71">
        <v>0.55345790573291509</v>
      </c>
    </row>
    <row r="21" spans="1:16">
      <c r="A21" s="17"/>
      <c r="B21" s="55">
        <v>15</v>
      </c>
      <c r="C21" s="19" t="s">
        <v>263</v>
      </c>
      <c r="D21" s="20">
        <v>10.667221</v>
      </c>
      <c r="E21" s="21">
        <v>21.087706000000001</v>
      </c>
      <c r="F21" s="21">
        <f t="shared" si="0"/>
        <v>13.929469006285421</v>
      </c>
      <c r="G21" s="21">
        <v>9.0856708262854227</v>
      </c>
      <c r="H21" s="21">
        <v>3.7259064799999999</v>
      </c>
      <c r="I21" s="21">
        <v>1.1178917000000002</v>
      </c>
      <c r="J21" s="22">
        <f t="shared" si="1"/>
        <v>0.43085155048564422</v>
      </c>
      <c r="K21" s="22">
        <f t="shared" si="2"/>
        <v>0.60753774290505669</v>
      </c>
      <c r="L21" s="23">
        <f t="shared" si="3"/>
        <v>0.66054927957955312</v>
      </c>
      <c r="M21" s="4"/>
      <c r="N21" t="s">
        <v>253</v>
      </c>
      <c r="O21" s="5">
        <v>2.7916148425563625</v>
      </c>
      <c r="P21" s="71">
        <v>0.52452390681358163</v>
      </c>
    </row>
    <row r="22" spans="1:16">
      <c r="A22" s="17"/>
      <c r="B22" s="55">
        <v>16</v>
      </c>
      <c r="C22" s="19" t="s">
        <v>264</v>
      </c>
      <c r="D22" s="20">
        <v>0.97887999999999997</v>
      </c>
      <c r="E22" s="21">
        <v>0.96000700000000017</v>
      </c>
      <c r="F22" s="21">
        <f t="shared" si="0"/>
        <v>0.41208161036973801</v>
      </c>
      <c r="G22" s="21">
        <v>0.340348530369738</v>
      </c>
      <c r="H22" s="21">
        <v>3.377285E-2</v>
      </c>
      <c r="I22" s="21">
        <v>3.7960229999999998E-2</v>
      </c>
      <c r="J22" s="22">
        <f t="shared" si="1"/>
        <v>0.35452713404145797</v>
      </c>
      <c r="K22" s="22">
        <f t="shared" si="2"/>
        <v>0.38970692960544867</v>
      </c>
      <c r="L22" s="23">
        <f t="shared" si="3"/>
        <v>0.42924854753115127</v>
      </c>
      <c r="M22" s="4"/>
      <c r="N22" t="s">
        <v>271</v>
      </c>
      <c r="O22" s="5">
        <v>2.3080129815601929</v>
      </c>
      <c r="P22" s="71">
        <v>0.50041487402434126</v>
      </c>
    </row>
    <row r="23" spans="1:16">
      <c r="A23" s="17"/>
      <c r="B23" s="55">
        <v>17</v>
      </c>
      <c r="C23" s="19" t="s">
        <v>265</v>
      </c>
      <c r="D23" s="20">
        <v>0.21821399999999996</v>
      </c>
      <c r="E23" s="21">
        <v>0.26608899999999996</v>
      </c>
      <c r="F23" s="21">
        <f t="shared" si="0"/>
        <v>0.19027081006526059</v>
      </c>
      <c r="G23" s="21">
        <v>0.11993164006526058</v>
      </c>
      <c r="H23" s="21">
        <v>3.6215959999999998E-2</v>
      </c>
      <c r="I23" s="21">
        <v>3.4123210000000001E-2</v>
      </c>
      <c r="J23" s="22">
        <f t="shared" si="1"/>
        <v>0.45072002249345366</v>
      </c>
      <c r="K23" s="22">
        <f t="shared" si="2"/>
        <v>0.58682470927118591</v>
      </c>
      <c r="L23" s="23">
        <f t="shared" si="3"/>
        <v>0.71506454631818905</v>
      </c>
      <c r="M23" s="4"/>
      <c r="N23" t="s">
        <v>269</v>
      </c>
      <c r="O23" s="5">
        <v>0.63544406343708926</v>
      </c>
      <c r="P23" s="71">
        <v>0.49173994799486259</v>
      </c>
    </row>
    <row r="24" spans="1:16">
      <c r="A24" s="17"/>
      <c r="B24" s="55">
        <v>18</v>
      </c>
      <c r="C24" s="19" t="s">
        <v>266</v>
      </c>
      <c r="D24" s="20">
        <v>6.2535140000000009</v>
      </c>
      <c r="E24" s="21">
        <v>5.9243579999999998</v>
      </c>
      <c r="F24" s="21">
        <f t="shared" si="0"/>
        <v>2.2968159565920745</v>
      </c>
      <c r="G24" s="21">
        <v>1.6835375065920744</v>
      </c>
      <c r="H24" s="21">
        <v>0.16596268</v>
      </c>
      <c r="I24" s="21">
        <v>0.44731577</v>
      </c>
      <c r="J24" s="22">
        <f t="shared" si="1"/>
        <v>0.28417214263420176</v>
      </c>
      <c r="K24" s="22">
        <f t="shared" si="2"/>
        <v>0.31218575693637596</v>
      </c>
      <c r="L24" s="23">
        <f t="shared" si="3"/>
        <v>0.38769027067440465</v>
      </c>
      <c r="M24" s="4"/>
      <c r="N24" t="s">
        <v>249</v>
      </c>
      <c r="O24" s="5">
        <v>1.2211282330620434</v>
      </c>
      <c r="P24" s="71">
        <v>0.4891613598547826</v>
      </c>
    </row>
    <row r="25" spans="1:16">
      <c r="A25" s="17"/>
      <c r="B25" s="55">
        <v>19</v>
      </c>
      <c r="C25" s="19" t="s">
        <v>267</v>
      </c>
      <c r="D25" s="20">
        <v>0.87257499999999999</v>
      </c>
      <c r="E25" s="21">
        <v>0.87808099999999978</v>
      </c>
      <c r="F25" s="21">
        <f t="shared" si="0"/>
        <v>0.60002073330670214</v>
      </c>
      <c r="G25" s="21">
        <v>0.31020487330670221</v>
      </c>
      <c r="H25" s="21">
        <v>0.16075819999999999</v>
      </c>
      <c r="I25" s="21">
        <v>0.12905765999999999</v>
      </c>
      <c r="J25" s="22">
        <f t="shared" si="1"/>
        <v>0.3532759202245605</v>
      </c>
      <c r="K25" s="22">
        <f t="shared" si="2"/>
        <v>0.5363549300197844</v>
      </c>
      <c r="L25" s="23">
        <f t="shared" si="3"/>
        <v>0.68333187178256027</v>
      </c>
      <c r="M25" s="4"/>
      <c r="N25" t="s">
        <v>260</v>
      </c>
      <c r="O25" s="5">
        <v>1.514496965639722</v>
      </c>
      <c r="P25" s="71">
        <v>0.47877938220414151</v>
      </c>
    </row>
    <row r="26" spans="1:16">
      <c r="A26" s="17"/>
      <c r="B26" s="55">
        <v>20</v>
      </c>
      <c r="C26" s="19" t="s">
        <v>268</v>
      </c>
      <c r="D26" s="20">
        <v>5.0849210000000005</v>
      </c>
      <c r="E26" s="21">
        <v>5.729811999999999</v>
      </c>
      <c r="F26" s="21">
        <f t="shared" si="0"/>
        <v>3.374734712608344</v>
      </c>
      <c r="G26" s="21">
        <v>2.1619112826083438</v>
      </c>
      <c r="H26" s="21">
        <v>0.81301601000000001</v>
      </c>
      <c r="I26" s="21">
        <v>0.39980742000000002</v>
      </c>
      <c r="J26" s="22">
        <f t="shared" si="1"/>
        <v>0.37730928739168829</v>
      </c>
      <c r="K26" s="22">
        <f t="shared" si="2"/>
        <v>0.5192015536649971</v>
      </c>
      <c r="L26" s="23">
        <f t="shared" si="3"/>
        <v>0.58897826187113023</v>
      </c>
      <c r="M26" s="4"/>
      <c r="N26" t="s">
        <v>252</v>
      </c>
      <c r="O26" s="5">
        <v>3.4809700187356221</v>
      </c>
      <c r="P26" s="71">
        <v>0.4384666984427335</v>
      </c>
    </row>
    <row r="27" spans="1:16">
      <c r="A27" s="17"/>
      <c r="B27" s="55">
        <v>21</v>
      </c>
      <c r="C27" s="19" t="s">
        <v>269</v>
      </c>
      <c r="D27" s="20">
        <v>3.2145999999999999</v>
      </c>
      <c r="E27" s="21">
        <v>1.2922359999999999</v>
      </c>
      <c r="F27" s="21">
        <f t="shared" si="0"/>
        <v>0.63544406343708926</v>
      </c>
      <c r="G27" s="21">
        <v>0.45758930343708926</v>
      </c>
      <c r="H27" s="21">
        <v>7.8989599999999993E-2</v>
      </c>
      <c r="I27" s="21">
        <v>9.8865159999999994E-2</v>
      </c>
      <c r="J27" s="22">
        <f t="shared" si="1"/>
        <v>0.35410660547848016</v>
      </c>
      <c r="K27" s="22">
        <f t="shared" si="2"/>
        <v>0.4152329012944147</v>
      </c>
      <c r="L27" s="23">
        <f t="shared" si="3"/>
        <v>0.49173994799486259</v>
      </c>
      <c r="M27" s="4"/>
      <c r="N27" t="s">
        <v>264</v>
      </c>
      <c r="O27" s="5">
        <v>0.41208161036973801</v>
      </c>
      <c r="P27" s="71">
        <v>0.42924854753115127</v>
      </c>
    </row>
    <row r="28" spans="1:16">
      <c r="A28" s="17"/>
      <c r="B28" s="55">
        <v>22</v>
      </c>
      <c r="C28" s="19" t="s">
        <v>270</v>
      </c>
      <c r="D28" s="20">
        <v>1.4166840000000003</v>
      </c>
      <c r="E28" s="21">
        <v>0.980464</v>
      </c>
      <c r="F28" s="21">
        <f t="shared" si="0"/>
        <v>0.72161026063019329</v>
      </c>
      <c r="G28" s="21">
        <v>0.52537339063019317</v>
      </c>
      <c r="H28" s="21">
        <v>9.7554070000000007E-2</v>
      </c>
      <c r="I28" s="21">
        <v>9.8682800000000015E-2</v>
      </c>
      <c r="J28" s="22">
        <f t="shared" si="1"/>
        <v>0.53584159197093739</v>
      </c>
      <c r="K28" s="22">
        <f t="shared" si="2"/>
        <v>0.63533945216774224</v>
      </c>
      <c r="L28" s="23">
        <f t="shared" si="3"/>
        <v>0.73598853260312802</v>
      </c>
      <c r="M28" s="4"/>
      <c r="N28" t="s">
        <v>257</v>
      </c>
      <c r="O28" s="5">
        <v>1.3741363688053809</v>
      </c>
      <c r="P28" s="71">
        <v>0.42368136674720575</v>
      </c>
    </row>
    <row r="29" spans="1:16">
      <c r="A29" s="17"/>
      <c r="B29" s="55">
        <v>23</v>
      </c>
      <c r="C29" s="19" t="s">
        <v>271</v>
      </c>
      <c r="D29" s="20">
        <v>11.357865999999998</v>
      </c>
      <c r="E29" s="21">
        <v>4.6121990000000004</v>
      </c>
      <c r="F29" s="21">
        <f t="shared" si="0"/>
        <v>2.3080129815601929</v>
      </c>
      <c r="G29" s="21">
        <v>1.665547441560193</v>
      </c>
      <c r="H29" s="21">
        <v>0.35518450000000001</v>
      </c>
      <c r="I29" s="21">
        <v>0.28728103999999999</v>
      </c>
      <c r="J29" s="22">
        <f t="shared" si="1"/>
        <v>0.36111786190495959</v>
      </c>
      <c r="K29" s="22">
        <f t="shared" si="2"/>
        <v>0.43812765701570833</v>
      </c>
      <c r="L29" s="23">
        <f t="shared" si="3"/>
        <v>0.50041487402434126</v>
      </c>
      <c r="M29" s="4"/>
      <c r="N29" t="s">
        <v>251</v>
      </c>
      <c r="O29" s="5">
        <v>0.63228135319195211</v>
      </c>
      <c r="P29" s="71">
        <v>0.41829307390764742</v>
      </c>
    </row>
    <row r="30" spans="1:16">
      <c r="A30" s="17"/>
      <c r="B30" s="55">
        <v>24</v>
      </c>
      <c r="C30" s="19" t="s">
        <v>272</v>
      </c>
      <c r="D30" s="20">
        <v>0.67610599999999998</v>
      </c>
      <c r="E30" s="21">
        <v>0.85994999999999999</v>
      </c>
      <c r="F30" s="21">
        <f t="shared" si="0"/>
        <v>0.68204324638752833</v>
      </c>
      <c r="G30" s="21">
        <v>0.38227111638752831</v>
      </c>
      <c r="H30" s="21">
        <v>0.25560399</v>
      </c>
      <c r="I30" s="21">
        <v>4.4168140000000002E-2</v>
      </c>
      <c r="J30" s="22">
        <f t="shared" si="1"/>
        <v>0.44452714272635424</v>
      </c>
      <c r="K30" s="22">
        <f t="shared" si="2"/>
        <v>0.74175836547186269</v>
      </c>
      <c r="L30" s="23">
        <f t="shared" si="3"/>
        <v>0.79311965391886541</v>
      </c>
      <c r="M30" s="4"/>
      <c r="N30" t="s">
        <v>273</v>
      </c>
      <c r="O30" s="5">
        <v>0.44271545483978803</v>
      </c>
      <c r="P30" s="71">
        <v>0.394124969700342</v>
      </c>
    </row>
    <row r="31" spans="1:16" ht="15.75" thickBot="1">
      <c r="A31" s="24"/>
      <c r="B31" s="56">
        <v>25</v>
      </c>
      <c r="C31" s="26" t="s">
        <v>273</v>
      </c>
      <c r="D31" s="27">
        <v>3.0204</v>
      </c>
      <c r="E31" s="28">
        <v>1.1232869999999999</v>
      </c>
      <c r="F31" s="28">
        <f t="shared" si="0"/>
        <v>0.44271545483978803</v>
      </c>
      <c r="G31" s="28">
        <v>0.32250291483978799</v>
      </c>
      <c r="H31" s="28">
        <v>7.506908000000001E-2</v>
      </c>
      <c r="I31" s="28">
        <v>4.5143460000000003E-2</v>
      </c>
      <c r="J31" s="29">
        <f t="shared" si="1"/>
        <v>0.28710642501852868</v>
      </c>
      <c r="K31" s="29">
        <f t="shared" si="2"/>
        <v>0.35393625568513482</v>
      </c>
      <c r="L31" s="30">
        <f t="shared" si="3"/>
        <v>0.394124969700342</v>
      </c>
      <c r="M31" s="4"/>
      <c r="N31" t="s">
        <v>266</v>
      </c>
      <c r="O31" s="5">
        <v>2.2968159565920745</v>
      </c>
      <c r="P31" s="71">
        <v>0.38769027067440465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D15" sqref="D15:G1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>
      <c r="A1" s="50">
        <v>40</v>
      </c>
      <c r="B1" s="49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720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130.698308</v>
      </c>
      <c r="E6" s="14">
        <v>121.14861699999997</v>
      </c>
      <c r="F6" s="14">
        <v>72.607622259737497</v>
      </c>
      <c r="G6" s="14">
        <v>49.211520699737491</v>
      </c>
      <c r="H6" s="14">
        <v>12.863451199999998</v>
      </c>
      <c r="I6" s="14">
        <v>10.532650360000002</v>
      </c>
      <c r="J6" s="15">
        <v>0.40620786203227977</v>
      </c>
      <c r="K6" s="15">
        <v>0.51238696269836492</v>
      </c>
      <c r="L6" s="16">
        <v>0.59932687683704644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97.335850999999977</v>
      </c>
      <c r="E7" s="38">
        <f ca="1">SUM(E8:OFFSET(E6,MATCH("PROYECTOS",$A$8:$A$50,0),0))</f>
        <v>89.604154999999977</v>
      </c>
      <c r="F7" s="38">
        <f ca="1">SUM(F8:OFFSET(F6,MATCH("PROYECTOS",$A$8:$A$50,0),0))</f>
        <v>60.196820623902369</v>
      </c>
      <c r="G7" s="38">
        <f ca="1">SUM(G8:OFFSET(G6,MATCH("PROYECTOS",$A$8:$A$50,0),0))</f>
        <v>43.634319153902368</v>
      </c>
      <c r="H7" s="38">
        <f ca="1">SUM(H8:OFFSET(H6,MATCH("PROYECTOS",$A$8:$A$50,0),0))</f>
        <v>9.4171512500000034</v>
      </c>
      <c r="I7" s="38">
        <f ca="1">SUM(I8:OFFSET(I6,MATCH("PROYECTOS",$A$8:$A$50,0),0))</f>
        <v>7.1453502199999992</v>
      </c>
      <c r="J7" s="39">
        <f ca="1">IFERROR(G7/E7,0)</f>
        <v>0.48696758709350452</v>
      </c>
      <c r="K7" s="39">
        <f ca="1">IFERROR(SUM(G7,H7)/E7,0)</f>
        <v>0.59206484792923253</v>
      </c>
      <c r="L7" s="40">
        <f ca="1">IFERROR(SUM(G7,H7,I7)/E7,0)</f>
        <v>0.67180836227853924</v>
      </c>
      <c r="M7" s="4"/>
    </row>
    <row r="8" spans="1:13" ht="25.5">
      <c r="A8" s="17"/>
      <c r="B8" s="19">
        <v>3000380</v>
      </c>
      <c r="C8" s="19" t="s">
        <v>722</v>
      </c>
      <c r="D8" s="20">
        <v>69.033627999999993</v>
      </c>
      <c r="E8" s="21">
        <v>61.109077999999982</v>
      </c>
      <c r="F8" s="21">
        <f t="shared" ref="F8:F10" si="0">SUM(G8,H8,I8)</f>
        <v>43.985496294786621</v>
      </c>
      <c r="G8" s="21">
        <v>33.619747994786621</v>
      </c>
      <c r="H8" s="21">
        <v>5.3661821000000014</v>
      </c>
      <c r="I8" s="21">
        <v>4.9995661999999994</v>
      </c>
      <c r="J8" s="22">
        <f t="shared" ref="J8:J11" si="1">IFERROR(G8/E8,0)</f>
        <v>0.55015963413466373</v>
      </c>
      <c r="K8" s="22">
        <f t="shared" ref="K8:K11" si="2">IFERROR(SUM(G8,H8)/E8,0)</f>
        <v>0.63797280814458757</v>
      </c>
      <c r="L8" s="23">
        <f t="shared" ref="L8:L11" si="3">IFERROR(SUM(G8,H8,I8)/E8,0)</f>
        <v>0.71978661328823579</v>
      </c>
      <c r="M8" s="4"/>
    </row>
    <row r="9" spans="1:13" ht="38.25">
      <c r="A9" s="17"/>
      <c r="B9" s="19">
        <v>3000525</v>
      </c>
      <c r="C9" s="19" t="s">
        <v>723</v>
      </c>
      <c r="D9" s="20">
        <v>19.132400999999994</v>
      </c>
      <c r="E9" s="21">
        <v>20.963357999999996</v>
      </c>
      <c r="F9" s="21">
        <f t="shared" si="0"/>
        <v>11.005391748813222</v>
      </c>
      <c r="G9" s="21">
        <v>6.7851371888132235</v>
      </c>
      <c r="H9" s="21">
        <v>2.7337222100000007</v>
      </c>
      <c r="I9" s="21">
        <v>1.4865323499999998</v>
      </c>
      <c r="J9" s="22">
        <f t="shared" si="1"/>
        <v>0.32366652273997443</v>
      </c>
      <c r="K9" s="22">
        <f t="shared" si="2"/>
        <v>0.45407130855720851</v>
      </c>
      <c r="L9" s="23">
        <f t="shared" si="3"/>
        <v>0.52498229285657505</v>
      </c>
      <c r="M9" s="4"/>
    </row>
    <row r="10" spans="1:13" ht="51">
      <c r="A10" s="17"/>
      <c r="B10" s="19">
        <v>3000526</v>
      </c>
      <c r="C10" s="19" t="s">
        <v>724</v>
      </c>
      <c r="D10" s="20">
        <v>9.1698220000000017</v>
      </c>
      <c r="E10" s="21">
        <v>7.5317189999999981</v>
      </c>
      <c r="F10" s="21">
        <f t="shared" si="0"/>
        <v>5.2059325803025231</v>
      </c>
      <c r="G10" s="21">
        <v>3.229433970302523</v>
      </c>
      <c r="H10" s="21">
        <v>1.3172469400000002</v>
      </c>
      <c r="I10" s="21">
        <v>0.65925166999999996</v>
      </c>
      <c r="J10" s="22">
        <f t="shared" si="1"/>
        <v>0.42877780893080636</v>
      </c>
      <c r="K10" s="22">
        <f t="shared" si="2"/>
        <v>0.60367107566048661</v>
      </c>
      <c r="L10" s="23">
        <f t="shared" si="3"/>
        <v>0.69120111627936787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33.36245700000002</v>
      </c>
      <c r="E11" s="45">
        <f t="shared" ref="E11:I11" ca="1" si="4">OFFSET(E11,-MATCH("PROYECTOS",$A$8:$A$50,0)-1,0)-(OFFSET(E11,-MATCH("PROYECTOS",$A$8:$A$50,0),0))</f>
        <v>31.544461999999996</v>
      </c>
      <c r="F11" s="45">
        <f t="shared" ca="1" si="4"/>
        <v>12.410801635835128</v>
      </c>
      <c r="G11" s="45">
        <f t="shared" ca="1" si="4"/>
        <v>5.5772015458351234</v>
      </c>
      <c r="H11" s="45">
        <f t="shared" ca="1" si="4"/>
        <v>3.4462999499999949</v>
      </c>
      <c r="I11" s="45">
        <f t="shared" ca="1" si="4"/>
        <v>3.3873001400000025</v>
      </c>
      <c r="J11" s="46">
        <f t="shared" ca="1" si="1"/>
        <v>0.17680445923709601</v>
      </c>
      <c r="K11" s="46">
        <f t="shared" ca="1" si="2"/>
        <v>0.28605659832889585</v>
      </c>
      <c r="L11" s="47">
        <f t="shared" ca="1" si="3"/>
        <v>0.39343836759159573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740</v>
      </c>
    </row>
    <row r="15" spans="1:13" ht="45" customHeight="1">
      <c r="A15" s="84" t="s">
        <v>317</v>
      </c>
      <c r="B15" s="85"/>
      <c r="C15" s="85"/>
      <c r="D15" s="96" t="s">
        <v>318</v>
      </c>
      <c r="E15" s="6"/>
      <c r="F15" s="6"/>
      <c r="G15" s="6"/>
    </row>
    <row r="16" spans="1:13" ht="15.75" thickBot="1">
      <c r="A16" s="94"/>
      <c r="B16" s="95"/>
      <c r="C16" s="95"/>
      <c r="D16" s="97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40</v>
      </c>
      <c r="B1" s="49" t="s">
        <v>26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721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130.698308</v>
      </c>
      <c r="I6" s="14">
        <v>121.14861699999997</v>
      </c>
      <c r="J6" s="14">
        <v>72.607622259737497</v>
      </c>
      <c r="K6" s="14">
        <v>49.211520699737491</v>
      </c>
      <c r="L6" s="14">
        <v>12.863451199999998</v>
      </c>
      <c r="M6" s="14">
        <v>10.532650360000002</v>
      </c>
      <c r="N6" s="15">
        <v>0.40620786203227977</v>
      </c>
      <c r="O6" s="15">
        <v>0.51238696269836492</v>
      </c>
      <c r="P6" s="16">
        <v>0.59932687683704644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SUM(H8:H18)</f>
        <v>97.335851000000034</v>
      </c>
      <c r="I7" s="37">
        <f>SUM(I8:I18)</f>
        <v>89.604155000000006</v>
      </c>
      <c r="J7" s="37">
        <f>SUM(J8:J18)</f>
        <v>60.196820623902362</v>
      </c>
      <c r="K7" s="38">
        <f ca="1">SUM(K8:OFFSET(K6,MATCH("PROYECTOS",$A$8:$A$38,0),0))</f>
        <v>43.634319153902368</v>
      </c>
      <c r="L7" s="38">
        <f ca="1">SUM(L8:OFFSET(L6,MATCH("PROYECTOS",$A$8:$A$38,0),0))</f>
        <v>9.4171512499999999</v>
      </c>
      <c r="M7" s="38">
        <f ca="1">SUM(M8:OFFSET(M6,MATCH("PROYECTOS",$A$8:$A$38,0),0))</f>
        <v>7.1453502199999992</v>
      </c>
      <c r="N7" s="39">
        <f ca="1">IFERROR(K7/I7,0)</f>
        <v>0.48696758709350435</v>
      </c>
      <c r="O7" s="39">
        <f ca="1">IFERROR(SUM(K7,L7)/I7,0)</f>
        <v>0.59206484792923242</v>
      </c>
      <c r="P7" s="40">
        <f ca="1">IFERROR(SUM(K7,L7,M7)/I7,0)</f>
        <v>0.67180836227853902</v>
      </c>
      <c r="Q7" s="64"/>
      <c r="R7" s="38"/>
      <c r="S7" s="40"/>
    </row>
    <row r="8" spans="1:19" ht="38.25">
      <c r="A8" s="17"/>
      <c r="B8" s="19">
        <v>5000148</v>
      </c>
      <c r="C8" s="19" t="s">
        <v>725</v>
      </c>
      <c r="D8" s="68">
        <v>3000525</v>
      </c>
      <c r="E8" s="19" t="s">
        <v>723</v>
      </c>
      <c r="F8" s="69">
        <v>46</v>
      </c>
      <c r="G8" s="19" t="s">
        <v>736</v>
      </c>
      <c r="H8" s="20">
        <v>0.44622700000000015</v>
      </c>
      <c r="I8" s="21">
        <v>0.5015710000000001</v>
      </c>
      <c r="J8" s="21">
        <f t="shared" ref="J8:J18" si="0">SUM(K8,L8,M8)</f>
        <v>0.32509125154968177</v>
      </c>
      <c r="K8" s="21">
        <v>0.23764253154968173</v>
      </c>
      <c r="L8" s="21">
        <v>4.9236200000000001E-2</v>
      </c>
      <c r="M8" s="21">
        <v>3.821252E-2</v>
      </c>
      <c r="N8" s="22">
        <f t="shared" ref="N8:N19" si="1">IFERROR(K8/I8,0)</f>
        <v>0.47379639482681751</v>
      </c>
      <c r="O8" s="22">
        <f t="shared" ref="O8:O19" si="2">IFERROR(SUM(K8,L8)/I8,0)</f>
        <v>0.57196036363681646</v>
      </c>
      <c r="P8" s="23">
        <f t="shared" ref="P8:P19" si="3">IFERROR(SUM(K8,L8,M8)/I8,0)</f>
        <v>0.64814602827851231</v>
      </c>
      <c r="Q8" s="70">
        <v>18</v>
      </c>
      <c r="R8" s="21">
        <v>24</v>
      </c>
      <c r="S8" s="23">
        <f>IFERROR(R8/Q8,0)</f>
        <v>1.3333333333333333</v>
      </c>
    </row>
    <row r="9" spans="1:19" ht="38.25">
      <c r="A9" s="17"/>
      <c r="B9" s="19">
        <v>5000161</v>
      </c>
      <c r="C9" s="19" t="s">
        <v>726</v>
      </c>
      <c r="D9" s="68">
        <v>3000525</v>
      </c>
      <c r="E9" s="19" t="s">
        <v>723</v>
      </c>
      <c r="F9" s="69">
        <v>529</v>
      </c>
      <c r="G9" s="19" t="s">
        <v>737</v>
      </c>
      <c r="H9" s="20">
        <v>1.6707940000000003</v>
      </c>
      <c r="I9" s="21">
        <v>1.5092989999999999</v>
      </c>
      <c r="J9" s="21">
        <f t="shared" si="0"/>
        <v>0.75564450260243865</v>
      </c>
      <c r="K9" s="21">
        <v>0.64429970260243863</v>
      </c>
      <c r="L9" s="21">
        <v>2.9172609999999998E-2</v>
      </c>
      <c r="M9" s="21">
        <v>8.2172189999999992E-2</v>
      </c>
      <c r="N9" s="22">
        <f t="shared" si="1"/>
        <v>0.42688672198314492</v>
      </c>
      <c r="O9" s="22">
        <f t="shared" si="2"/>
        <v>0.44621530432501361</v>
      </c>
      <c r="P9" s="23">
        <f t="shared" si="3"/>
        <v>0.50065924816914253</v>
      </c>
      <c r="Q9" s="70">
        <v>22</v>
      </c>
      <c r="R9" s="21">
        <v>22</v>
      </c>
      <c r="S9" s="23">
        <f t="shared" ref="S9:S18" si="4">IFERROR(R9/Q9,0)</f>
        <v>1</v>
      </c>
    </row>
    <row r="10" spans="1:19" ht="51">
      <c r="A10" s="17"/>
      <c r="B10" s="19">
        <v>5000183</v>
      </c>
      <c r="C10" s="19" t="s">
        <v>727</v>
      </c>
      <c r="D10" s="68">
        <v>3000526</v>
      </c>
      <c r="E10" s="19" t="s">
        <v>724</v>
      </c>
      <c r="F10" s="69">
        <v>18</v>
      </c>
      <c r="G10" s="19" t="s">
        <v>711</v>
      </c>
      <c r="H10" s="20">
        <v>7.9820390000000012</v>
      </c>
      <c r="I10" s="21">
        <v>5.9540509999999998</v>
      </c>
      <c r="J10" s="21">
        <f t="shared" si="0"/>
        <v>4.1512922121349076</v>
      </c>
      <c r="K10" s="21">
        <v>2.6797732521349076</v>
      </c>
      <c r="L10" s="21">
        <v>0.95942788999999995</v>
      </c>
      <c r="M10" s="21">
        <v>0.51209106999999998</v>
      </c>
      <c r="N10" s="22">
        <f t="shared" si="1"/>
        <v>0.45007562953943586</v>
      </c>
      <c r="O10" s="22">
        <f t="shared" si="2"/>
        <v>0.61121430470362237</v>
      </c>
      <c r="P10" s="23">
        <f t="shared" si="3"/>
        <v>0.69722147360425835</v>
      </c>
      <c r="Q10" s="70">
        <v>44788</v>
      </c>
      <c r="R10" s="21">
        <v>50618</v>
      </c>
      <c r="S10" s="23">
        <f t="shared" si="4"/>
        <v>1.1301687952130035</v>
      </c>
    </row>
    <row r="11" spans="1:19" ht="25.5">
      <c r="A11" s="17"/>
      <c r="B11" s="19">
        <v>5000189</v>
      </c>
      <c r="C11" s="19" t="s">
        <v>728</v>
      </c>
      <c r="D11" s="68">
        <v>3000380</v>
      </c>
      <c r="E11" s="19" t="s">
        <v>722</v>
      </c>
      <c r="F11" s="69">
        <v>59</v>
      </c>
      <c r="G11" s="19" t="s">
        <v>577</v>
      </c>
      <c r="H11" s="20">
        <v>41.371038000000006</v>
      </c>
      <c r="I11" s="21">
        <v>50.090118000000004</v>
      </c>
      <c r="J11" s="21">
        <f t="shared" si="0"/>
        <v>38.076539970756514</v>
      </c>
      <c r="K11" s="21">
        <v>29.847976320756516</v>
      </c>
      <c r="L11" s="21">
        <v>3.96734367</v>
      </c>
      <c r="M11" s="21">
        <v>4.261219979999999</v>
      </c>
      <c r="N11" s="22">
        <f t="shared" si="1"/>
        <v>0.59588552617816781</v>
      </c>
      <c r="O11" s="22">
        <f t="shared" si="2"/>
        <v>0.67508964524213166</v>
      </c>
      <c r="P11" s="23">
        <f t="shared" si="3"/>
        <v>0.76016071614677594</v>
      </c>
      <c r="Q11" s="70">
        <v>1074297</v>
      </c>
      <c r="R11" s="21">
        <v>1123472</v>
      </c>
      <c r="S11" s="23">
        <f t="shared" si="4"/>
        <v>1.0457741201920885</v>
      </c>
    </row>
    <row r="12" spans="1:19" ht="25.5">
      <c r="A12" s="17"/>
      <c r="B12" s="19">
        <v>5000200</v>
      </c>
      <c r="C12" s="19" t="s">
        <v>729</v>
      </c>
      <c r="D12" s="68">
        <v>3000380</v>
      </c>
      <c r="E12" s="19" t="s">
        <v>722</v>
      </c>
      <c r="F12" s="69">
        <v>30</v>
      </c>
      <c r="G12" s="19" t="s">
        <v>712</v>
      </c>
      <c r="H12" s="20">
        <v>1.0630850000000001</v>
      </c>
      <c r="I12" s="21">
        <v>1.7159000000000002</v>
      </c>
      <c r="J12" s="21">
        <f t="shared" si="0"/>
        <v>1.0224372240431268</v>
      </c>
      <c r="K12" s="21">
        <v>0.54989110404312669</v>
      </c>
      <c r="L12" s="21">
        <v>0.40011768000000003</v>
      </c>
      <c r="M12" s="21">
        <v>7.2428440000000011E-2</v>
      </c>
      <c r="N12" s="22">
        <f t="shared" si="1"/>
        <v>0.32046803662400292</v>
      </c>
      <c r="O12" s="22">
        <f t="shared" si="2"/>
        <v>0.55365043653075741</v>
      </c>
      <c r="P12" s="23">
        <f t="shared" si="3"/>
        <v>0.59586061194890527</v>
      </c>
      <c r="Q12" s="70">
        <v>3475</v>
      </c>
      <c r="R12" s="21">
        <v>3645</v>
      </c>
      <c r="S12" s="23">
        <f t="shared" si="4"/>
        <v>1.0489208633093525</v>
      </c>
    </row>
    <row r="13" spans="1:19" ht="38.25">
      <c r="A13" s="17"/>
      <c r="B13" s="19">
        <v>5000201</v>
      </c>
      <c r="C13" s="19" t="s">
        <v>730</v>
      </c>
      <c r="D13" s="68">
        <v>3000525</v>
      </c>
      <c r="E13" s="19" t="s">
        <v>723</v>
      </c>
      <c r="F13" s="69">
        <v>30</v>
      </c>
      <c r="G13" s="19" t="s">
        <v>712</v>
      </c>
      <c r="H13" s="20">
        <v>1.0296879999999999</v>
      </c>
      <c r="I13" s="21">
        <v>0.90762600000000004</v>
      </c>
      <c r="J13" s="21">
        <f t="shared" si="0"/>
        <v>0.72630430296923443</v>
      </c>
      <c r="K13" s="21">
        <v>0.44112789296923438</v>
      </c>
      <c r="L13" s="21">
        <v>0.2005478</v>
      </c>
      <c r="M13" s="21">
        <v>8.4628609999999979E-2</v>
      </c>
      <c r="N13" s="22">
        <f t="shared" si="1"/>
        <v>0.48602386111596008</v>
      </c>
      <c r="O13" s="22">
        <f t="shared" si="2"/>
        <v>0.7069824938567586</v>
      </c>
      <c r="P13" s="23">
        <f t="shared" si="3"/>
        <v>0.80022421456550874</v>
      </c>
      <c r="Q13" s="70">
        <v>2500</v>
      </c>
      <c r="R13" s="21">
        <v>2596</v>
      </c>
      <c r="S13" s="23">
        <f t="shared" si="4"/>
        <v>1.0384</v>
      </c>
    </row>
    <row r="14" spans="1:19" ht="38.25">
      <c r="A14" s="17"/>
      <c r="B14" s="19">
        <v>5000297</v>
      </c>
      <c r="C14" s="19" t="s">
        <v>731</v>
      </c>
      <c r="D14" s="68">
        <v>3000525</v>
      </c>
      <c r="E14" s="19" t="s">
        <v>723</v>
      </c>
      <c r="F14" s="69">
        <v>63</v>
      </c>
      <c r="G14" s="19" t="s">
        <v>738</v>
      </c>
      <c r="H14" s="20">
        <v>8.7913250000000041</v>
      </c>
      <c r="I14" s="21">
        <v>10.216043000000001</v>
      </c>
      <c r="J14" s="21">
        <f t="shared" si="0"/>
        <v>5.4446318944630248</v>
      </c>
      <c r="K14" s="21">
        <v>3.2248443644630242</v>
      </c>
      <c r="L14" s="21">
        <v>1.2998604600000003</v>
      </c>
      <c r="M14" s="21">
        <v>0.91992707000000007</v>
      </c>
      <c r="N14" s="22">
        <f t="shared" si="1"/>
        <v>0.31566472111198279</v>
      </c>
      <c r="O14" s="22">
        <f t="shared" si="2"/>
        <v>0.44290189699309451</v>
      </c>
      <c r="P14" s="23">
        <f t="shared" si="3"/>
        <v>0.53294919514953332</v>
      </c>
      <c r="Q14" s="70">
        <v>11040</v>
      </c>
      <c r="R14" s="21">
        <v>11423</v>
      </c>
      <c r="S14" s="23">
        <f t="shared" si="4"/>
        <v>1.0346920289855073</v>
      </c>
    </row>
    <row r="15" spans="1:19" ht="25.5">
      <c r="A15" s="17"/>
      <c r="B15" s="19">
        <v>5001308</v>
      </c>
      <c r="C15" s="19" t="s">
        <v>732</v>
      </c>
      <c r="D15" s="68">
        <v>3000380</v>
      </c>
      <c r="E15" s="19" t="s">
        <v>722</v>
      </c>
      <c r="F15" s="69">
        <v>59</v>
      </c>
      <c r="G15" s="19" t="s">
        <v>577</v>
      </c>
      <c r="H15" s="20">
        <v>26.599505000000001</v>
      </c>
      <c r="I15" s="21">
        <v>9.3030600000000003</v>
      </c>
      <c r="J15" s="21">
        <f t="shared" si="0"/>
        <v>4.8865190999869794</v>
      </c>
      <c r="K15" s="21">
        <v>3.221880569986979</v>
      </c>
      <c r="L15" s="21">
        <v>0.99872075000000005</v>
      </c>
      <c r="M15" s="21">
        <v>0.66591778000000001</v>
      </c>
      <c r="N15" s="22">
        <f t="shared" si="1"/>
        <v>0.34632481892914579</v>
      </c>
      <c r="O15" s="22">
        <f t="shared" si="2"/>
        <v>0.45367882395544901</v>
      </c>
      <c r="P15" s="23">
        <f t="shared" si="3"/>
        <v>0.52525933402417901</v>
      </c>
      <c r="Q15" s="70">
        <v>186550</v>
      </c>
      <c r="R15" s="21">
        <v>191121</v>
      </c>
      <c r="S15" s="23">
        <f t="shared" si="4"/>
        <v>1.0245028142589119</v>
      </c>
    </row>
    <row r="16" spans="1:19" ht="38.25">
      <c r="A16" s="17"/>
      <c r="B16" s="19">
        <v>5001309</v>
      </c>
      <c r="C16" s="19" t="s">
        <v>733</v>
      </c>
      <c r="D16" s="68">
        <v>3000525</v>
      </c>
      <c r="E16" s="19" t="s">
        <v>723</v>
      </c>
      <c r="F16" s="69">
        <v>59</v>
      </c>
      <c r="G16" s="19" t="s">
        <v>577</v>
      </c>
      <c r="H16" s="20">
        <v>7.1943669999999988</v>
      </c>
      <c r="I16" s="21">
        <v>7.8288189999999993</v>
      </c>
      <c r="J16" s="21">
        <f t="shared" si="0"/>
        <v>3.753719797228845</v>
      </c>
      <c r="K16" s="21">
        <v>2.2372226972288445</v>
      </c>
      <c r="L16" s="21">
        <v>1.1549051400000001</v>
      </c>
      <c r="M16" s="21">
        <v>0.36159195999999999</v>
      </c>
      <c r="N16" s="22">
        <f t="shared" si="1"/>
        <v>0.28576758476966252</v>
      </c>
      <c r="O16" s="22">
        <f t="shared" si="2"/>
        <v>0.43328729879038524</v>
      </c>
      <c r="P16" s="23">
        <f t="shared" si="3"/>
        <v>0.47947459217397226</v>
      </c>
      <c r="Q16" s="70">
        <v>59625</v>
      </c>
      <c r="R16" s="21">
        <v>60019</v>
      </c>
      <c r="S16" s="23">
        <f t="shared" si="4"/>
        <v>1.0066079664570231</v>
      </c>
    </row>
    <row r="17" spans="1:19" ht="51">
      <c r="A17" s="17"/>
      <c r="B17" s="19">
        <v>5003090</v>
      </c>
      <c r="C17" s="19" t="s">
        <v>734</v>
      </c>
      <c r="D17" s="68">
        <v>3000526</v>
      </c>
      <c r="E17" s="19" t="s">
        <v>724</v>
      </c>
      <c r="F17" s="69">
        <v>112</v>
      </c>
      <c r="G17" s="19" t="s">
        <v>715</v>
      </c>
      <c r="H17" s="20">
        <v>0.91033399999999998</v>
      </c>
      <c r="I17" s="21">
        <v>1.240245</v>
      </c>
      <c r="J17" s="21">
        <f t="shared" si="0"/>
        <v>0.87717139980746328</v>
      </c>
      <c r="K17" s="21">
        <v>0.43573316980746313</v>
      </c>
      <c r="L17" s="21">
        <v>0.30731330000000007</v>
      </c>
      <c r="M17" s="21">
        <v>0.13412493</v>
      </c>
      <c r="N17" s="22">
        <f t="shared" si="1"/>
        <v>0.35132830191410819</v>
      </c>
      <c r="O17" s="22">
        <f t="shared" si="2"/>
        <v>0.59911265097417299</v>
      </c>
      <c r="P17" s="23">
        <f t="shared" si="3"/>
        <v>0.70725654996187304</v>
      </c>
      <c r="Q17" s="70">
        <v>5</v>
      </c>
      <c r="R17" s="21">
        <v>5</v>
      </c>
      <c r="S17" s="23">
        <f t="shared" si="4"/>
        <v>1</v>
      </c>
    </row>
    <row r="18" spans="1:19" ht="51">
      <c r="A18" s="17"/>
      <c r="B18" s="19">
        <v>5004170</v>
      </c>
      <c r="C18" s="19" t="s">
        <v>735</v>
      </c>
      <c r="D18" s="68">
        <v>3000526</v>
      </c>
      <c r="E18" s="19" t="s">
        <v>724</v>
      </c>
      <c r="F18" s="69">
        <v>46</v>
      </c>
      <c r="G18" s="19" t="s">
        <v>736</v>
      </c>
      <c r="H18" s="20">
        <v>0.27744899999999995</v>
      </c>
      <c r="I18" s="21">
        <v>0.33742299999999997</v>
      </c>
      <c r="J18" s="21">
        <f t="shared" si="0"/>
        <v>0.1774689683601523</v>
      </c>
      <c r="K18" s="21">
        <v>0.11392754836015229</v>
      </c>
      <c r="L18" s="21">
        <v>5.0505750000000002E-2</v>
      </c>
      <c r="M18" s="21">
        <v>1.3035669999999999E-2</v>
      </c>
      <c r="N18" s="22">
        <f t="shared" si="1"/>
        <v>0.3376401382245795</v>
      </c>
      <c r="O18" s="22">
        <f t="shared" si="2"/>
        <v>0.48732095429224537</v>
      </c>
      <c r="P18" s="23">
        <f t="shared" si="3"/>
        <v>0.52595397575195624</v>
      </c>
      <c r="Q18" s="70">
        <v>0</v>
      </c>
      <c r="R18" s="21">
        <v>0</v>
      </c>
      <c r="S18" s="23">
        <f t="shared" si="4"/>
        <v>0</v>
      </c>
    </row>
    <row r="19" spans="1:19" ht="15.75" thickBot="1">
      <c r="A19" s="41" t="s">
        <v>293</v>
      </c>
      <c r="B19" s="43"/>
      <c r="C19" s="43"/>
      <c r="D19" s="65"/>
      <c r="E19" s="43"/>
      <c r="F19" s="66"/>
      <c r="G19" s="43"/>
      <c r="H19" s="44">
        <f>H6-H7</f>
        <v>33.362456999999964</v>
      </c>
      <c r="I19" s="44">
        <f t="shared" ref="I19:J19" si="5">I6-I7</f>
        <v>31.544461999999967</v>
      </c>
      <c r="J19" s="44">
        <f t="shared" si="5"/>
        <v>12.410801635835135</v>
      </c>
      <c r="K19" s="45">
        <f ca="1">OFFSET(K19,-MATCH("PROYECTOS",$A$8:$A$38,0)-1,0)-(OFFSET(K19,-MATCH("PROYECTOS",$A$8:$A$38,0),0))</f>
        <v>5.5772015458351234</v>
      </c>
      <c r="L19" s="45">
        <f ca="1">OFFSET(L19,-MATCH("PROYECTOS",$A$8:$A$38,0)-1,0)-(OFFSET(L19,-MATCH("PROYECTOS",$A$8:$A$38,0),0))</f>
        <v>3.4462999499999984</v>
      </c>
      <c r="M19" s="45">
        <f ca="1">OFFSET(M19,-MATCH("PROYECTOS",$A$8:$A$38,0)-1,0)-(OFFSET(M19,-MATCH("PROYECTOS",$A$8:$A$38,0),0))</f>
        <v>3.3873001400000025</v>
      </c>
      <c r="N19" s="46">
        <f t="shared" ca="1" si="1"/>
        <v>0.17680445923709617</v>
      </c>
      <c r="O19" s="46">
        <f t="shared" ca="1" si="2"/>
        <v>0.28605659832889624</v>
      </c>
      <c r="P19" s="47">
        <f t="shared" ca="1" si="3"/>
        <v>0.39343836759159617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M21"/>
  <sheetViews>
    <sheetView workbookViewId="0">
      <selection activeCell="A19" sqref="A19:L19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41</v>
      </c>
      <c r="B1" s="50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741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35.326035000000012</v>
      </c>
      <c r="E6" s="14">
        <v>41.076109000000002</v>
      </c>
      <c r="F6" s="14">
        <v>20.407249822547872</v>
      </c>
      <c r="G6" s="14">
        <v>11.618393372547871</v>
      </c>
      <c r="H6" s="14">
        <v>6.1042315899999986</v>
      </c>
      <c r="I6" s="14">
        <v>2.6846248599999996</v>
      </c>
      <c r="J6" s="15">
        <v>0.2828503881063289</v>
      </c>
      <c r="K6" s="15">
        <v>0.43145822216383417</v>
      </c>
      <c r="L6" s="16">
        <v>0.49681555335603639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15.858108999999995</v>
      </c>
      <c r="E7" s="38">
        <f ca="1">SUM(E8:OFFSET(E6,MATCH("GOBIERNOS REGIONALES",$A$8:$A$50,0),0))</f>
        <v>18.964716000000006</v>
      </c>
      <c r="F7" s="38">
        <f ca="1">SUM(F8:OFFSET(F6,MATCH("GOBIERNOS REGIONALES",$A$8:$A$50,0),0))</f>
        <v>10.283241647859262</v>
      </c>
      <c r="G7" s="38">
        <f ca="1">SUM(G8:OFFSET(G6,MATCH("GOBIERNOS REGIONALES",$A$8:$A$50,0),0))</f>
        <v>5.1896247178592603</v>
      </c>
      <c r="H7" s="38">
        <f ca="1">SUM(H8:OFFSET(H6,MATCH("GOBIERNOS REGIONALES",$A$8:$A$50,0),0))</f>
        <v>4.2028634900000013</v>
      </c>
      <c r="I7" s="38">
        <f ca="1">SUM(I8:OFFSET(I6,MATCH("GOBIERNOS REGIONALES",$A$8:$A$50,0),0))</f>
        <v>0.89075343999999979</v>
      </c>
      <c r="J7" s="39">
        <f ca="1">IFERROR(G7/E7,0)</f>
        <v>0.2736463186614162</v>
      </c>
      <c r="K7" s="39">
        <f ca="1">IFERROR(SUM(G7,H7)/E7,0)</f>
        <v>0.49526121075893037</v>
      </c>
      <c r="L7" s="40">
        <f ca="1">IFERROR(SUM(G7,H7,I7)/E7,0)</f>
        <v>0.54223019463403821</v>
      </c>
      <c r="M7" s="4"/>
    </row>
    <row r="8" spans="1:13" ht="25.5">
      <c r="A8" s="17"/>
      <c r="B8" s="18">
        <v>160</v>
      </c>
      <c r="C8" s="19" t="s">
        <v>147</v>
      </c>
      <c r="D8" s="20">
        <v>15.858108999999995</v>
      </c>
      <c r="E8" s="21">
        <v>18.964716000000006</v>
      </c>
      <c r="F8" s="21">
        <f t="shared" ref="F8:F20" si="0">SUM(G8,H8,I8)</f>
        <v>10.283241647859262</v>
      </c>
      <c r="G8" s="21">
        <v>5.1896247178592603</v>
      </c>
      <c r="H8" s="21">
        <v>4.2028634900000013</v>
      </c>
      <c r="I8" s="21">
        <v>0.89075343999999979</v>
      </c>
      <c r="J8" s="22">
        <f t="shared" ref="J8:J20" si="1">IFERROR(G8/E8,0)</f>
        <v>0.2736463186614162</v>
      </c>
      <c r="K8" s="22">
        <f t="shared" ref="K8:K20" si="2">IFERROR(SUM(G8,H8)/E8,0)</f>
        <v>0.49526121075893037</v>
      </c>
      <c r="L8" s="23">
        <f t="shared" ref="L8:L20" si="3">IFERROR(SUM(G8,H8,I8)/E8,0)</f>
        <v>0.54223019463403821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11.55298</v>
      </c>
      <c r="E9" s="38">
        <f ca="1">SUM(E10:OFFSET(E8,(MATCH("GOBIERNOS LOCALES",$A$8:$A$50,0)-MATCH("GOBIERNOS REGIONALES",$A$8:$A$50,0)),0))</f>
        <v>14.625014999999999</v>
      </c>
      <c r="F9" s="38">
        <f ca="1">SUM(F10:OFFSET(F8,(MATCH("GOBIERNOS LOCALES",$A$8:$A$50,0)-MATCH("GOBIERNOS REGIONALES",$A$8:$A$50,0)),0))</f>
        <v>6.7824088396290962</v>
      </c>
      <c r="G9" s="38">
        <f ca="1">SUM(G10:OFFSET(G8,(MATCH("GOBIERNOS LOCALES",$A$8:$A$50,0)-MATCH("GOBIERNOS REGIONALES",$A$8:$A$50,0)),0))</f>
        <v>4.4275606796290958</v>
      </c>
      <c r="H9" s="38">
        <f ca="1">SUM(H10:OFFSET(H8,(MATCH("GOBIERNOS LOCALES",$A$8:$A$50,0)-MATCH("GOBIERNOS REGIONALES",$A$8:$A$50,0)),0))</f>
        <v>0.99075210999999985</v>
      </c>
      <c r="I9" s="38">
        <f ca="1">SUM(I10:OFFSET(I8,(MATCH("GOBIERNOS LOCALES",$A$8:$A$50,0)-MATCH("GOBIERNOS REGIONALES",$A$8:$A$50,0)),0))</f>
        <v>1.3640960500000001</v>
      </c>
      <c r="J9" s="39">
        <f t="shared" ca="1" si="1"/>
        <v>0.30273888126809417</v>
      </c>
      <c r="K9" s="39">
        <f t="shared" ca="1" si="2"/>
        <v>0.37048254580450657</v>
      </c>
      <c r="L9" s="40">
        <f t="shared" ca="1" si="3"/>
        <v>0.46375397492782711</v>
      </c>
      <c r="M9" s="4"/>
    </row>
    <row r="10" spans="1:13">
      <c r="A10" s="17"/>
      <c r="B10" s="18">
        <v>440</v>
      </c>
      <c r="C10" s="19" t="s">
        <v>206</v>
      </c>
      <c r="D10" s="20">
        <v>0.620058</v>
      </c>
      <c r="E10" s="21">
        <v>0.53069100000000002</v>
      </c>
      <c r="F10" s="21">
        <f t="shared" si="0"/>
        <v>0.37722862362906934</v>
      </c>
      <c r="G10" s="21">
        <v>0.35489502362906933</v>
      </c>
      <c r="H10" s="21">
        <v>6.6800000000000002E-3</v>
      </c>
      <c r="I10" s="21">
        <v>1.56536E-2</v>
      </c>
      <c r="J10" s="22">
        <f t="shared" si="1"/>
        <v>0.66874136480375457</v>
      </c>
      <c r="K10" s="22">
        <f t="shared" si="2"/>
        <v>0.68132872731791072</v>
      </c>
      <c r="L10" s="23">
        <f t="shared" si="3"/>
        <v>0.71082536472084379</v>
      </c>
      <c r="M10" s="4"/>
    </row>
    <row r="11" spans="1:13">
      <c r="A11" s="17"/>
      <c r="B11" s="18">
        <v>442</v>
      </c>
      <c r="C11" s="19" t="s">
        <v>208</v>
      </c>
      <c r="D11" s="20">
        <v>0.2</v>
      </c>
      <c r="E11" s="21">
        <v>1.6210709999999999</v>
      </c>
      <c r="F11" s="21">
        <f t="shared" si="0"/>
        <v>0.79831687541869156</v>
      </c>
      <c r="G11" s="21">
        <v>0.36085259541869164</v>
      </c>
      <c r="H11" s="21">
        <v>0.13286254</v>
      </c>
      <c r="I11" s="21">
        <v>0.30460174000000001</v>
      </c>
      <c r="J11" s="22">
        <f t="shared" si="1"/>
        <v>0.22260135146374938</v>
      </c>
      <c r="K11" s="22">
        <f t="shared" si="2"/>
        <v>0.30456108055642944</v>
      </c>
      <c r="L11" s="23">
        <f t="shared" si="3"/>
        <v>0.49246262219155829</v>
      </c>
      <c r="M11" s="4"/>
    </row>
    <row r="12" spans="1:13">
      <c r="A12" s="17"/>
      <c r="B12" s="18">
        <v>444</v>
      </c>
      <c r="C12" s="19" t="s">
        <v>210</v>
      </c>
      <c r="D12" s="20">
        <v>1.5774409999999999</v>
      </c>
      <c r="E12" s="21">
        <v>1.5774409999999999</v>
      </c>
      <c r="F12" s="21">
        <f t="shared" si="0"/>
        <v>0.72084255949521259</v>
      </c>
      <c r="G12" s="21">
        <v>0.41480038949521258</v>
      </c>
      <c r="H12" s="21">
        <v>0.12475258</v>
      </c>
      <c r="I12" s="21">
        <v>0.18128959</v>
      </c>
      <c r="J12" s="22">
        <f t="shared" si="1"/>
        <v>0.26295778383800894</v>
      </c>
      <c r="K12" s="22">
        <f t="shared" si="2"/>
        <v>0.34204320129577753</v>
      </c>
      <c r="L12" s="23">
        <f t="shared" si="3"/>
        <v>0.45696958523026387</v>
      </c>
      <c r="M12" s="4"/>
    </row>
    <row r="13" spans="1:13">
      <c r="A13" s="17"/>
      <c r="B13" s="18">
        <v>446</v>
      </c>
      <c r="C13" s="19" t="s">
        <v>212</v>
      </c>
      <c r="D13" s="20">
        <v>3.3416410000000001</v>
      </c>
      <c r="E13" s="21">
        <v>4.0650950000000012</v>
      </c>
      <c r="F13" s="21">
        <f t="shared" si="0"/>
        <v>1.6645461598060787</v>
      </c>
      <c r="G13" s="21">
        <v>1.0553255598060787</v>
      </c>
      <c r="H13" s="21">
        <v>0.27278299</v>
      </c>
      <c r="I13" s="21">
        <v>0.33643761</v>
      </c>
      <c r="J13" s="22">
        <f t="shared" si="1"/>
        <v>0.25960661677182906</v>
      </c>
      <c r="K13" s="22">
        <f t="shared" si="2"/>
        <v>0.32671033513511449</v>
      </c>
      <c r="L13" s="23">
        <f t="shared" si="3"/>
        <v>0.4094728806598808</v>
      </c>
      <c r="M13" s="4"/>
    </row>
    <row r="14" spans="1:13">
      <c r="A14" s="17"/>
      <c r="B14" s="18">
        <v>447</v>
      </c>
      <c r="C14" s="19" t="s">
        <v>213</v>
      </c>
      <c r="D14" s="20">
        <v>0</v>
      </c>
      <c r="E14" s="21">
        <v>0.7</v>
      </c>
      <c r="F14" s="21">
        <f t="shared" si="0"/>
        <v>0.36392007470619081</v>
      </c>
      <c r="G14" s="21">
        <v>0.28480042470619082</v>
      </c>
      <c r="H14" s="21">
        <v>4.7695480000000005E-2</v>
      </c>
      <c r="I14" s="21">
        <v>3.1424169999999994E-2</v>
      </c>
      <c r="J14" s="22">
        <f t="shared" si="1"/>
        <v>0.40685774958027265</v>
      </c>
      <c r="K14" s="22">
        <f t="shared" si="2"/>
        <v>0.47499414958027264</v>
      </c>
      <c r="L14" s="23">
        <f t="shared" si="3"/>
        <v>0.51988582100884406</v>
      </c>
      <c r="M14" s="4"/>
    </row>
    <row r="15" spans="1:13">
      <c r="A15" s="17"/>
      <c r="B15" s="18">
        <v>449</v>
      </c>
      <c r="C15" s="19" t="s">
        <v>215</v>
      </c>
      <c r="D15" s="20">
        <v>2.5919999999999999E-2</v>
      </c>
      <c r="E15" s="21">
        <v>2.5920000000000002E-2</v>
      </c>
      <c r="F15" s="21">
        <f t="shared" si="0"/>
        <v>1.7320280100211388E-2</v>
      </c>
      <c r="G15" s="21">
        <v>1.3830660100211389E-2</v>
      </c>
      <c r="H15" s="21">
        <v>2.1083099999999995E-3</v>
      </c>
      <c r="I15" s="21">
        <v>1.38131E-3</v>
      </c>
      <c r="J15" s="22">
        <f t="shared" si="1"/>
        <v>0.53359028164395783</v>
      </c>
      <c r="K15" s="22">
        <f t="shared" si="2"/>
        <v>0.61492940201432822</v>
      </c>
      <c r="L15" s="23">
        <f t="shared" si="3"/>
        <v>0.66822068287852576</v>
      </c>
      <c r="M15" s="4"/>
    </row>
    <row r="16" spans="1:13">
      <c r="A16" s="17"/>
      <c r="B16" s="18">
        <v>453</v>
      </c>
      <c r="C16" s="19" t="s">
        <v>219</v>
      </c>
      <c r="D16" s="20">
        <v>0.32536199999999998</v>
      </c>
      <c r="E16" s="21">
        <v>0.36792400000000003</v>
      </c>
      <c r="F16" s="21">
        <f t="shared" si="0"/>
        <v>0.25407610217287901</v>
      </c>
      <c r="G16" s="21">
        <v>0.19842779217287898</v>
      </c>
      <c r="H16" s="21">
        <v>-1.6316650000000002E-2</v>
      </c>
      <c r="I16" s="21">
        <v>7.1964959999999994E-2</v>
      </c>
      <c r="J16" s="22">
        <f t="shared" si="1"/>
        <v>0.53931733774605339</v>
      </c>
      <c r="K16" s="22">
        <f t="shared" si="2"/>
        <v>0.49496945611832599</v>
      </c>
      <c r="L16" s="23">
        <f t="shared" si="3"/>
        <v>0.69056680774529244</v>
      </c>
      <c r="M16" s="4"/>
    </row>
    <row r="17" spans="1:13">
      <c r="A17" s="17"/>
      <c r="B17" s="18">
        <v>456</v>
      </c>
      <c r="C17" s="19" t="s">
        <v>222</v>
      </c>
      <c r="D17" s="20">
        <v>3.5</v>
      </c>
      <c r="E17" s="21">
        <v>3.5</v>
      </c>
      <c r="F17" s="21">
        <f t="shared" si="0"/>
        <v>1.0423739109960937</v>
      </c>
      <c r="G17" s="21">
        <v>0.62612152099609375</v>
      </c>
      <c r="H17" s="21">
        <v>0.21546959999999998</v>
      </c>
      <c r="I17" s="21">
        <v>0.20078278999999999</v>
      </c>
      <c r="J17" s="22">
        <f t="shared" si="1"/>
        <v>0.17889186314174108</v>
      </c>
      <c r="K17" s="22">
        <f t="shared" si="2"/>
        <v>0.24045460599888394</v>
      </c>
      <c r="L17" s="23">
        <f t="shared" si="3"/>
        <v>0.29782111742745532</v>
      </c>
      <c r="M17" s="4"/>
    </row>
    <row r="18" spans="1:13">
      <c r="A18" s="17"/>
      <c r="B18" s="18">
        <v>459</v>
      </c>
      <c r="C18" s="19" t="s">
        <v>225</v>
      </c>
      <c r="D18" s="20">
        <v>1.5</v>
      </c>
      <c r="E18" s="21">
        <v>1.79806</v>
      </c>
      <c r="F18" s="21">
        <f t="shared" si="0"/>
        <v>1.1640117621447563</v>
      </c>
      <c r="G18" s="21">
        <v>0.84231781214475632</v>
      </c>
      <c r="H18" s="21">
        <v>0.15779825</v>
      </c>
      <c r="I18" s="21">
        <v>0.16389570000000001</v>
      </c>
      <c r="J18" s="22">
        <f t="shared" si="1"/>
        <v>0.46845923503373432</v>
      </c>
      <c r="K18" s="22">
        <f t="shared" si="2"/>
        <v>0.55621951555829963</v>
      </c>
      <c r="L18" s="23">
        <f t="shared" si="3"/>
        <v>0.64737092318652123</v>
      </c>
      <c r="M18" s="4"/>
    </row>
    <row r="19" spans="1:13">
      <c r="A19" s="17"/>
      <c r="B19" s="18">
        <v>460</v>
      </c>
      <c r="C19" s="19" t="s">
        <v>226</v>
      </c>
      <c r="D19" s="20">
        <v>0.46255799999999997</v>
      </c>
      <c r="E19" s="21">
        <v>0.43881299999999995</v>
      </c>
      <c r="F19" s="21">
        <f t="shared" si="0"/>
        <v>0.37977249115991235</v>
      </c>
      <c r="G19" s="21">
        <v>0.27618890115991235</v>
      </c>
      <c r="H19" s="21">
        <v>4.6919010000000004E-2</v>
      </c>
      <c r="I19" s="21">
        <v>5.6664580000000006E-2</v>
      </c>
      <c r="J19" s="22">
        <f t="shared" si="1"/>
        <v>0.62939999762977028</v>
      </c>
      <c r="K19" s="22">
        <f t="shared" si="2"/>
        <v>0.73632255917648837</v>
      </c>
      <c r="L19" s="23">
        <f t="shared" si="3"/>
        <v>0.86545405710385148</v>
      </c>
      <c r="M19" s="4"/>
    </row>
    <row r="20" spans="1:13" ht="15.75" thickBot="1">
      <c r="A20" s="41" t="s">
        <v>232</v>
      </c>
      <c r="B20" s="58"/>
      <c r="C20" s="43"/>
      <c r="D20" s="44">
        <v>7.9149460000000005</v>
      </c>
      <c r="E20" s="45">
        <v>7.4863779999999993</v>
      </c>
      <c r="F20" s="45">
        <f t="shared" si="0"/>
        <v>3.3415993350595152</v>
      </c>
      <c r="G20" s="45">
        <v>2.0012079750595149</v>
      </c>
      <c r="H20" s="45">
        <v>0.91061599000000004</v>
      </c>
      <c r="I20" s="45">
        <v>0.42977537000000005</v>
      </c>
      <c r="J20" s="46">
        <f t="shared" si="1"/>
        <v>0.26731324213919133</v>
      </c>
      <c r="K20" s="46">
        <f t="shared" si="2"/>
        <v>0.3889496315921418</v>
      </c>
      <c r="L20" s="47">
        <f t="shared" si="3"/>
        <v>0.44635728186040241</v>
      </c>
      <c r="M20" s="4"/>
    </row>
    <row r="21" spans="1:13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J11" sqref="J1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1</v>
      </c>
      <c r="B1" s="49" t="s">
        <v>13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245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1626.886438</v>
      </c>
      <c r="I6" s="14">
        <v>2097.2776089999993</v>
      </c>
      <c r="J6" s="14">
        <v>1335.6707854634053</v>
      </c>
      <c r="K6" s="14">
        <v>1059.719962713405</v>
      </c>
      <c r="L6" s="14">
        <v>138.49332626</v>
      </c>
      <c r="M6" s="14">
        <v>137.45749649000004</v>
      </c>
      <c r="N6" s="15">
        <v>0.50528359153116076</v>
      </c>
      <c r="O6" s="15">
        <v>0.57131840049764504</v>
      </c>
      <c r="P6" s="16">
        <v>0.63685931692193332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1475.4691979999986</v>
      </c>
      <c r="I7" s="38">
        <f ca="1">SUM(I8:OFFSET(I6,MATCH("PROYECTOS",$A$8:$A$50,0),0))</f>
        <v>1909.1398119999994</v>
      </c>
      <c r="J7" s="38">
        <f ca="1">SUM(J8:OFFSET(J6,MATCH("PROYECTOS",$A$8:$A$50,0),0))</f>
        <v>1280.7819770817846</v>
      </c>
      <c r="K7" s="38">
        <f ca="1">SUM(K8:OFFSET(K6,MATCH("PROYECTOS",$A$8:$A$50,0),0))</f>
        <v>1030.5257133517846</v>
      </c>
      <c r="L7" s="38">
        <f ca="1">SUM(L8:OFFSET(L6,MATCH("PROYECTOS",$A$8:$A$50,0),0))</f>
        <v>127.58141465000007</v>
      </c>
      <c r="M7" s="38">
        <f ca="1">SUM(M8:OFFSET(M6,MATCH("PROYECTOS",$A$8:$A$50,0),0))</f>
        <v>122.67484907999996</v>
      </c>
      <c r="N7" s="39">
        <f ca="1">IFERROR(K7/I7,0)</f>
        <v>0.53978535614540146</v>
      </c>
      <c r="O7" s="39">
        <f ca="1">IFERROR(SUM(K7,L7)/I7,0)</f>
        <v>0.60661200438147123</v>
      </c>
      <c r="P7" s="40">
        <f ca="1">IFERROR(SUM(K7,L7,M7)/I7,0)</f>
        <v>0.6708686126764325</v>
      </c>
      <c r="Q7" s="64"/>
      <c r="R7" s="38"/>
      <c r="S7" s="40"/>
    </row>
    <row r="8" spans="1:19" ht="25.5">
      <c r="A8" s="17"/>
      <c r="B8" s="19">
        <v>5000017</v>
      </c>
      <c r="C8" s="19" t="s">
        <v>295</v>
      </c>
      <c r="D8" s="68">
        <v>3033254</v>
      </c>
      <c r="E8" s="19" t="s">
        <v>283</v>
      </c>
      <c r="F8" s="69">
        <v>218</v>
      </c>
      <c r="G8" s="19" t="s">
        <v>305</v>
      </c>
      <c r="H8" s="20">
        <v>387.01441400000027</v>
      </c>
      <c r="I8" s="21">
        <v>427.99172300000015</v>
      </c>
      <c r="J8" s="21">
        <f t="shared" ref="J8:J16" si="0">SUM(K8,L8,M8)</f>
        <v>306.28238648040724</v>
      </c>
      <c r="K8" s="21">
        <v>259.52082078040723</v>
      </c>
      <c r="L8" s="21">
        <v>21.845501289999994</v>
      </c>
      <c r="M8" s="21">
        <v>24.916064410000008</v>
      </c>
      <c r="N8" s="22">
        <f t="shared" ref="N8:N17" si="1">IFERROR(K8/I8,0)</f>
        <v>0.60636878433372676</v>
      </c>
      <c r="O8" s="22">
        <f t="shared" ref="O8:O17" si="2">IFERROR(SUM(K8,L8)/I8,0)</f>
        <v>0.65741066228611889</v>
      </c>
      <c r="P8" s="23">
        <f t="shared" ref="P8:P17" si="3">IFERROR(SUM(K8,L8,M8)/I8,0)</f>
        <v>0.71562689187895145</v>
      </c>
      <c r="Q8" s="70">
        <v>1707028</v>
      </c>
      <c r="R8" s="21">
        <v>1578467.862</v>
      </c>
      <c r="S8" s="23">
        <f>IFERROR(R8/Q8,0)</f>
        <v>0.92468773915835001</v>
      </c>
    </row>
    <row r="9" spans="1:19" ht="38.25">
      <c r="A9" s="17"/>
      <c r="B9" s="19">
        <v>5000018</v>
      </c>
      <c r="C9" s="19" t="s">
        <v>296</v>
      </c>
      <c r="D9" s="68">
        <v>3033255</v>
      </c>
      <c r="E9" s="19" t="s">
        <v>284</v>
      </c>
      <c r="F9" s="69">
        <v>219</v>
      </c>
      <c r="G9" s="19" t="s">
        <v>306</v>
      </c>
      <c r="H9" s="20">
        <v>273.77885399999991</v>
      </c>
      <c r="I9" s="21">
        <v>394.24932600000005</v>
      </c>
      <c r="J9" s="21">
        <f t="shared" si="0"/>
        <v>273.53863291764242</v>
      </c>
      <c r="K9" s="21">
        <v>222.75996525764242</v>
      </c>
      <c r="L9" s="21">
        <v>27.053152689999994</v>
      </c>
      <c r="M9" s="21">
        <v>23.725514969999988</v>
      </c>
      <c r="N9" s="22">
        <f t="shared" si="1"/>
        <v>0.5650230718660566</v>
      </c>
      <c r="O9" s="22">
        <f t="shared" si="2"/>
        <v>0.63364247310759481</v>
      </c>
      <c r="P9" s="23">
        <f t="shared" si="3"/>
        <v>0.69382143450422129</v>
      </c>
      <c r="Q9" s="70">
        <v>549273</v>
      </c>
      <c r="R9" s="21">
        <v>399632.43600000005</v>
      </c>
      <c r="S9" s="23">
        <f t="shared" ref="S9:S16" si="4">IFERROR(R9/Q9,0)</f>
        <v>0.72756613924223479</v>
      </c>
    </row>
    <row r="10" spans="1:19" ht="38.25">
      <c r="A10" s="17"/>
      <c r="B10" s="19">
        <v>5000019</v>
      </c>
      <c r="C10" s="19" t="s">
        <v>297</v>
      </c>
      <c r="D10" s="68">
        <v>3033256</v>
      </c>
      <c r="E10" s="19" t="s">
        <v>285</v>
      </c>
      <c r="F10" s="69">
        <v>220</v>
      </c>
      <c r="G10" s="19" t="s">
        <v>307</v>
      </c>
      <c r="H10" s="20">
        <v>89.556608000000026</v>
      </c>
      <c r="I10" s="21">
        <v>129.64247499999996</v>
      </c>
      <c r="J10" s="21">
        <f t="shared" si="0"/>
        <v>98.120242440505081</v>
      </c>
      <c r="K10" s="21">
        <v>87.801496480505079</v>
      </c>
      <c r="L10" s="21">
        <v>5.4273766000000023</v>
      </c>
      <c r="M10" s="21">
        <v>4.8913693600000014</v>
      </c>
      <c r="N10" s="22">
        <f t="shared" si="1"/>
        <v>0.67725871849102781</v>
      </c>
      <c r="O10" s="22">
        <f t="shared" si="2"/>
        <v>0.71912290382072008</v>
      </c>
      <c r="P10" s="23">
        <f t="shared" si="3"/>
        <v>0.75685258585587101</v>
      </c>
      <c r="Q10" s="70">
        <v>2827951</v>
      </c>
      <c r="R10" s="21">
        <v>2602737.64</v>
      </c>
      <c r="S10" s="23">
        <f t="shared" si="4"/>
        <v>0.92036164700166312</v>
      </c>
    </row>
    <row r="11" spans="1:19" ht="25.5">
      <c r="A11" s="17"/>
      <c r="B11" s="19">
        <v>5000027</v>
      </c>
      <c r="C11" s="19" t="s">
        <v>298</v>
      </c>
      <c r="D11" s="68">
        <v>3033311</v>
      </c>
      <c r="E11" s="19" t="s">
        <v>286</v>
      </c>
      <c r="F11" s="69">
        <v>16</v>
      </c>
      <c r="G11" s="19" t="s">
        <v>308</v>
      </c>
      <c r="H11" s="20">
        <v>165.67291699999993</v>
      </c>
      <c r="I11" s="21">
        <v>182.64815700000005</v>
      </c>
      <c r="J11" s="21">
        <f t="shared" si="0"/>
        <v>134.18354092262663</v>
      </c>
      <c r="K11" s="21">
        <v>109.47140748262662</v>
      </c>
      <c r="L11" s="21">
        <v>13.255403699999999</v>
      </c>
      <c r="M11" s="21">
        <v>11.456729740000002</v>
      </c>
      <c r="N11" s="22">
        <f t="shared" si="1"/>
        <v>0.59935675936016475</v>
      </c>
      <c r="O11" s="22">
        <f t="shared" si="2"/>
        <v>0.67193019189690806</v>
      </c>
      <c r="P11" s="23">
        <f t="shared" si="3"/>
        <v>0.73465587130247689</v>
      </c>
      <c r="Q11" s="70">
        <v>1828825</v>
      </c>
      <c r="R11" s="21">
        <v>1645403.0329999998</v>
      </c>
      <c r="S11" s="23">
        <f t="shared" si="4"/>
        <v>0.89970501988981988</v>
      </c>
    </row>
    <row r="12" spans="1:19" ht="38.25">
      <c r="A12" s="17"/>
      <c r="B12" s="19">
        <v>5000029</v>
      </c>
      <c r="C12" s="19" t="s">
        <v>299</v>
      </c>
      <c r="D12" s="68">
        <v>3033313</v>
      </c>
      <c r="E12" s="19" t="s">
        <v>288</v>
      </c>
      <c r="F12" s="69">
        <v>16</v>
      </c>
      <c r="G12" s="19" t="s">
        <v>308</v>
      </c>
      <c r="H12" s="20">
        <v>96.32410999999999</v>
      </c>
      <c r="I12" s="21">
        <v>120.75042500000005</v>
      </c>
      <c r="J12" s="21">
        <f t="shared" si="0"/>
        <v>79.891908977739902</v>
      </c>
      <c r="K12" s="21">
        <v>61.937298587739903</v>
      </c>
      <c r="L12" s="21">
        <v>8.3785939299999974</v>
      </c>
      <c r="M12" s="21">
        <v>9.57601646</v>
      </c>
      <c r="N12" s="22">
        <f t="shared" si="1"/>
        <v>0.51293648521518564</v>
      </c>
      <c r="O12" s="22">
        <f t="shared" si="2"/>
        <v>0.58232418244275219</v>
      </c>
      <c r="P12" s="23">
        <f t="shared" si="3"/>
        <v>0.66162838745900787</v>
      </c>
      <c r="Q12" s="70">
        <v>150225</v>
      </c>
      <c r="R12" s="21">
        <v>136848.834</v>
      </c>
      <c r="S12" s="23">
        <f t="shared" si="4"/>
        <v>0.91095912131802304</v>
      </c>
    </row>
    <row r="13" spans="1:19" ht="25.5">
      <c r="A13" s="17"/>
      <c r="B13" s="19">
        <v>5004424</v>
      </c>
      <c r="C13" s="19" t="s">
        <v>300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11.269782000000005</v>
      </c>
      <c r="I13" s="21">
        <v>12.602726000000001</v>
      </c>
      <c r="J13" s="21">
        <f t="shared" si="0"/>
        <v>6.6460677939628745</v>
      </c>
      <c r="K13" s="21">
        <v>4.890042413962874</v>
      </c>
      <c r="L13" s="21">
        <v>1.1185337599999998</v>
      </c>
      <c r="M13" s="21">
        <v>0.63749162000000015</v>
      </c>
      <c r="N13" s="22">
        <f t="shared" si="1"/>
        <v>0.3880146576195399</v>
      </c>
      <c r="O13" s="22">
        <f t="shared" si="2"/>
        <v>0.47676797654435032</v>
      </c>
      <c r="P13" s="23">
        <f t="shared" si="3"/>
        <v>0.52735160583217267</v>
      </c>
      <c r="Q13" s="70">
        <v>956</v>
      </c>
      <c r="R13" s="21">
        <v>699.4</v>
      </c>
      <c r="S13" s="23">
        <f t="shared" si="4"/>
        <v>0.73158995815899575</v>
      </c>
    </row>
    <row r="14" spans="1:19" ht="25.5">
      <c r="A14" s="17"/>
      <c r="B14" s="19">
        <v>5004425</v>
      </c>
      <c r="C14" s="19" t="s">
        <v>301</v>
      </c>
      <c r="D14" s="68">
        <v>3000001</v>
      </c>
      <c r="E14" s="19" t="s">
        <v>275</v>
      </c>
      <c r="F14" s="69">
        <v>80</v>
      </c>
      <c r="G14" s="19" t="s">
        <v>310</v>
      </c>
      <c r="H14" s="20">
        <v>5.5496769999999991</v>
      </c>
      <c r="I14" s="21">
        <v>8.429726999999998</v>
      </c>
      <c r="J14" s="21">
        <f t="shared" si="0"/>
        <v>4.6661916077105987</v>
      </c>
      <c r="K14" s="21">
        <v>2.9263857677105989</v>
      </c>
      <c r="L14" s="21">
        <v>0.99513545000000014</v>
      </c>
      <c r="M14" s="21">
        <v>0.74467038999999979</v>
      </c>
      <c r="N14" s="22">
        <f t="shared" si="1"/>
        <v>0.34715071647167217</v>
      </c>
      <c r="O14" s="22">
        <f t="shared" si="2"/>
        <v>0.46520144931272389</v>
      </c>
      <c r="P14" s="23">
        <f t="shared" si="3"/>
        <v>0.5535400621764619</v>
      </c>
      <c r="Q14" s="70">
        <v>141</v>
      </c>
      <c r="R14" s="21">
        <v>84</v>
      </c>
      <c r="S14" s="23">
        <f t="shared" si="4"/>
        <v>0.5957446808510638</v>
      </c>
    </row>
    <row r="15" spans="1:19" ht="38.25">
      <c r="A15" s="17"/>
      <c r="B15" s="19">
        <v>5004426</v>
      </c>
      <c r="C15" s="19" t="s">
        <v>302</v>
      </c>
      <c r="D15" s="68">
        <v>3000001</v>
      </c>
      <c r="E15" s="19" t="s">
        <v>275</v>
      </c>
      <c r="F15" s="69">
        <v>60</v>
      </c>
      <c r="G15" s="19" t="s">
        <v>309</v>
      </c>
      <c r="H15" s="20">
        <v>42.323931000000002</v>
      </c>
      <c r="I15" s="21">
        <v>83.659018000000046</v>
      </c>
      <c r="J15" s="21">
        <f t="shared" si="0"/>
        <v>37.548524338825601</v>
      </c>
      <c r="K15" s="21">
        <v>25.160325428825605</v>
      </c>
      <c r="L15" s="21">
        <v>5.9045641699999996</v>
      </c>
      <c r="M15" s="21">
        <v>6.4836347399999976</v>
      </c>
      <c r="N15" s="22">
        <f t="shared" si="1"/>
        <v>0.30074851498765609</v>
      </c>
      <c r="O15" s="22">
        <f t="shared" si="2"/>
        <v>0.37132744731507111</v>
      </c>
      <c r="P15" s="23">
        <f t="shared" si="3"/>
        <v>0.44882817461263508</v>
      </c>
      <c r="Q15" s="70">
        <v>1178</v>
      </c>
      <c r="R15" s="21">
        <v>862.63900000000001</v>
      </c>
      <c r="S15" s="23">
        <f t="shared" si="4"/>
        <v>0.73229117147707978</v>
      </c>
    </row>
    <row r="16" spans="1:19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403.97890499999858</v>
      </c>
      <c r="I16" s="21">
        <v>549.16623499999912</v>
      </c>
      <c r="J16" s="21">
        <f t="shared" si="0"/>
        <v>339.90448160236429</v>
      </c>
      <c r="K16" s="21">
        <v>256.05797115236425</v>
      </c>
      <c r="L16" s="21">
        <v>43.603153060000068</v>
      </c>
      <c r="M16" s="21">
        <v>40.243357389999957</v>
      </c>
      <c r="N16" s="22">
        <f t="shared" si="1"/>
        <v>0.46626677831415592</v>
      </c>
      <c r="O16" s="22">
        <f t="shared" si="2"/>
        <v>0.54566560198728309</v>
      </c>
      <c r="P16" s="23">
        <f t="shared" si="3"/>
        <v>0.61894643177100073</v>
      </c>
      <c r="Q16" s="70"/>
      <c r="R16" s="21"/>
      <c r="S16" s="23">
        <f t="shared" si="4"/>
        <v>0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151.41724000000136</v>
      </c>
      <c r="I17" s="45">
        <f t="shared" ref="I17:M17" ca="1" si="5">OFFSET(I17,-MATCH("PROYECTOS",$A$8:$A$50,0)-1,0)-(OFFSET(I17,-MATCH("PROYECTOS",$A$8:$A$50,0),0))</f>
        <v>188.13779699999986</v>
      </c>
      <c r="J17" s="45">
        <f t="shared" ca="1" si="5"/>
        <v>54.88880838162072</v>
      </c>
      <c r="K17" s="45">
        <f t="shared" ca="1" si="5"/>
        <v>29.19424936162045</v>
      </c>
      <c r="L17" s="45">
        <f t="shared" ca="1" si="5"/>
        <v>10.911911609999933</v>
      </c>
      <c r="M17" s="45">
        <f t="shared" ca="1" si="5"/>
        <v>14.782647410000081</v>
      </c>
      <c r="N17" s="46">
        <f t="shared" ca="1" si="1"/>
        <v>0.15517482306662958</v>
      </c>
      <c r="O17" s="46">
        <f t="shared" ca="1" si="2"/>
        <v>0.21317439457218909</v>
      </c>
      <c r="P17" s="47">
        <f t="shared" ca="1" si="3"/>
        <v>0.29174790635834064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41</v>
      </c>
      <c r="B1" s="51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742</v>
      </c>
      <c r="N2" s="72" t="s">
        <v>757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35.326035000000012</v>
      </c>
      <c r="E6" s="14">
        <f ca="1">SUM(E7:OFFSET(E7,50,0))</f>
        <v>41.076109000000002</v>
      </c>
      <c r="F6" s="14">
        <f ca="1">SUM(F7:OFFSET(F7,50,0))</f>
        <v>20.407249822547872</v>
      </c>
      <c r="G6" s="14">
        <f ca="1">SUM(G7:OFFSET(G7,50,0))</f>
        <v>11.618393372547871</v>
      </c>
      <c r="H6" s="14">
        <f ca="1">SUM(H7:OFFSET(H7,50,0))</f>
        <v>6.1042315899999986</v>
      </c>
      <c r="I6" s="14">
        <f ca="1">SUM(I7:OFFSET(I7,50,0))</f>
        <v>2.6846248599999996</v>
      </c>
      <c r="J6" s="15">
        <f ca="1">IFERROR(G6/E6,0)</f>
        <v>0.2828503881063289</v>
      </c>
      <c r="K6" s="15">
        <f ca="1">IFERROR(SUM(G6,H6)/E6,0)</f>
        <v>0.43145822216383417</v>
      </c>
      <c r="L6" s="16">
        <f ca="1">IFERROR(SUM(G6,H6,I6)/E6,0)</f>
        <v>0.49681555335603639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0.77509800000000006</v>
      </c>
      <c r="E7" s="21">
        <v>0.74589899999999998</v>
      </c>
      <c r="F7" s="21">
        <f t="shared" ref="F7:F31" si="0">SUM(G7,H7,I7)</f>
        <v>0.45969704400173023</v>
      </c>
      <c r="G7" s="21">
        <v>0.39414081400173018</v>
      </c>
      <c r="H7" s="21">
        <v>4.7526390000000002E-2</v>
      </c>
      <c r="I7" s="21">
        <v>1.8029840000000002E-2</v>
      </c>
      <c r="J7" s="22">
        <f t="shared" ref="J7:J31" si="1">IFERROR(G7/E7,0)</f>
        <v>0.5284104335864912</v>
      </c>
      <c r="K7" s="22">
        <f t="shared" ref="K7:K31" si="2">IFERROR(SUM(G7,H7)/E7,0)</f>
        <v>0.59212735772769531</v>
      </c>
      <c r="L7" s="23">
        <f t="shared" ref="L7:L31" si="3">IFERROR(SUM(G7,H7,I7)/E7,0)</f>
        <v>0.61629931666583582</v>
      </c>
      <c r="M7" s="4"/>
      <c r="N7" t="s">
        <v>271</v>
      </c>
      <c r="O7" s="5">
        <v>0.50612847154888896</v>
      </c>
      <c r="P7" s="71">
        <v>0.68276624368687722</v>
      </c>
    </row>
    <row r="8" spans="1:16">
      <c r="A8" s="17"/>
      <c r="B8" s="55">
        <v>2</v>
      </c>
      <c r="C8" s="19" t="s">
        <v>250</v>
      </c>
      <c r="D8" s="20">
        <v>0.23628100000000002</v>
      </c>
      <c r="E8" s="21">
        <v>0.32646499999999995</v>
      </c>
      <c r="F8" s="21">
        <f t="shared" si="0"/>
        <v>0.15326135167298433</v>
      </c>
      <c r="G8" s="21">
        <v>7.7241731672984315E-2</v>
      </c>
      <c r="H8" s="21">
        <v>6.5539270000000011E-2</v>
      </c>
      <c r="I8" s="21">
        <v>1.0480349999999999E-2</v>
      </c>
      <c r="J8" s="22">
        <f t="shared" si="1"/>
        <v>0.23660034513036413</v>
      </c>
      <c r="K8" s="22">
        <f t="shared" si="2"/>
        <v>0.43735469858326115</v>
      </c>
      <c r="L8" s="23">
        <f t="shared" si="3"/>
        <v>0.46945722105887111</v>
      </c>
      <c r="M8" s="4"/>
      <c r="N8" t="s">
        <v>270</v>
      </c>
      <c r="O8" s="5">
        <v>1.3748877394078938</v>
      </c>
      <c r="P8" s="71">
        <v>0.62102830783652374</v>
      </c>
    </row>
    <row r="9" spans="1:16">
      <c r="A9" s="17"/>
      <c r="B9" s="55">
        <v>3</v>
      </c>
      <c r="C9" s="19" t="s">
        <v>251</v>
      </c>
      <c r="D9" s="20">
        <v>0.27149100000000004</v>
      </c>
      <c r="E9" s="21">
        <v>1.7141440000000001</v>
      </c>
      <c r="F9" s="21">
        <f t="shared" si="0"/>
        <v>0.80554280548779789</v>
      </c>
      <c r="G9" s="21">
        <v>0.3653395254877978</v>
      </c>
      <c r="H9" s="21">
        <v>0.13494953999999998</v>
      </c>
      <c r="I9" s="21">
        <v>0.30525374000000005</v>
      </c>
      <c r="J9" s="22">
        <f t="shared" si="1"/>
        <v>0.21313234214149906</v>
      </c>
      <c r="K9" s="22">
        <f t="shared" si="2"/>
        <v>0.29185941524620906</v>
      </c>
      <c r="L9" s="23">
        <f t="shared" si="3"/>
        <v>0.46993881814351529</v>
      </c>
      <c r="M9" s="4"/>
      <c r="N9" t="s">
        <v>249</v>
      </c>
      <c r="O9" s="5">
        <v>0.45969704400173023</v>
      </c>
      <c r="P9" s="71">
        <v>0.61629931666583582</v>
      </c>
    </row>
    <row r="10" spans="1:16">
      <c r="A10" s="17"/>
      <c r="B10" s="55">
        <v>4</v>
      </c>
      <c r="C10" s="19" t="s">
        <v>252</v>
      </c>
      <c r="D10" s="20">
        <v>0.36280000000000001</v>
      </c>
      <c r="E10" s="21">
        <v>0.402092</v>
      </c>
      <c r="F10" s="21">
        <f t="shared" si="0"/>
        <v>0.21819532960117202</v>
      </c>
      <c r="G10" s="21">
        <v>0.10330457960117201</v>
      </c>
      <c r="H10" s="21">
        <v>9.4893050000000007E-2</v>
      </c>
      <c r="I10" s="21">
        <v>1.9997700000000004E-2</v>
      </c>
      <c r="J10" s="22">
        <f t="shared" si="1"/>
        <v>0.2569177690706903</v>
      </c>
      <c r="K10" s="22">
        <f t="shared" si="2"/>
        <v>0.4929161226813068</v>
      </c>
      <c r="L10" s="23">
        <f t="shared" si="3"/>
        <v>0.542650263126777</v>
      </c>
      <c r="M10" s="4"/>
      <c r="N10" t="s">
        <v>263</v>
      </c>
      <c r="O10" s="5">
        <v>6.5153996994372907</v>
      </c>
      <c r="P10" s="71">
        <v>0.59042335872713536</v>
      </c>
    </row>
    <row r="11" spans="1:16">
      <c r="A11" s="17"/>
      <c r="B11" s="55">
        <v>5</v>
      </c>
      <c r="C11" s="19" t="s">
        <v>253</v>
      </c>
      <c r="D11" s="20">
        <v>1.961274</v>
      </c>
      <c r="E11" s="21">
        <v>2.0902609999999999</v>
      </c>
      <c r="F11" s="21">
        <f t="shared" si="0"/>
        <v>0.94646133893567197</v>
      </c>
      <c r="G11" s="21">
        <v>0.53695553893567194</v>
      </c>
      <c r="H11" s="21">
        <v>0.20538703999999999</v>
      </c>
      <c r="I11" s="21">
        <v>0.20411876000000001</v>
      </c>
      <c r="J11" s="22">
        <f t="shared" si="1"/>
        <v>0.25688444597859883</v>
      </c>
      <c r="K11" s="22">
        <f t="shared" si="2"/>
        <v>0.35514348635680998</v>
      </c>
      <c r="L11" s="23">
        <f t="shared" si="3"/>
        <v>0.45279576997115289</v>
      </c>
      <c r="M11" s="4"/>
      <c r="N11" t="s">
        <v>264</v>
      </c>
      <c r="O11" s="5">
        <v>0.48975705303300726</v>
      </c>
      <c r="P11" s="71">
        <v>0.59019673306621601</v>
      </c>
    </row>
    <row r="12" spans="1:16">
      <c r="A12" s="17"/>
      <c r="B12" s="55">
        <v>6</v>
      </c>
      <c r="C12" s="19" t="s">
        <v>254</v>
      </c>
      <c r="D12" s="20">
        <v>0.39671600000000007</v>
      </c>
      <c r="E12" s="21">
        <v>0.44241999999999998</v>
      </c>
      <c r="F12" s="21">
        <f t="shared" si="0"/>
        <v>0.21658731176765647</v>
      </c>
      <c r="G12" s="21">
        <v>0.11879094176765648</v>
      </c>
      <c r="H12" s="21">
        <v>7.2022219999999998E-2</v>
      </c>
      <c r="I12" s="21">
        <v>2.5774149999999996E-2</v>
      </c>
      <c r="J12" s="22">
        <f t="shared" si="1"/>
        <v>0.26850264854133288</v>
      </c>
      <c r="K12" s="22">
        <f t="shared" si="2"/>
        <v>0.43129415887088396</v>
      </c>
      <c r="L12" s="23">
        <f t="shared" si="3"/>
        <v>0.48955135791251858</v>
      </c>
      <c r="M12" s="4"/>
      <c r="N12" t="s">
        <v>273</v>
      </c>
      <c r="O12" s="5">
        <v>0.14822637930836799</v>
      </c>
      <c r="P12" s="71">
        <v>0.57232472029177961</v>
      </c>
    </row>
    <row r="13" spans="1:16">
      <c r="A13" s="17"/>
      <c r="B13" s="55">
        <v>7</v>
      </c>
      <c r="C13" s="19" t="s">
        <v>255</v>
      </c>
      <c r="D13" s="20">
        <v>1.3395210000000002</v>
      </c>
      <c r="E13" s="21">
        <v>1.4595670000000003</v>
      </c>
      <c r="F13" s="21">
        <f t="shared" si="0"/>
        <v>0.74684223030800456</v>
      </c>
      <c r="G13" s="21">
        <v>0.47410273030800454</v>
      </c>
      <c r="H13" s="21">
        <v>0.22833701000000003</v>
      </c>
      <c r="I13" s="21">
        <v>4.4402490000000003E-2</v>
      </c>
      <c r="J13" s="22">
        <f t="shared" si="1"/>
        <v>0.32482423232918012</v>
      </c>
      <c r="K13" s="22">
        <f t="shared" si="2"/>
        <v>0.4812658413817279</v>
      </c>
      <c r="L13" s="23">
        <f t="shared" si="3"/>
        <v>0.51168752808744267</v>
      </c>
      <c r="M13" s="4"/>
      <c r="N13" t="s">
        <v>268</v>
      </c>
      <c r="O13" s="5">
        <v>0.23029576976258473</v>
      </c>
      <c r="P13" s="71">
        <v>0.56537746884618345</v>
      </c>
    </row>
    <row r="14" spans="1:16">
      <c r="A14" s="17"/>
      <c r="B14" s="55">
        <v>8</v>
      </c>
      <c r="C14" s="19" t="s">
        <v>256</v>
      </c>
      <c r="D14" s="20">
        <v>7.9539359999999997</v>
      </c>
      <c r="E14" s="21">
        <v>8.4096120000000028</v>
      </c>
      <c r="F14" s="21">
        <f t="shared" si="0"/>
        <v>3.645759438681861</v>
      </c>
      <c r="G14" s="21">
        <v>2.211950788681861</v>
      </c>
      <c r="H14" s="21">
        <v>0.71516219999999997</v>
      </c>
      <c r="I14" s="21">
        <v>0.71864644999999994</v>
      </c>
      <c r="J14" s="22">
        <f t="shared" si="1"/>
        <v>0.26302649737964845</v>
      </c>
      <c r="K14" s="22">
        <f t="shared" si="2"/>
        <v>0.34806754326856698</v>
      </c>
      <c r="L14" s="23">
        <f t="shared" si="3"/>
        <v>0.43352290672647675</v>
      </c>
      <c r="M14" s="4"/>
      <c r="N14" t="s">
        <v>259</v>
      </c>
      <c r="O14" s="5">
        <v>0.21916042007373499</v>
      </c>
      <c r="P14" s="71">
        <v>0.54717604192878189</v>
      </c>
    </row>
    <row r="15" spans="1:16">
      <c r="A15" s="17"/>
      <c r="B15" s="55">
        <v>9</v>
      </c>
      <c r="C15" s="19" t="s">
        <v>257</v>
      </c>
      <c r="D15" s="20">
        <v>0.16416800000000001</v>
      </c>
      <c r="E15" s="21">
        <v>0.91552500000000003</v>
      </c>
      <c r="F15" s="21">
        <f t="shared" si="0"/>
        <v>0.46614890433804107</v>
      </c>
      <c r="G15" s="21">
        <v>0.3427281643380411</v>
      </c>
      <c r="H15" s="21">
        <v>8.0480839999999998E-2</v>
      </c>
      <c r="I15" s="21">
        <v>4.2939899999999989E-2</v>
      </c>
      <c r="J15" s="22">
        <f t="shared" si="1"/>
        <v>0.37435150797415812</v>
      </c>
      <c r="K15" s="22">
        <f t="shared" si="2"/>
        <v>0.46225827185280693</v>
      </c>
      <c r="L15" s="23">
        <f t="shared" si="3"/>
        <v>0.50916021336177719</v>
      </c>
      <c r="M15" s="4"/>
      <c r="N15" t="s">
        <v>252</v>
      </c>
      <c r="O15" s="5">
        <v>0.21819532960117202</v>
      </c>
      <c r="P15" s="71">
        <v>0.542650263126777</v>
      </c>
    </row>
    <row r="16" spans="1:16">
      <c r="A16" s="17"/>
      <c r="B16" s="55">
        <v>10</v>
      </c>
      <c r="C16" s="19" t="s">
        <v>258</v>
      </c>
      <c r="D16" s="20">
        <v>0.15027299999999999</v>
      </c>
      <c r="E16" s="21">
        <v>0.15217600000000001</v>
      </c>
      <c r="F16" s="21">
        <f t="shared" si="0"/>
        <v>6.0145809627903168E-2</v>
      </c>
      <c r="G16" s="21">
        <v>3.7932199627903174E-2</v>
      </c>
      <c r="H16" s="21">
        <v>1.6710299999999997E-2</v>
      </c>
      <c r="I16" s="21">
        <v>5.5033100000000008E-3</v>
      </c>
      <c r="J16" s="22">
        <f t="shared" si="1"/>
        <v>0.24926532191609171</v>
      </c>
      <c r="K16" s="22">
        <f t="shared" si="2"/>
        <v>0.35907435882072841</v>
      </c>
      <c r="L16" s="23">
        <f t="shared" si="3"/>
        <v>0.3952384714271841</v>
      </c>
      <c r="M16" s="4"/>
      <c r="N16" t="s">
        <v>255</v>
      </c>
      <c r="O16" s="5">
        <v>0.74684223030800456</v>
      </c>
      <c r="P16" s="71">
        <v>0.51168752808744267</v>
      </c>
    </row>
    <row r="17" spans="1:16">
      <c r="A17" s="17"/>
      <c r="B17" s="55">
        <v>11</v>
      </c>
      <c r="C17" s="19" t="s">
        <v>259</v>
      </c>
      <c r="D17" s="20">
        <v>0.353684</v>
      </c>
      <c r="E17" s="21">
        <v>0.40052999999999994</v>
      </c>
      <c r="F17" s="21">
        <f t="shared" si="0"/>
        <v>0.21916042007373499</v>
      </c>
      <c r="G17" s="21">
        <v>0.126086100073735</v>
      </c>
      <c r="H17" s="21">
        <v>8.2993359999999988E-2</v>
      </c>
      <c r="I17" s="21">
        <v>1.0080960000000002E-2</v>
      </c>
      <c r="J17" s="22">
        <f t="shared" si="1"/>
        <v>0.31479814264533246</v>
      </c>
      <c r="K17" s="22">
        <f t="shared" si="2"/>
        <v>0.52200699092136671</v>
      </c>
      <c r="L17" s="23">
        <f t="shared" si="3"/>
        <v>0.54717604192878189</v>
      </c>
      <c r="M17" s="4"/>
      <c r="N17" t="s">
        <v>257</v>
      </c>
      <c r="O17" s="5">
        <v>0.46614890433804107</v>
      </c>
      <c r="P17" s="71">
        <v>0.50916021336177719</v>
      </c>
    </row>
    <row r="18" spans="1:16">
      <c r="A18" s="17"/>
      <c r="B18" s="55">
        <v>12</v>
      </c>
      <c r="C18" s="19" t="s">
        <v>260</v>
      </c>
      <c r="D18" s="20">
        <v>0.30334500000000003</v>
      </c>
      <c r="E18" s="21">
        <v>0.35937300000000005</v>
      </c>
      <c r="F18" s="21">
        <f t="shared" si="0"/>
        <v>0.17000575890086139</v>
      </c>
      <c r="G18" s="21">
        <v>0.10987685890086141</v>
      </c>
      <c r="H18" s="21">
        <v>4.5150429999999991E-2</v>
      </c>
      <c r="I18" s="21">
        <v>1.4978470000000001E-2</v>
      </c>
      <c r="J18" s="22">
        <f t="shared" si="1"/>
        <v>0.30574600457146583</v>
      </c>
      <c r="K18" s="22">
        <f t="shared" si="2"/>
        <v>0.43138268289732778</v>
      </c>
      <c r="L18" s="23">
        <f t="shared" si="3"/>
        <v>0.4730621357221087</v>
      </c>
      <c r="M18" s="4"/>
      <c r="N18" t="s">
        <v>261</v>
      </c>
      <c r="O18" s="5">
        <v>0.63302075067940788</v>
      </c>
      <c r="P18" s="71">
        <v>0.50572153686326138</v>
      </c>
    </row>
    <row r="19" spans="1:16">
      <c r="A19" s="17"/>
      <c r="B19" s="55">
        <v>13</v>
      </c>
      <c r="C19" s="19" t="s">
        <v>261</v>
      </c>
      <c r="D19" s="20">
        <v>0.27620600000000001</v>
      </c>
      <c r="E19" s="21">
        <v>1.2517180000000001</v>
      </c>
      <c r="F19" s="21">
        <f t="shared" si="0"/>
        <v>0.63302075067940788</v>
      </c>
      <c r="G19" s="21">
        <v>0.38631549067940796</v>
      </c>
      <c r="H19" s="21">
        <v>0.21317275999999999</v>
      </c>
      <c r="I19" s="21">
        <v>3.3532499999999993E-2</v>
      </c>
      <c r="J19" s="22">
        <f t="shared" si="1"/>
        <v>0.30862821392630602</v>
      </c>
      <c r="K19" s="22">
        <f t="shared" si="2"/>
        <v>0.4789323559135587</v>
      </c>
      <c r="L19" s="23">
        <f t="shared" si="3"/>
        <v>0.50572153686326138</v>
      </c>
      <c r="M19" s="4"/>
      <c r="N19" t="s">
        <v>254</v>
      </c>
      <c r="O19" s="5">
        <v>0.21658731176765647</v>
      </c>
      <c r="P19" s="71">
        <v>0.48955135791251858</v>
      </c>
    </row>
    <row r="20" spans="1:16">
      <c r="A20" s="17"/>
      <c r="B20" s="55">
        <v>14</v>
      </c>
      <c r="C20" s="19" t="s">
        <v>262</v>
      </c>
      <c r="D20" s="20">
        <v>0.28863299999999997</v>
      </c>
      <c r="E20" s="21">
        <v>0.33432699999999993</v>
      </c>
      <c r="F20" s="21">
        <f t="shared" si="0"/>
        <v>0.15548925994732471</v>
      </c>
      <c r="G20" s="21">
        <v>8.4794969947324716E-2</v>
      </c>
      <c r="H20" s="21">
        <v>5.9951919999999999E-2</v>
      </c>
      <c r="I20" s="21">
        <v>1.0742369999999999E-2</v>
      </c>
      <c r="J20" s="22">
        <f t="shared" si="1"/>
        <v>0.25362884226318766</v>
      </c>
      <c r="K20" s="22">
        <f t="shared" si="2"/>
        <v>0.43295004575557683</v>
      </c>
      <c r="L20" s="23">
        <f t="shared" si="3"/>
        <v>0.4650813722712337</v>
      </c>
      <c r="M20" s="4"/>
      <c r="N20" t="s">
        <v>260</v>
      </c>
      <c r="O20" s="5">
        <v>0.17000575890086139</v>
      </c>
      <c r="P20" s="71">
        <v>0.4730621357221087</v>
      </c>
    </row>
    <row r="21" spans="1:16">
      <c r="A21" s="17"/>
      <c r="B21" s="55">
        <v>15</v>
      </c>
      <c r="C21" s="19" t="s">
        <v>263</v>
      </c>
      <c r="D21" s="20">
        <v>9.0002870000000001</v>
      </c>
      <c r="E21" s="21">
        <v>11.035132000000001</v>
      </c>
      <c r="F21" s="21">
        <f t="shared" si="0"/>
        <v>6.5153996994372907</v>
      </c>
      <c r="G21" s="21">
        <v>3.0707794594372899</v>
      </c>
      <c r="H21" s="21">
        <v>2.8275470600000006</v>
      </c>
      <c r="I21" s="21">
        <v>0.61707318</v>
      </c>
      <c r="J21" s="22">
        <f t="shared" si="1"/>
        <v>0.27827301562294765</v>
      </c>
      <c r="K21" s="22">
        <f t="shared" si="2"/>
        <v>0.53450439192184473</v>
      </c>
      <c r="L21" s="23">
        <f t="shared" si="3"/>
        <v>0.59042335872713536</v>
      </c>
      <c r="M21" s="4"/>
      <c r="N21" t="s">
        <v>251</v>
      </c>
      <c r="O21" s="5">
        <v>0.80554280548779789</v>
      </c>
      <c r="P21" s="71">
        <v>0.46993881814351529</v>
      </c>
    </row>
    <row r="22" spans="1:16">
      <c r="A22" s="17"/>
      <c r="B22" s="55">
        <v>16</v>
      </c>
      <c r="C22" s="19" t="s">
        <v>264</v>
      </c>
      <c r="D22" s="20">
        <v>0.43090400000000001</v>
      </c>
      <c r="E22" s="21">
        <v>0.82981999999999989</v>
      </c>
      <c r="F22" s="21">
        <f t="shared" si="0"/>
        <v>0.48975705303300726</v>
      </c>
      <c r="G22" s="21">
        <v>0.31792444303300726</v>
      </c>
      <c r="H22" s="21">
        <v>8.5955099999999993E-2</v>
      </c>
      <c r="I22" s="21">
        <v>8.5877510000000004E-2</v>
      </c>
      <c r="J22" s="22">
        <f t="shared" si="1"/>
        <v>0.38312458488950291</v>
      </c>
      <c r="K22" s="22">
        <f t="shared" si="2"/>
        <v>0.48670741008050822</v>
      </c>
      <c r="L22" s="23">
        <f t="shared" si="3"/>
        <v>0.59019673306621601</v>
      </c>
      <c r="M22" s="4"/>
      <c r="N22" t="s">
        <v>250</v>
      </c>
      <c r="O22" s="5">
        <v>0.15326135167298433</v>
      </c>
      <c r="P22" s="71">
        <v>0.46945722105887111</v>
      </c>
    </row>
    <row r="23" spans="1:16">
      <c r="A23" s="17"/>
      <c r="B23" s="55">
        <v>17</v>
      </c>
      <c r="C23" s="19" t="s">
        <v>265</v>
      </c>
      <c r="D23" s="20">
        <v>0.11472200000000002</v>
      </c>
      <c r="E23" s="21">
        <v>0.169408</v>
      </c>
      <c r="F23" s="21">
        <f t="shared" si="0"/>
        <v>4.7614479884241154E-2</v>
      </c>
      <c r="G23" s="21">
        <v>2.3266639884241158E-2</v>
      </c>
      <c r="H23" s="21">
        <v>2.2347039999999999E-2</v>
      </c>
      <c r="I23" s="21">
        <v>2.0008000000000001E-3</v>
      </c>
      <c r="J23" s="22">
        <f t="shared" si="1"/>
        <v>0.13734085689129885</v>
      </c>
      <c r="K23" s="22">
        <f t="shared" si="2"/>
        <v>0.2692533993922433</v>
      </c>
      <c r="L23" s="23">
        <f t="shared" si="3"/>
        <v>0.28106393962647075</v>
      </c>
      <c r="M23" s="4"/>
      <c r="N23" t="s">
        <v>262</v>
      </c>
      <c r="O23" s="5">
        <v>0.15548925994732471</v>
      </c>
      <c r="P23" s="71">
        <v>0.4650813722712337</v>
      </c>
    </row>
    <row r="24" spans="1:16">
      <c r="A24" s="17"/>
      <c r="B24" s="55">
        <v>18</v>
      </c>
      <c r="C24" s="19" t="s">
        <v>266</v>
      </c>
      <c r="D24" s="20">
        <v>2.3904460000000003</v>
      </c>
      <c r="E24" s="21">
        <v>0.56170700000000007</v>
      </c>
      <c r="F24" s="21">
        <f t="shared" si="0"/>
        <v>0.10374530050490942</v>
      </c>
      <c r="G24" s="21">
        <v>4.7871480504909414E-2</v>
      </c>
      <c r="H24" s="21">
        <v>4.0119340000000003E-2</v>
      </c>
      <c r="I24" s="21">
        <v>1.5754480000000001E-2</v>
      </c>
      <c r="J24" s="22">
        <f t="shared" si="1"/>
        <v>8.5225002545649978E-2</v>
      </c>
      <c r="K24" s="22">
        <f t="shared" si="2"/>
        <v>0.15664896557263736</v>
      </c>
      <c r="L24" s="23">
        <f t="shared" si="3"/>
        <v>0.18469647076662637</v>
      </c>
      <c r="M24" s="4"/>
      <c r="N24" t="s">
        <v>253</v>
      </c>
      <c r="O24" s="5">
        <v>0.94646133893567197</v>
      </c>
      <c r="P24" s="71">
        <v>0.45279576997115289</v>
      </c>
    </row>
    <row r="25" spans="1:16">
      <c r="A25" s="17"/>
      <c r="B25" s="55">
        <v>19</v>
      </c>
      <c r="C25" s="19" t="s">
        <v>267</v>
      </c>
      <c r="D25" s="20">
        <v>3.6816399999999998</v>
      </c>
      <c r="E25" s="21">
        <v>3.8346569999999995</v>
      </c>
      <c r="F25" s="21">
        <f t="shared" si="0"/>
        <v>1.2352045099801912</v>
      </c>
      <c r="G25" s="21">
        <v>0.77680342998019114</v>
      </c>
      <c r="H25" s="21">
        <v>0.25079828999999998</v>
      </c>
      <c r="I25" s="21">
        <v>0.20760278999999998</v>
      </c>
      <c r="J25" s="22">
        <f t="shared" si="1"/>
        <v>0.20257442320921826</v>
      </c>
      <c r="K25" s="22">
        <f t="shared" si="2"/>
        <v>0.26797748011887146</v>
      </c>
      <c r="L25" s="23">
        <f t="shared" si="3"/>
        <v>0.32211603540556333</v>
      </c>
      <c r="M25" s="4"/>
      <c r="N25" t="s">
        <v>256</v>
      </c>
      <c r="O25" s="5">
        <v>3.645759438681861</v>
      </c>
      <c r="P25" s="71">
        <v>0.43352290672647675</v>
      </c>
    </row>
    <row r="26" spans="1:16">
      <c r="A26" s="17"/>
      <c r="B26" s="55">
        <v>20</v>
      </c>
      <c r="C26" s="19" t="s">
        <v>268</v>
      </c>
      <c r="D26" s="20">
        <v>0.39255600000000002</v>
      </c>
      <c r="E26" s="21">
        <v>0.407331</v>
      </c>
      <c r="F26" s="21">
        <f t="shared" si="0"/>
        <v>0.23029576976258473</v>
      </c>
      <c r="G26" s="21">
        <v>0.13196805976258474</v>
      </c>
      <c r="H26" s="21">
        <v>7.6583349999999994E-2</v>
      </c>
      <c r="I26" s="21">
        <v>2.1744359999999997E-2</v>
      </c>
      <c r="J26" s="22">
        <f t="shared" si="1"/>
        <v>0.3239823626549041</v>
      </c>
      <c r="K26" s="22">
        <f t="shared" si="2"/>
        <v>0.51199493719502009</v>
      </c>
      <c r="L26" s="23">
        <f t="shared" si="3"/>
        <v>0.56537746884618345</v>
      </c>
      <c r="M26" s="4"/>
      <c r="N26" t="s">
        <v>269</v>
      </c>
      <c r="O26" s="5">
        <v>0.8200810856559575</v>
      </c>
      <c r="P26" s="71">
        <v>0.42927507093119271</v>
      </c>
    </row>
    <row r="27" spans="1:16">
      <c r="A27" s="17"/>
      <c r="B27" s="55">
        <v>21</v>
      </c>
      <c r="C27" s="19" t="s">
        <v>269</v>
      </c>
      <c r="D27" s="20">
        <v>1.654191</v>
      </c>
      <c r="E27" s="21">
        <v>1.9103859999999999</v>
      </c>
      <c r="F27" s="21">
        <f t="shared" si="0"/>
        <v>0.8200810856559575</v>
      </c>
      <c r="G27" s="21">
        <v>0.4650239456559575</v>
      </c>
      <c r="H27" s="21">
        <v>0.34197222999999999</v>
      </c>
      <c r="I27" s="21">
        <v>1.3084909999999998E-2</v>
      </c>
      <c r="J27" s="22">
        <f t="shared" si="1"/>
        <v>0.24341884082900395</v>
      </c>
      <c r="K27" s="22">
        <f t="shared" si="2"/>
        <v>0.42242571692629527</v>
      </c>
      <c r="L27" s="23">
        <f t="shared" si="3"/>
        <v>0.42927507093119271</v>
      </c>
      <c r="M27" s="4"/>
      <c r="N27" t="s">
        <v>258</v>
      </c>
      <c r="O27" s="5">
        <v>6.0145809627903168E-2</v>
      </c>
      <c r="P27" s="71">
        <v>0.3952384714271841</v>
      </c>
    </row>
    <row r="28" spans="1:16">
      <c r="A28" s="17"/>
      <c r="B28" s="55">
        <v>22</v>
      </c>
      <c r="C28" s="19" t="s">
        <v>270</v>
      </c>
      <c r="D28" s="20">
        <v>1.8064459999999998</v>
      </c>
      <c r="E28" s="21">
        <v>2.213889</v>
      </c>
      <c r="F28" s="21">
        <f t="shared" si="0"/>
        <v>1.3748877394078938</v>
      </c>
      <c r="G28" s="21">
        <v>0.99126668940789386</v>
      </c>
      <c r="H28" s="21">
        <v>0.21348223</v>
      </c>
      <c r="I28" s="21">
        <v>0.17013882</v>
      </c>
      <c r="J28" s="22">
        <f t="shared" si="1"/>
        <v>0.44774904677149302</v>
      </c>
      <c r="K28" s="22">
        <f t="shared" si="2"/>
        <v>0.5441776527223785</v>
      </c>
      <c r="L28" s="23">
        <f t="shared" si="3"/>
        <v>0.62102830783652374</v>
      </c>
      <c r="M28" s="4"/>
      <c r="N28" t="s">
        <v>272</v>
      </c>
      <c r="O28" s="5">
        <v>3.959158000038742E-2</v>
      </c>
      <c r="P28" s="71">
        <v>0.36193383247298555</v>
      </c>
    </row>
    <row r="29" spans="1:16">
      <c r="A29" s="17"/>
      <c r="B29" s="55">
        <v>23</v>
      </c>
      <c r="C29" s="19" t="s">
        <v>271</v>
      </c>
      <c r="D29" s="20">
        <v>0.74412299999999987</v>
      </c>
      <c r="E29" s="21">
        <v>0.74129100000000003</v>
      </c>
      <c r="F29" s="21">
        <f t="shared" si="0"/>
        <v>0.50612847154888896</v>
      </c>
      <c r="G29" s="21">
        <v>0.33530208154888896</v>
      </c>
      <c r="H29" s="21">
        <v>0.10374170000000001</v>
      </c>
      <c r="I29" s="21">
        <v>6.7084690000000002E-2</v>
      </c>
      <c r="J29" s="22">
        <f t="shared" si="1"/>
        <v>0.45232180283976059</v>
      </c>
      <c r="K29" s="22">
        <f t="shared" si="2"/>
        <v>0.59226913796186509</v>
      </c>
      <c r="L29" s="23">
        <f t="shared" si="3"/>
        <v>0.68276624368687722</v>
      </c>
      <c r="M29" s="4"/>
      <c r="N29" t="s">
        <v>267</v>
      </c>
      <c r="O29" s="5">
        <v>1.2352045099801912</v>
      </c>
      <c r="P29" s="71">
        <v>0.32211603540556333</v>
      </c>
    </row>
    <row r="30" spans="1:16">
      <c r="A30" s="17"/>
      <c r="B30" s="55">
        <v>24</v>
      </c>
      <c r="C30" s="19" t="s">
        <v>272</v>
      </c>
      <c r="D30" s="20">
        <v>9.5994999999999997E-2</v>
      </c>
      <c r="E30" s="21">
        <v>0.10938900000000001</v>
      </c>
      <c r="F30" s="21">
        <f t="shared" si="0"/>
        <v>3.959158000038742E-2</v>
      </c>
      <c r="G30" s="21">
        <v>2.2517210000387422E-2</v>
      </c>
      <c r="H30" s="21">
        <v>1.622788E-2</v>
      </c>
      <c r="I30" s="21">
        <v>8.4648999999999998E-4</v>
      </c>
      <c r="J30" s="22">
        <f t="shared" si="1"/>
        <v>0.20584528609263655</v>
      </c>
      <c r="K30" s="22">
        <f t="shared" si="2"/>
        <v>0.35419548583849764</v>
      </c>
      <c r="L30" s="23">
        <f t="shared" si="3"/>
        <v>0.36193383247298555</v>
      </c>
      <c r="M30" s="4"/>
      <c r="N30" t="s">
        <v>265</v>
      </c>
      <c r="O30" s="5">
        <v>4.7614479884241154E-2</v>
      </c>
      <c r="P30" s="71">
        <v>0.28106393962647075</v>
      </c>
    </row>
    <row r="31" spans="1:16" ht="15.75" thickBot="1">
      <c r="A31" s="24"/>
      <c r="B31" s="56">
        <v>25</v>
      </c>
      <c r="C31" s="26" t="s">
        <v>273</v>
      </c>
      <c r="D31" s="27">
        <v>0.18129899999999999</v>
      </c>
      <c r="E31" s="28">
        <v>0.25899</v>
      </c>
      <c r="F31" s="28">
        <f t="shared" si="0"/>
        <v>0.14822637930836799</v>
      </c>
      <c r="G31" s="28">
        <v>6.6109499308367958E-2</v>
      </c>
      <c r="H31" s="28">
        <v>6.3181040000000008E-2</v>
      </c>
      <c r="I31" s="28">
        <v>1.8935839999999999E-2</v>
      </c>
      <c r="J31" s="29">
        <f t="shared" si="1"/>
        <v>0.25525888763414789</v>
      </c>
      <c r="K31" s="29">
        <f t="shared" si="2"/>
        <v>0.49921054599933579</v>
      </c>
      <c r="L31" s="30">
        <f t="shared" si="3"/>
        <v>0.57232472029177961</v>
      </c>
      <c r="M31" s="4"/>
      <c r="N31" t="s">
        <v>266</v>
      </c>
      <c r="O31" s="5">
        <v>0.10374530050490942</v>
      </c>
      <c r="P31" s="71">
        <v>0.18469647076662637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A16" sqref="A16:D1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>
      <c r="A1" s="50">
        <v>41</v>
      </c>
      <c r="B1" s="49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743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35.326035000000012</v>
      </c>
      <c r="E6" s="14">
        <v>41.076109000000002</v>
      </c>
      <c r="F6" s="14">
        <v>20.407249822547872</v>
      </c>
      <c r="G6" s="14">
        <v>11.618393372547871</v>
      </c>
      <c r="H6" s="14">
        <v>6.1042315899999986</v>
      </c>
      <c r="I6" s="14">
        <v>2.6846248599999996</v>
      </c>
      <c r="J6" s="15">
        <v>0.2828503881063289</v>
      </c>
      <c r="K6" s="15">
        <v>0.43145822216383417</v>
      </c>
      <c r="L6" s="16">
        <v>0.49681555335603639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15.884028999999996</v>
      </c>
      <c r="E7" s="38">
        <f ca="1">SUM(E8:OFFSET(E6,MATCH("PROYECTOS",$A$8:$A$50,0),0))</f>
        <v>19.177489999999995</v>
      </c>
      <c r="F7" s="38">
        <f ca="1">SUM(F8:OFFSET(F6,MATCH("PROYECTOS",$A$8:$A$50,0),0))</f>
        <v>10.326575927706859</v>
      </c>
      <c r="G7" s="38">
        <f ca="1">SUM(G8:OFFSET(G6,MATCH("PROYECTOS",$A$8:$A$50,0),0))</f>
        <v>5.2192153777068597</v>
      </c>
      <c r="H7" s="38">
        <f ca="1">SUM(H8:OFFSET(H6,MATCH("PROYECTOS",$A$8:$A$50,0),0))</f>
        <v>4.208471799999999</v>
      </c>
      <c r="I7" s="38">
        <f ca="1">SUM(I8:OFFSET(I6,MATCH("PROYECTOS",$A$8:$A$50,0),0))</f>
        <v>0.89888875000000024</v>
      </c>
      <c r="J7" s="39">
        <f ca="1">IFERROR(G7/E7,0)</f>
        <v>0.27215320553976879</v>
      </c>
      <c r="K7" s="39">
        <f ca="1">IFERROR(SUM(G7,H7)/E7,0)</f>
        <v>0.49160172565371485</v>
      </c>
      <c r="L7" s="40">
        <f ca="1">IFERROR(SUM(G7,H7,I7)/E7,0)</f>
        <v>0.53847380067500294</v>
      </c>
      <c r="M7" s="4"/>
    </row>
    <row r="8" spans="1:13" ht="51">
      <c r="A8" s="17"/>
      <c r="B8" s="19">
        <v>3000065</v>
      </c>
      <c r="C8" s="19" t="s">
        <v>745</v>
      </c>
      <c r="D8" s="20">
        <v>15.241844999999996</v>
      </c>
      <c r="E8" s="21">
        <v>18.395198999999995</v>
      </c>
      <c r="F8" s="21">
        <f t="shared" ref="F8:F9" si="0">SUM(G8,H8,I8)</f>
        <v>10.107959928952734</v>
      </c>
      <c r="G8" s="21">
        <v>5.0949693189527352</v>
      </c>
      <c r="H8" s="21">
        <v>4.1306036299999986</v>
      </c>
      <c r="I8" s="21">
        <v>0.88238698000000027</v>
      </c>
      <c r="J8" s="22">
        <f t="shared" ref="J8:J10" si="1">IFERROR(G8/E8,0)</f>
        <v>0.27697277528515657</v>
      </c>
      <c r="K8" s="22">
        <f t="shared" ref="K8:K10" si="2">IFERROR(SUM(G8,H8)/E8,0)</f>
        <v>0.50152069292388402</v>
      </c>
      <c r="L8" s="23">
        <f t="shared" ref="L8:L10" si="3">IFERROR(SUM(G8,H8,I8)/E8,0)</f>
        <v>0.5494890231387406</v>
      </c>
      <c r="M8" s="4"/>
    </row>
    <row r="9" spans="1:13" ht="51">
      <c r="A9" s="17"/>
      <c r="B9" s="19">
        <v>3000527</v>
      </c>
      <c r="C9" s="19" t="s">
        <v>746</v>
      </c>
      <c r="D9" s="20">
        <v>0.64218400000000009</v>
      </c>
      <c r="E9" s="21">
        <v>0.78229100000000007</v>
      </c>
      <c r="F9" s="21">
        <f t="shared" si="0"/>
        <v>0.21861599875412455</v>
      </c>
      <c r="G9" s="21">
        <v>0.12424605875412453</v>
      </c>
      <c r="H9" s="21">
        <v>7.7868170000000028E-2</v>
      </c>
      <c r="I9" s="21">
        <v>1.6501770000000002E-2</v>
      </c>
      <c r="J9" s="22">
        <f t="shared" si="1"/>
        <v>0.15882332629945189</v>
      </c>
      <c r="K9" s="22">
        <f t="shared" si="2"/>
        <v>0.2583619506732463</v>
      </c>
      <c r="L9" s="23">
        <f t="shared" si="3"/>
        <v>0.27945610872951948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19.442006000000013</v>
      </c>
      <c r="E10" s="45">
        <f t="shared" ref="E10:I10" ca="1" si="4">OFFSET(E10,-MATCH("PROYECTOS",$A$8:$A$50,0)-1,0)-(OFFSET(E10,-MATCH("PROYECTOS",$A$8:$A$50,0),0))</f>
        <v>21.898619000000007</v>
      </c>
      <c r="F10" s="45">
        <f t="shared" ca="1" si="4"/>
        <v>10.080673894841013</v>
      </c>
      <c r="G10" s="45">
        <f t="shared" ca="1" si="4"/>
        <v>6.3991779948410112</v>
      </c>
      <c r="H10" s="45">
        <f t="shared" ca="1" si="4"/>
        <v>1.8957597899999996</v>
      </c>
      <c r="I10" s="45">
        <f t="shared" ca="1" si="4"/>
        <v>1.7857361099999993</v>
      </c>
      <c r="J10" s="46">
        <f t="shared" ca="1" si="1"/>
        <v>0.29221833554166177</v>
      </c>
      <c r="K10" s="46">
        <f t="shared" ca="1" si="2"/>
        <v>0.37878816855259267</v>
      </c>
      <c r="L10" s="47">
        <f t="shared" ca="1" si="3"/>
        <v>0.46033377241007783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758</v>
      </c>
    </row>
    <row r="14" spans="1:13" ht="45" customHeight="1">
      <c r="A14" s="84" t="s">
        <v>317</v>
      </c>
      <c r="B14" s="85"/>
      <c r="C14" s="85"/>
      <c r="D14" s="96" t="s">
        <v>318</v>
      </c>
    </row>
    <row r="15" spans="1:13" ht="15.75" thickBot="1">
      <c r="A15" s="87"/>
      <c r="B15" s="88"/>
      <c r="C15" s="88"/>
      <c r="D15" s="107"/>
    </row>
    <row r="16" spans="1:13" ht="51.75" thickBot="1">
      <c r="A16" s="73"/>
      <c r="B16" s="74">
        <v>3000527</v>
      </c>
      <c r="C16" s="74" t="s">
        <v>746</v>
      </c>
      <c r="D16" s="75">
        <v>0.27945610872951948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selection activeCell="J4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41</v>
      </c>
      <c r="B1" s="49" t="s">
        <v>27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744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35.326035000000012</v>
      </c>
      <c r="I6" s="14">
        <v>41.076109000000002</v>
      </c>
      <c r="J6" s="14">
        <v>20.407249822547872</v>
      </c>
      <c r="K6" s="14">
        <v>11.618393372547871</v>
      </c>
      <c r="L6" s="14">
        <v>6.1042315899999986</v>
      </c>
      <c r="M6" s="14">
        <v>2.6846248599999996</v>
      </c>
      <c r="N6" s="15">
        <v>0.2828503881063289</v>
      </c>
      <c r="O6" s="15">
        <v>0.43145822216383417</v>
      </c>
      <c r="P6" s="16">
        <v>0.49681555335603639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SUM(H8:H14)</f>
        <v>15.884029000000002</v>
      </c>
      <c r="I7" s="37">
        <f>SUM(I8:I14)</f>
        <v>19.177489999999999</v>
      </c>
      <c r="J7" s="37">
        <f>SUM(J8:J14)</f>
        <v>10.326575927706861</v>
      </c>
      <c r="K7" s="38">
        <f ca="1">SUM(K8:OFFSET(K6,MATCH("PROYECTOS",$A$8:$A$34,0),0))</f>
        <v>5.2192153777068597</v>
      </c>
      <c r="L7" s="38">
        <f ca="1">SUM(L8:OFFSET(L6,MATCH("PROYECTOS",$A$8:$A$34,0),0))</f>
        <v>4.2084717999999999</v>
      </c>
      <c r="M7" s="38">
        <f ca="1">SUM(M8:OFFSET(M6,MATCH("PROYECTOS",$A$8:$A$34,0),0))</f>
        <v>0.89888875000000001</v>
      </c>
      <c r="N7" s="39">
        <f ca="1">IFERROR(K7/I7,0)</f>
        <v>0.27215320553976874</v>
      </c>
      <c r="O7" s="39">
        <f ca="1">IFERROR(SUM(K7,L7)/I7,0)</f>
        <v>0.49160172565371485</v>
      </c>
      <c r="P7" s="40">
        <f ca="1">IFERROR(SUM(K7,L7,M7)/I7,0)</f>
        <v>0.53847380067500283</v>
      </c>
      <c r="Q7" s="64"/>
      <c r="R7" s="38"/>
      <c r="S7" s="40"/>
    </row>
    <row r="8" spans="1:19" ht="51">
      <c r="A8" s="17"/>
      <c r="B8" s="19">
        <v>5000162</v>
      </c>
      <c r="C8" s="19" t="s">
        <v>747</v>
      </c>
      <c r="D8" s="68">
        <v>3000065</v>
      </c>
      <c r="E8" s="19" t="s">
        <v>745</v>
      </c>
      <c r="F8" s="69">
        <v>103</v>
      </c>
      <c r="G8" s="19" t="s">
        <v>754</v>
      </c>
      <c r="H8" s="20">
        <v>4.2041760000000004</v>
      </c>
      <c r="I8" s="21">
        <v>5.2551469999999991</v>
      </c>
      <c r="J8" s="21">
        <f t="shared" ref="J8:J14" si="0">SUM(K8,L8,M8)</f>
        <v>2.2861625452876546</v>
      </c>
      <c r="K8" s="21">
        <v>1.3249298252876542</v>
      </c>
      <c r="L8" s="21">
        <v>0.78953625999999999</v>
      </c>
      <c r="M8" s="21">
        <v>0.17169646</v>
      </c>
      <c r="N8" s="22">
        <f t="shared" ref="N8:N15" si="1">IFERROR(K8/I8,0)</f>
        <v>0.25212041171972061</v>
      </c>
      <c r="O8" s="22">
        <f t="shared" ref="O8:O15" si="2">IFERROR(SUM(K8,L8)/I8,0)</f>
        <v>0.40236097777810115</v>
      </c>
      <c r="P8" s="23">
        <f t="shared" ref="P8:P15" si="3">IFERROR(SUM(K8,L8,M8)/I8,0)</f>
        <v>0.43503303433522506</v>
      </c>
      <c r="Q8" s="70">
        <v>2037</v>
      </c>
      <c r="R8" s="21">
        <v>2461</v>
      </c>
      <c r="S8" s="23">
        <f>IFERROR(R8/Q8,0)</f>
        <v>1.2081492390770741</v>
      </c>
    </row>
    <row r="9" spans="1:19" ht="51">
      <c r="A9" s="17"/>
      <c r="B9" s="19">
        <v>5000164</v>
      </c>
      <c r="C9" s="19" t="s">
        <v>748</v>
      </c>
      <c r="D9" s="68">
        <v>3000527</v>
      </c>
      <c r="E9" s="19" t="s">
        <v>746</v>
      </c>
      <c r="F9" s="69">
        <v>86</v>
      </c>
      <c r="G9" s="19" t="s">
        <v>500</v>
      </c>
      <c r="H9" s="20">
        <v>0.52507100000000007</v>
      </c>
      <c r="I9" s="21">
        <v>0.61440399999999984</v>
      </c>
      <c r="J9" s="21">
        <f t="shared" si="0"/>
        <v>0.13654442851278797</v>
      </c>
      <c r="K9" s="21">
        <v>8.2049498512787977E-2</v>
      </c>
      <c r="L9" s="21">
        <v>3.934957E-2</v>
      </c>
      <c r="M9" s="21">
        <v>1.514536E-2</v>
      </c>
      <c r="N9" s="22">
        <f t="shared" si="1"/>
        <v>0.13354323623021333</v>
      </c>
      <c r="O9" s="22">
        <f t="shared" si="2"/>
        <v>0.19758834335842215</v>
      </c>
      <c r="P9" s="23">
        <f t="shared" si="3"/>
        <v>0.22223883391512428</v>
      </c>
      <c r="Q9" s="70">
        <v>1070</v>
      </c>
      <c r="R9" s="21">
        <v>1726</v>
      </c>
      <c r="S9" s="23">
        <f t="shared" ref="S9:S14" si="4">IFERROR(R9/Q9,0)</f>
        <v>1.6130841121495327</v>
      </c>
    </row>
    <row r="10" spans="1:19" ht="51">
      <c r="A10" s="17"/>
      <c r="B10" s="19">
        <v>5000174</v>
      </c>
      <c r="C10" s="19" t="s">
        <v>749</v>
      </c>
      <c r="D10" s="68">
        <v>3000065</v>
      </c>
      <c r="E10" s="19" t="s">
        <v>745</v>
      </c>
      <c r="F10" s="69">
        <v>88</v>
      </c>
      <c r="G10" s="19" t="s">
        <v>755</v>
      </c>
      <c r="H10" s="20">
        <v>2.2042459999999999</v>
      </c>
      <c r="I10" s="21">
        <v>2.6170300000000011</v>
      </c>
      <c r="J10" s="21">
        <f t="shared" si="0"/>
        <v>1.0631670152964787</v>
      </c>
      <c r="K10" s="21">
        <v>0.64261708529647876</v>
      </c>
      <c r="L10" s="21">
        <v>0.31610089999999996</v>
      </c>
      <c r="M10" s="21">
        <v>0.10444903000000001</v>
      </c>
      <c r="N10" s="22">
        <f t="shared" si="1"/>
        <v>0.24555205148449902</v>
      </c>
      <c r="O10" s="22">
        <f t="shared" si="2"/>
        <v>0.3663381716283261</v>
      </c>
      <c r="P10" s="23">
        <f t="shared" si="3"/>
        <v>0.40624945655818934</v>
      </c>
      <c r="Q10" s="70">
        <v>12537</v>
      </c>
      <c r="R10" s="21">
        <v>14353</v>
      </c>
      <c r="S10" s="23">
        <f t="shared" si="4"/>
        <v>1.1448512403286273</v>
      </c>
    </row>
    <row r="11" spans="1:19" ht="51">
      <c r="A11" s="17"/>
      <c r="B11" s="19">
        <v>5000294</v>
      </c>
      <c r="C11" s="19" t="s">
        <v>750</v>
      </c>
      <c r="D11" s="68">
        <v>3000065</v>
      </c>
      <c r="E11" s="19" t="s">
        <v>745</v>
      </c>
      <c r="F11" s="69">
        <v>80</v>
      </c>
      <c r="G11" s="19" t="s">
        <v>310</v>
      </c>
      <c r="H11" s="20">
        <v>1.42903</v>
      </c>
      <c r="I11" s="21">
        <v>4.3430819999999999</v>
      </c>
      <c r="J11" s="21">
        <f t="shared" si="0"/>
        <v>3.1034817161424968</v>
      </c>
      <c r="K11" s="21">
        <v>1.0382798761424965</v>
      </c>
      <c r="L11" s="21">
        <v>1.7849007500000003</v>
      </c>
      <c r="M11" s="21">
        <v>0.28030108999999997</v>
      </c>
      <c r="N11" s="22">
        <f t="shared" si="1"/>
        <v>0.23906522514253623</v>
      </c>
      <c r="O11" s="22">
        <f t="shared" si="2"/>
        <v>0.65004082956354425</v>
      </c>
      <c r="P11" s="23">
        <f t="shared" si="3"/>
        <v>0.71458050208181578</v>
      </c>
      <c r="Q11" s="70">
        <v>9</v>
      </c>
      <c r="R11" s="21">
        <v>0</v>
      </c>
      <c r="S11" s="23">
        <f t="shared" si="4"/>
        <v>0</v>
      </c>
    </row>
    <row r="12" spans="1:19" ht="51">
      <c r="A12" s="17"/>
      <c r="B12" s="19">
        <v>5000370</v>
      </c>
      <c r="C12" s="19" t="s">
        <v>751</v>
      </c>
      <c r="D12" s="68">
        <v>3000527</v>
      </c>
      <c r="E12" s="19" t="s">
        <v>746</v>
      </c>
      <c r="F12" s="69">
        <v>109</v>
      </c>
      <c r="G12" s="19" t="s">
        <v>661</v>
      </c>
      <c r="H12" s="20">
        <v>0.11711299999999998</v>
      </c>
      <c r="I12" s="21">
        <v>0.16788699999999995</v>
      </c>
      <c r="J12" s="21">
        <f t="shared" si="0"/>
        <v>8.2071570241336572E-2</v>
      </c>
      <c r="K12" s="21">
        <v>4.2196560241336556E-2</v>
      </c>
      <c r="L12" s="21">
        <v>3.8518600000000014E-2</v>
      </c>
      <c r="M12" s="21">
        <v>1.3564099999999997E-3</v>
      </c>
      <c r="N12" s="22">
        <f t="shared" si="1"/>
        <v>0.25133905687359098</v>
      </c>
      <c r="O12" s="22">
        <f t="shared" si="2"/>
        <v>0.48077075795824925</v>
      </c>
      <c r="P12" s="23">
        <f t="shared" si="3"/>
        <v>0.4888500612991869</v>
      </c>
      <c r="Q12" s="70">
        <v>47</v>
      </c>
      <c r="R12" s="21">
        <v>37</v>
      </c>
      <c r="S12" s="23">
        <f t="shared" si="4"/>
        <v>0.78723404255319152</v>
      </c>
    </row>
    <row r="13" spans="1:19" ht="51">
      <c r="A13" s="17"/>
      <c r="B13" s="19">
        <v>5001311</v>
      </c>
      <c r="C13" s="19" t="s">
        <v>752</v>
      </c>
      <c r="D13" s="68">
        <v>3000065</v>
      </c>
      <c r="E13" s="19" t="s">
        <v>745</v>
      </c>
      <c r="F13" s="69">
        <v>109</v>
      </c>
      <c r="G13" s="19" t="s">
        <v>661</v>
      </c>
      <c r="H13" s="20">
        <v>2.3838170000000001</v>
      </c>
      <c r="I13" s="21">
        <v>3.0798609999999993</v>
      </c>
      <c r="J13" s="21">
        <f t="shared" si="0"/>
        <v>1.5554675546771075</v>
      </c>
      <c r="K13" s="21">
        <v>0.97211887467710767</v>
      </c>
      <c r="L13" s="21">
        <v>0.45229221999999997</v>
      </c>
      <c r="M13" s="21">
        <v>0.13105646000000001</v>
      </c>
      <c r="N13" s="22">
        <f t="shared" si="1"/>
        <v>0.3156372559271694</v>
      </c>
      <c r="O13" s="22">
        <f t="shared" si="2"/>
        <v>0.46249200683962943</v>
      </c>
      <c r="P13" s="23">
        <f t="shared" si="3"/>
        <v>0.5050447259396148</v>
      </c>
      <c r="Q13" s="70">
        <v>2345</v>
      </c>
      <c r="R13" s="21">
        <v>3117</v>
      </c>
      <c r="S13" s="23">
        <f t="shared" si="4"/>
        <v>1.3292110874200427</v>
      </c>
    </row>
    <row r="14" spans="1:19" ht="51">
      <c r="A14" s="17"/>
      <c r="B14" s="19">
        <v>5004171</v>
      </c>
      <c r="C14" s="19" t="s">
        <v>753</v>
      </c>
      <c r="D14" s="68">
        <v>3000065</v>
      </c>
      <c r="E14" s="19" t="s">
        <v>745</v>
      </c>
      <c r="F14" s="69">
        <v>4</v>
      </c>
      <c r="G14" s="19" t="s">
        <v>756</v>
      </c>
      <c r="H14" s="20">
        <v>5.020576000000001</v>
      </c>
      <c r="I14" s="21">
        <v>3.1000790000000009</v>
      </c>
      <c r="J14" s="21">
        <f t="shared" si="0"/>
        <v>2.0996810975489981</v>
      </c>
      <c r="K14" s="21">
        <v>1.117023657548998</v>
      </c>
      <c r="L14" s="21">
        <v>0.78777350000000002</v>
      </c>
      <c r="M14" s="21">
        <v>0.19488393999999998</v>
      </c>
      <c r="N14" s="22">
        <f t="shared" si="1"/>
        <v>0.3603210297379511</v>
      </c>
      <c r="O14" s="22">
        <f t="shared" si="2"/>
        <v>0.61443503780032627</v>
      </c>
      <c r="P14" s="23">
        <f t="shared" si="3"/>
        <v>0.67729922287431954</v>
      </c>
      <c r="Q14" s="70">
        <v>3867</v>
      </c>
      <c r="R14" s="21">
        <v>4138</v>
      </c>
      <c r="S14" s="23">
        <f t="shared" si="4"/>
        <v>1.0700801655029739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19.44200600000001</v>
      </c>
      <c r="I15" s="44">
        <f t="shared" ref="I15:J15" si="5">I6-I7</f>
        <v>21.898619000000004</v>
      </c>
      <c r="J15" s="44">
        <f t="shared" si="5"/>
        <v>10.080673894841011</v>
      </c>
      <c r="K15" s="45">
        <f ca="1">OFFSET(K15,-MATCH("PROYECTOS",$A$8:$A$34,0)-1,0)-(OFFSET(K15,-MATCH("PROYECTOS",$A$8:$A$34,0),0))</f>
        <v>6.3991779948410112</v>
      </c>
      <c r="L15" s="45">
        <f ca="1">OFFSET(L15,-MATCH("PROYECTOS",$A$8:$A$34,0)-1,0)-(OFFSET(L15,-MATCH("PROYECTOS",$A$8:$A$34,0),0))</f>
        <v>1.8957597899999987</v>
      </c>
      <c r="M15" s="45">
        <f ca="1">OFFSET(M15,-MATCH("PROYECTOS",$A$8:$A$34,0)-1,0)-(OFFSET(M15,-MATCH("PROYECTOS",$A$8:$A$34,0),0))</f>
        <v>1.7857361099999995</v>
      </c>
      <c r="N15" s="46">
        <f t="shared" ca="1" si="1"/>
        <v>0.29221833554166177</v>
      </c>
      <c r="O15" s="46">
        <f t="shared" ca="1" si="2"/>
        <v>0.37878816855259273</v>
      </c>
      <c r="P15" s="47">
        <f t="shared" ca="1" si="3"/>
        <v>0.460333772410078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M37"/>
  <sheetViews>
    <sheetView topLeftCell="A12" workbookViewId="0">
      <selection activeCell="A35" sqref="A35:L35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42</v>
      </c>
      <c r="B1" s="50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759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1173.7837239999999</v>
      </c>
      <c r="E6" s="14">
        <v>1889.1305709999999</v>
      </c>
      <c r="F6" s="14">
        <v>926.93093664274477</v>
      </c>
      <c r="G6" s="14">
        <v>596.00323054274475</v>
      </c>
      <c r="H6" s="14">
        <v>158.97157520999997</v>
      </c>
      <c r="I6" s="14">
        <v>171.95613088999997</v>
      </c>
      <c r="J6" s="15">
        <v>0.31549075521405279</v>
      </c>
      <c r="K6" s="15">
        <v>0.39964141036217699</v>
      </c>
      <c r="L6" s="16">
        <v>0.49066536261285493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191.2770230000001</v>
      </c>
      <c r="E7" s="38">
        <f ca="1">SUM(E8:OFFSET(E6,MATCH("GOBIERNOS REGIONALES",$A$8:$A$50,0),0))</f>
        <v>632.40862700000037</v>
      </c>
      <c r="F7" s="38">
        <f ca="1">SUM(F8:OFFSET(F6,MATCH("GOBIERNOS REGIONALES",$A$8:$A$50,0),0))</f>
        <v>337.06386854166118</v>
      </c>
      <c r="G7" s="38">
        <f ca="1">SUM(G8:OFFSET(G6,MATCH("GOBIERNOS REGIONALES",$A$8:$A$50,0),0))</f>
        <v>222.87479114166112</v>
      </c>
      <c r="H7" s="38">
        <f ca="1">SUM(H8:OFFSET(H6,MATCH("GOBIERNOS REGIONALES",$A$8:$A$50,0),0))</f>
        <v>50.436293769999985</v>
      </c>
      <c r="I7" s="38">
        <f ca="1">SUM(I8:OFFSET(I6,MATCH("GOBIERNOS REGIONALES",$A$8:$A$50,0),0))</f>
        <v>63.752783630000032</v>
      </c>
      <c r="J7" s="39">
        <f ca="1">IFERROR(G7/E7,0)</f>
        <v>0.35242212333333806</v>
      </c>
      <c r="K7" s="39">
        <f ca="1">IFERROR(SUM(G7,H7)/E7,0)</f>
        <v>0.43217482058741896</v>
      </c>
      <c r="L7" s="40">
        <f ca="1">IFERROR(SUM(G7,H7,I7)/E7,0)</f>
        <v>0.53298429868139818</v>
      </c>
      <c r="M7" s="4"/>
    </row>
    <row r="8" spans="1:13">
      <c r="A8" s="17"/>
      <c r="B8" s="18">
        <v>13</v>
      </c>
      <c r="C8" s="19" t="s">
        <v>114</v>
      </c>
      <c r="D8" s="20">
        <v>189.9658830000001</v>
      </c>
      <c r="E8" s="21">
        <v>630.33732100000032</v>
      </c>
      <c r="F8" s="21">
        <f t="shared" ref="F8:F36" si="0">SUM(G8,H8,I8)</f>
        <v>335.45923622082012</v>
      </c>
      <c r="G8" s="21">
        <v>222.01367133082007</v>
      </c>
      <c r="H8" s="21">
        <v>49.985377429999986</v>
      </c>
      <c r="I8" s="21">
        <v>63.460187460000029</v>
      </c>
      <c r="J8" s="22">
        <f t="shared" ref="J8:J36" si="1">IFERROR(G8/E8,0)</f>
        <v>0.35221406687233098</v>
      </c>
      <c r="K8" s="22">
        <f t="shared" ref="K8:K36" si="2">IFERROR(SUM(G8,H8)/E8,0)</f>
        <v>0.43151347651334759</v>
      </c>
      <c r="L8" s="23">
        <f t="shared" ref="L8:L36" si="3">IFERROR(SUM(G8,H8,I8)/E8,0)</f>
        <v>0.53219002753736666</v>
      </c>
      <c r="M8" s="4"/>
    </row>
    <row r="9" spans="1:13">
      <c r="A9" s="17"/>
      <c r="B9" s="18">
        <v>164</v>
      </c>
      <c r="C9" s="19" t="s">
        <v>149</v>
      </c>
      <c r="D9" s="20">
        <v>1.31114</v>
      </c>
      <c r="E9" s="21">
        <v>2.0713059999999999</v>
      </c>
      <c r="F9" s="21">
        <f t="shared" si="0"/>
        <v>1.6046323208410462</v>
      </c>
      <c r="G9" s="21">
        <v>0.86111981084104627</v>
      </c>
      <c r="H9" s="21">
        <v>0.45091633999999997</v>
      </c>
      <c r="I9" s="21">
        <v>0.29259617000000004</v>
      </c>
      <c r="J9" s="22">
        <f t="shared" si="1"/>
        <v>0.41573761232818635</v>
      </c>
      <c r="K9" s="22">
        <f t="shared" si="2"/>
        <v>0.63343424430820283</v>
      </c>
      <c r="L9" s="23">
        <f t="shared" si="3"/>
        <v>0.77469592655119346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707.80321000000004</v>
      </c>
      <c r="E10" s="38">
        <f ca="1">SUM(E11:OFFSET(E9,(MATCH("GOBIERNOS LOCALES",$A$8:$A$50,0)-MATCH("GOBIERNOS REGIONALES",$A$8:$A$50,0)),0))</f>
        <v>913.51699699999995</v>
      </c>
      <c r="F10" s="38">
        <f ca="1">SUM(F11:OFFSET(F9,(MATCH("GOBIERNOS LOCALES",$A$8:$A$50,0)-MATCH("GOBIERNOS REGIONALES",$A$8:$A$50,0)),0))</f>
        <v>476.05318537365741</v>
      </c>
      <c r="G10" s="38">
        <f ca="1">SUM(G11:OFFSET(G9,(MATCH("GOBIERNOS LOCALES",$A$8:$A$50,0)-MATCH("GOBIERNOS REGIONALES",$A$8:$A$50,0)),0))</f>
        <v>315.68383581365742</v>
      </c>
      <c r="H10" s="38">
        <f ca="1">SUM(H11:OFFSET(H9,(MATCH("GOBIERNOS LOCALES",$A$8:$A$50,0)-MATCH("GOBIERNOS REGIONALES",$A$8:$A$50,0)),0))</f>
        <v>60.917187689999984</v>
      </c>
      <c r="I10" s="38">
        <f ca="1">SUM(I11:OFFSET(I9,(MATCH("GOBIERNOS LOCALES",$A$8:$A$50,0)-MATCH("GOBIERNOS REGIONALES",$A$8:$A$50,0)),0))</f>
        <v>99.452161869999969</v>
      </c>
      <c r="J10" s="39">
        <f t="shared" ca="1" si="1"/>
        <v>0.3455697451173505</v>
      </c>
      <c r="K10" s="39">
        <f t="shared" ca="1" si="2"/>
        <v>0.41225398623169507</v>
      </c>
      <c r="L10" s="40">
        <f t="shared" ca="1" si="3"/>
        <v>0.52112132224908936</v>
      </c>
      <c r="M10" s="4"/>
    </row>
    <row r="11" spans="1:13">
      <c r="A11" s="17"/>
      <c r="B11" s="18">
        <v>440</v>
      </c>
      <c r="C11" s="19" t="s">
        <v>206</v>
      </c>
      <c r="D11" s="20">
        <v>0.204933</v>
      </c>
      <c r="E11" s="21">
        <v>9.3273729999999997</v>
      </c>
      <c r="F11" s="21">
        <f t="shared" si="0"/>
        <v>0.25394275071250183</v>
      </c>
      <c r="G11" s="21">
        <v>0.18579104071250185</v>
      </c>
      <c r="H11" s="21">
        <v>3.8518949999999996E-2</v>
      </c>
      <c r="I11" s="21">
        <v>2.9632760000000001E-2</v>
      </c>
      <c r="J11" s="22">
        <f t="shared" si="1"/>
        <v>1.9918903287399557E-2</v>
      </c>
      <c r="K11" s="22">
        <f t="shared" si="2"/>
        <v>2.4048570879764523E-2</v>
      </c>
      <c r="L11" s="23">
        <f t="shared" si="3"/>
        <v>2.7225538285270873E-2</v>
      </c>
      <c r="M11" s="4"/>
    </row>
    <row r="12" spans="1:13">
      <c r="A12" s="17"/>
      <c r="B12" s="18">
        <v>441</v>
      </c>
      <c r="C12" s="19" t="s">
        <v>207</v>
      </c>
      <c r="D12" s="20">
        <v>8.6148009999999982</v>
      </c>
      <c r="E12" s="21">
        <v>10.790308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>
      <c r="A13" s="17"/>
      <c r="B13" s="18">
        <v>442</v>
      </c>
      <c r="C13" s="19" t="s">
        <v>208</v>
      </c>
      <c r="D13" s="20">
        <v>82.040065999999996</v>
      </c>
      <c r="E13" s="21">
        <v>83.423406999999997</v>
      </c>
      <c r="F13" s="21">
        <f t="shared" si="0"/>
        <v>25.709020946332977</v>
      </c>
      <c r="G13" s="21">
        <v>17.719942136332975</v>
      </c>
      <c r="H13" s="21">
        <v>2.57068392</v>
      </c>
      <c r="I13" s="21">
        <v>5.4183948900000001</v>
      </c>
      <c r="J13" s="22">
        <f t="shared" si="1"/>
        <v>0.21240971537320424</v>
      </c>
      <c r="K13" s="22">
        <f t="shared" si="2"/>
        <v>0.24322461508114834</v>
      </c>
      <c r="L13" s="23">
        <f t="shared" si="3"/>
        <v>0.30817514976741456</v>
      </c>
      <c r="M13" s="4"/>
    </row>
    <row r="14" spans="1:13">
      <c r="A14" s="17"/>
      <c r="B14" s="18">
        <v>443</v>
      </c>
      <c r="C14" s="19" t="s">
        <v>209</v>
      </c>
      <c r="D14" s="20">
        <v>112.531706</v>
      </c>
      <c r="E14" s="21">
        <v>115.561729</v>
      </c>
      <c r="F14" s="21">
        <f t="shared" si="0"/>
        <v>44.37856132913565</v>
      </c>
      <c r="G14" s="21">
        <v>0.80331572913564742</v>
      </c>
      <c r="H14" s="21">
        <v>43.346988680000003</v>
      </c>
      <c r="I14" s="21">
        <v>0.22825691999999997</v>
      </c>
      <c r="J14" s="22">
        <f t="shared" si="1"/>
        <v>6.9513993610778131E-3</v>
      </c>
      <c r="K14" s="22">
        <f t="shared" si="2"/>
        <v>0.38204953137327713</v>
      </c>
      <c r="L14" s="23">
        <f t="shared" si="3"/>
        <v>0.38402472611962779</v>
      </c>
      <c r="M14" s="4"/>
    </row>
    <row r="15" spans="1:13">
      <c r="A15" s="17"/>
      <c r="B15" s="18">
        <v>444</v>
      </c>
      <c r="C15" s="19" t="s">
        <v>210</v>
      </c>
      <c r="D15" s="20">
        <v>25.223832999999999</v>
      </c>
      <c r="E15" s="21">
        <v>32.492342000000001</v>
      </c>
      <c r="F15" s="21">
        <f t="shared" si="0"/>
        <v>13.190594303146217</v>
      </c>
      <c r="G15" s="21">
        <v>7.6079397931462154</v>
      </c>
      <c r="H15" s="21">
        <v>2.8900585699999999</v>
      </c>
      <c r="I15" s="21">
        <v>2.6925959400000004</v>
      </c>
      <c r="J15" s="22">
        <f t="shared" si="1"/>
        <v>0.23414562708795245</v>
      </c>
      <c r="K15" s="22">
        <f t="shared" si="2"/>
        <v>0.32309146454097448</v>
      </c>
      <c r="L15" s="23">
        <f t="shared" si="3"/>
        <v>0.40596009678668948</v>
      </c>
      <c r="M15" s="4"/>
    </row>
    <row r="16" spans="1:13">
      <c r="A16" s="17"/>
      <c r="B16" s="18">
        <v>445</v>
      </c>
      <c r="C16" s="19" t="s">
        <v>211</v>
      </c>
      <c r="D16" s="20">
        <v>6.1649010000000004</v>
      </c>
      <c r="E16" s="21">
        <v>6.045437999999999</v>
      </c>
      <c r="F16" s="21">
        <f t="shared" si="0"/>
        <v>2.0180026498353407</v>
      </c>
      <c r="G16" s="21">
        <v>1.6557307298353408</v>
      </c>
      <c r="H16" s="21">
        <v>8.887813E-2</v>
      </c>
      <c r="I16" s="21">
        <v>0.27339378999999997</v>
      </c>
      <c r="J16" s="22">
        <f t="shared" si="1"/>
        <v>0.27388102066969194</v>
      </c>
      <c r="K16" s="22">
        <f t="shared" si="2"/>
        <v>0.28858270646979439</v>
      </c>
      <c r="L16" s="23">
        <f t="shared" si="3"/>
        <v>0.33380586317076466</v>
      </c>
      <c r="M16" s="4"/>
    </row>
    <row r="17" spans="1:13">
      <c r="A17" s="17"/>
      <c r="B17" s="18">
        <v>446</v>
      </c>
      <c r="C17" s="19" t="s">
        <v>212</v>
      </c>
      <c r="D17" s="20">
        <v>30.933618999999997</v>
      </c>
      <c r="E17" s="21">
        <v>30.792089999999995</v>
      </c>
      <c r="F17" s="21">
        <f t="shared" si="0"/>
        <v>13.868781790791367</v>
      </c>
      <c r="G17" s="21">
        <v>8.3929297307913657</v>
      </c>
      <c r="H17" s="21">
        <v>2.4858401900000002</v>
      </c>
      <c r="I17" s="21">
        <v>2.99001187</v>
      </c>
      <c r="J17" s="22">
        <f t="shared" si="1"/>
        <v>0.27256771887817188</v>
      </c>
      <c r="K17" s="22">
        <f t="shared" si="2"/>
        <v>0.35329754884424436</v>
      </c>
      <c r="L17" s="23">
        <f t="shared" si="3"/>
        <v>0.4504007941906954</v>
      </c>
      <c r="M17" s="4"/>
    </row>
    <row r="18" spans="1:13">
      <c r="A18" s="17"/>
      <c r="B18" s="18">
        <v>447</v>
      </c>
      <c r="C18" s="19" t="s">
        <v>213</v>
      </c>
      <c r="D18" s="20">
        <v>0.10836999999999999</v>
      </c>
      <c r="E18" s="21">
        <v>1.552621</v>
      </c>
      <c r="F18" s="21">
        <f t="shared" si="0"/>
        <v>0.6431357357831704</v>
      </c>
      <c r="G18" s="21">
        <v>0.29021950578317046</v>
      </c>
      <c r="H18" s="21">
        <v>8.0025189999999996E-2</v>
      </c>
      <c r="I18" s="21">
        <v>0.27289103999999997</v>
      </c>
      <c r="J18" s="22">
        <f t="shared" si="1"/>
        <v>0.1869223112293151</v>
      </c>
      <c r="K18" s="22">
        <f t="shared" si="2"/>
        <v>0.23846431021039288</v>
      </c>
      <c r="L18" s="23">
        <f t="shared" si="3"/>
        <v>0.41422583861945084</v>
      </c>
      <c r="M18" s="4"/>
    </row>
    <row r="19" spans="1:13">
      <c r="A19" s="17"/>
      <c r="B19" s="18">
        <v>448</v>
      </c>
      <c r="C19" s="19" t="s">
        <v>214</v>
      </c>
      <c r="D19" s="20">
        <v>1.7152750000000001</v>
      </c>
      <c r="E19" s="21">
        <v>1.5218670000000001</v>
      </c>
      <c r="F19" s="21">
        <f t="shared" si="0"/>
        <v>0.79534965011069692</v>
      </c>
      <c r="G19" s="21">
        <v>0.65583034011069685</v>
      </c>
      <c r="H19" s="21">
        <v>0.12218110000000001</v>
      </c>
      <c r="I19" s="21">
        <v>1.733821E-2</v>
      </c>
      <c r="J19" s="22">
        <f t="shared" si="1"/>
        <v>0.43093801239575918</v>
      </c>
      <c r="K19" s="22">
        <f t="shared" si="2"/>
        <v>0.51122170341475104</v>
      </c>
      <c r="L19" s="23">
        <f t="shared" si="3"/>
        <v>0.52261442695760985</v>
      </c>
      <c r="M19" s="4"/>
    </row>
    <row r="20" spans="1:13">
      <c r="A20" s="17"/>
      <c r="B20" s="18">
        <v>449</v>
      </c>
      <c r="C20" s="19" t="s">
        <v>215</v>
      </c>
      <c r="D20" s="20">
        <v>16.511959000000001</v>
      </c>
      <c r="E20" s="21">
        <v>16.335671000000001</v>
      </c>
      <c r="F20" s="21">
        <f t="shared" si="0"/>
        <v>7.02424912152477</v>
      </c>
      <c r="G20" s="21">
        <v>2.5610091315247701</v>
      </c>
      <c r="H20" s="21">
        <v>2.6701884499999999</v>
      </c>
      <c r="I20" s="21">
        <v>1.79305154</v>
      </c>
      <c r="J20" s="22">
        <f t="shared" si="1"/>
        <v>0.15677403955581437</v>
      </c>
      <c r="K20" s="22">
        <f t="shared" si="2"/>
        <v>0.32023157062386781</v>
      </c>
      <c r="L20" s="23">
        <f t="shared" si="3"/>
        <v>0.42999452679505906</v>
      </c>
      <c r="M20" s="4"/>
    </row>
    <row r="21" spans="1:13">
      <c r="A21" s="17"/>
      <c r="B21" s="18">
        <v>450</v>
      </c>
      <c r="C21" s="19" t="s">
        <v>216</v>
      </c>
      <c r="D21" s="20">
        <v>0</v>
      </c>
      <c r="E21" s="21">
        <v>4.9099719999999998</v>
      </c>
      <c r="F21" s="21">
        <f t="shared" si="0"/>
        <v>1.1147929428554391</v>
      </c>
      <c r="G21" s="21">
        <v>0.28698673285543919</v>
      </c>
      <c r="H21" s="21">
        <v>0.42814083999999997</v>
      </c>
      <c r="I21" s="21">
        <v>0.39966537000000002</v>
      </c>
      <c r="J21" s="22">
        <f t="shared" si="1"/>
        <v>5.8449769745212231E-2</v>
      </c>
      <c r="K21" s="22">
        <f t="shared" si="2"/>
        <v>0.14564799409353846</v>
      </c>
      <c r="L21" s="23">
        <f t="shared" si="3"/>
        <v>0.22704670064420715</v>
      </c>
      <c r="M21" s="4"/>
    </row>
    <row r="22" spans="1:13">
      <c r="A22" s="17"/>
      <c r="B22" s="18">
        <v>451</v>
      </c>
      <c r="C22" s="19" t="s">
        <v>217</v>
      </c>
      <c r="D22" s="20">
        <v>287.15226399999995</v>
      </c>
      <c r="E22" s="21">
        <v>316.49814500000002</v>
      </c>
      <c r="F22" s="21">
        <f t="shared" si="0"/>
        <v>211.4471541829779</v>
      </c>
      <c r="G22" s="21">
        <v>133.62059656297788</v>
      </c>
      <c r="H22" s="21">
        <v>0.95799623999999994</v>
      </c>
      <c r="I22" s="21">
        <v>76.868561380000003</v>
      </c>
      <c r="J22" s="22">
        <f t="shared" si="1"/>
        <v>0.42218445407627231</v>
      </c>
      <c r="K22" s="22">
        <f t="shared" si="2"/>
        <v>0.42521131617683849</v>
      </c>
      <c r="L22" s="23">
        <f t="shared" si="3"/>
        <v>0.66808339171459563</v>
      </c>
      <c r="M22" s="4"/>
    </row>
    <row r="23" spans="1:13">
      <c r="A23" s="17"/>
      <c r="B23" s="18">
        <v>452</v>
      </c>
      <c r="C23" s="19" t="s">
        <v>218</v>
      </c>
      <c r="D23" s="20">
        <v>5.0978899999999996</v>
      </c>
      <c r="E23" s="21">
        <v>127.53525100000002</v>
      </c>
      <c r="F23" s="21">
        <f t="shared" si="0"/>
        <v>120.00266053894478</v>
      </c>
      <c r="G23" s="21">
        <v>117.99934924894478</v>
      </c>
      <c r="H23" s="21">
        <v>1.1593736299999999</v>
      </c>
      <c r="I23" s="21">
        <v>0.84393766000000003</v>
      </c>
      <c r="J23" s="22">
        <f t="shared" si="1"/>
        <v>0.92522928620687594</v>
      </c>
      <c r="K23" s="22">
        <f t="shared" si="2"/>
        <v>0.93431989935821569</v>
      </c>
      <c r="L23" s="23">
        <f t="shared" si="3"/>
        <v>0.94093718872239307</v>
      </c>
      <c r="M23" s="4"/>
    </row>
    <row r="24" spans="1:13">
      <c r="A24" s="17"/>
      <c r="B24" s="18">
        <v>453</v>
      </c>
      <c r="C24" s="19" t="s">
        <v>219</v>
      </c>
      <c r="D24" s="20">
        <v>3.682191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>
      <c r="A25" s="17"/>
      <c r="B25" s="18">
        <v>454</v>
      </c>
      <c r="C25" s="19" t="s">
        <v>220</v>
      </c>
      <c r="D25" s="20">
        <v>3.3915540000000002</v>
      </c>
      <c r="E25" s="21">
        <v>3.1071299999999997</v>
      </c>
      <c r="F25" s="21">
        <f t="shared" si="0"/>
        <v>1.2782686061956481</v>
      </c>
      <c r="G25" s="21">
        <v>0.64098765619564801</v>
      </c>
      <c r="H25" s="21">
        <v>0.28941059000000002</v>
      </c>
      <c r="I25" s="21">
        <v>0.34787035999999999</v>
      </c>
      <c r="J25" s="22">
        <f t="shared" si="1"/>
        <v>0.20629573149358027</v>
      </c>
      <c r="K25" s="22">
        <f t="shared" si="2"/>
        <v>0.29943975507804571</v>
      </c>
      <c r="L25" s="23">
        <f t="shared" si="3"/>
        <v>0.4113984951372</v>
      </c>
      <c r="M25" s="4"/>
    </row>
    <row r="26" spans="1:13">
      <c r="A26" s="17"/>
      <c r="B26" s="18">
        <v>455</v>
      </c>
      <c r="C26" s="19" t="s">
        <v>221</v>
      </c>
      <c r="D26" s="20">
        <v>10.038427000000002</v>
      </c>
      <c r="E26" s="21">
        <v>18.535695000000004</v>
      </c>
      <c r="F26" s="21">
        <f t="shared" si="0"/>
        <v>16.118222701802928</v>
      </c>
      <c r="G26" s="21">
        <v>9.5910443818029307</v>
      </c>
      <c r="H26" s="21">
        <v>1.0972380100000001</v>
      </c>
      <c r="I26" s="21">
        <v>5.4299403099999992</v>
      </c>
      <c r="J26" s="22">
        <f t="shared" si="1"/>
        <v>0.51743645877874711</v>
      </c>
      <c r="K26" s="22">
        <f t="shared" si="2"/>
        <v>0.57663240530246795</v>
      </c>
      <c r="L26" s="23">
        <f t="shared" si="3"/>
        <v>0.86957746670966074</v>
      </c>
      <c r="M26" s="4"/>
    </row>
    <row r="27" spans="1:13">
      <c r="A27" s="17"/>
      <c r="B27" s="18">
        <v>456</v>
      </c>
      <c r="C27" s="19" t="s">
        <v>222</v>
      </c>
      <c r="D27" s="20">
        <v>0.36027400000000004</v>
      </c>
      <c r="E27" s="21">
        <v>6.5207730000000002</v>
      </c>
      <c r="F27" s="21">
        <f t="shared" si="0"/>
        <v>3.3303169941421226E-2</v>
      </c>
      <c r="G27" s="21">
        <v>1.1444269941421226E-2</v>
      </c>
      <c r="H27" s="21">
        <v>1.0439949999999998E-2</v>
      </c>
      <c r="I27" s="21">
        <v>1.1418950000000001E-2</v>
      </c>
      <c r="J27" s="22">
        <f t="shared" si="1"/>
        <v>1.7550480505027894E-3</v>
      </c>
      <c r="K27" s="22">
        <f t="shared" si="2"/>
        <v>3.3560775603477104E-3</v>
      </c>
      <c r="L27" s="23">
        <f t="shared" si="3"/>
        <v>5.1072426446099606E-3</v>
      </c>
      <c r="M27" s="4"/>
    </row>
    <row r="28" spans="1:13">
      <c r="A28" s="17"/>
      <c r="B28" s="18">
        <v>457</v>
      </c>
      <c r="C28" s="19" t="s">
        <v>223</v>
      </c>
      <c r="D28" s="20">
        <v>90.351303000000001</v>
      </c>
      <c r="E28" s="21">
        <v>85.811431999999996</v>
      </c>
      <c r="F28" s="21">
        <f t="shared" si="0"/>
        <v>2.9152994906498844</v>
      </c>
      <c r="G28" s="21">
        <v>2.6427336106498842</v>
      </c>
      <c r="H28" s="21">
        <v>0.24394383</v>
      </c>
      <c r="I28" s="21">
        <v>2.8622049999999996E-2</v>
      </c>
      <c r="J28" s="22">
        <f t="shared" si="1"/>
        <v>3.0796987639710807E-2</v>
      </c>
      <c r="K28" s="22">
        <f t="shared" si="2"/>
        <v>3.3639777048003167E-2</v>
      </c>
      <c r="L28" s="23">
        <f t="shared" si="3"/>
        <v>3.3973322932658721E-2</v>
      </c>
      <c r="M28" s="4"/>
    </row>
    <row r="29" spans="1:13">
      <c r="A29" s="17"/>
      <c r="B29" s="18">
        <v>458</v>
      </c>
      <c r="C29" s="19" t="s">
        <v>224</v>
      </c>
      <c r="D29" s="20">
        <v>0.66701500000000002</v>
      </c>
      <c r="E29" s="21">
        <v>11.588168999999999</v>
      </c>
      <c r="F29" s="21">
        <f t="shared" si="0"/>
        <v>5.3118614105245543</v>
      </c>
      <c r="G29" s="21">
        <v>2.1098058005245548</v>
      </c>
      <c r="H29" s="21">
        <v>2.0909990499999997</v>
      </c>
      <c r="I29" s="21">
        <v>1.11105656</v>
      </c>
      <c r="J29" s="22">
        <f t="shared" si="1"/>
        <v>0.1820655015062824</v>
      </c>
      <c r="K29" s="22">
        <f t="shared" si="2"/>
        <v>0.36250807617014863</v>
      </c>
      <c r="L29" s="23">
        <f t="shared" si="3"/>
        <v>0.45838660193207009</v>
      </c>
      <c r="M29" s="4"/>
    </row>
    <row r="30" spans="1:13">
      <c r="A30" s="17"/>
      <c r="B30" s="18">
        <v>459</v>
      </c>
      <c r="C30" s="19" t="s">
        <v>225</v>
      </c>
      <c r="D30" s="20">
        <v>6.665432</v>
      </c>
      <c r="E30" s="21">
        <v>10.413075000000001</v>
      </c>
      <c r="F30" s="21">
        <f t="shared" si="0"/>
        <v>2.5953021117324968</v>
      </c>
      <c r="G30" s="21">
        <v>2.5363484917324968</v>
      </c>
      <c r="H30" s="21">
        <v>4.4592320000000005E-2</v>
      </c>
      <c r="I30" s="21">
        <v>1.43613E-2</v>
      </c>
      <c r="J30" s="22">
        <f t="shared" si="1"/>
        <v>0.24357343932820003</v>
      </c>
      <c r="K30" s="22">
        <f t="shared" si="2"/>
        <v>0.24785577859878052</v>
      </c>
      <c r="L30" s="23">
        <f t="shared" si="3"/>
        <v>0.24923493893326387</v>
      </c>
      <c r="M30" s="4"/>
    </row>
    <row r="31" spans="1:13">
      <c r="A31" s="17"/>
      <c r="B31" s="18">
        <v>460</v>
      </c>
      <c r="C31" s="19" t="s">
        <v>226</v>
      </c>
      <c r="D31" s="20">
        <v>6.5169999999999995</v>
      </c>
      <c r="E31" s="21">
        <v>3.5929709999999999</v>
      </c>
      <c r="F31" s="21">
        <f t="shared" si="0"/>
        <v>0.49584809171394884</v>
      </c>
      <c r="G31" s="21">
        <v>0.19385431171394885</v>
      </c>
      <c r="H31" s="21">
        <v>9.8041430000000013E-2</v>
      </c>
      <c r="I31" s="21">
        <v>0.20395235</v>
      </c>
      <c r="J31" s="22">
        <f t="shared" si="1"/>
        <v>5.3953764646012689E-2</v>
      </c>
      <c r="K31" s="22">
        <f t="shared" si="2"/>
        <v>8.1240773085546433E-2</v>
      </c>
      <c r="L31" s="23">
        <f t="shared" si="3"/>
        <v>0.13800503586417726</v>
      </c>
      <c r="M31" s="4"/>
    </row>
    <row r="32" spans="1:13">
      <c r="A32" s="17"/>
      <c r="B32" s="18">
        <v>461</v>
      </c>
      <c r="C32" s="19" t="s">
        <v>227</v>
      </c>
      <c r="D32" s="20">
        <v>7.3724150000000002</v>
      </c>
      <c r="E32" s="21">
        <v>0.155752</v>
      </c>
      <c r="F32" s="21">
        <f t="shared" si="0"/>
        <v>0.14627933561754225</v>
      </c>
      <c r="G32" s="21">
        <v>9.7617335617542267E-2</v>
      </c>
      <c r="H32" s="21">
        <v>0</v>
      </c>
      <c r="I32" s="21">
        <v>4.8661999999999997E-2</v>
      </c>
      <c r="J32" s="22">
        <f t="shared" si="1"/>
        <v>0.62674852083788501</v>
      </c>
      <c r="K32" s="22">
        <f t="shared" si="2"/>
        <v>0.62674852083788501</v>
      </c>
      <c r="L32" s="23">
        <f t="shared" si="3"/>
        <v>0.93918110597322824</v>
      </c>
      <c r="M32" s="4"/>
    </row>
    <row r="33" spans="1:13">
      <c r="A33" s="17"/>
      <c r="B33" s="18">
        <v>462</v>
      </c>
      <c r="C33" s="19" t="s">
        <v>228</v>
      </c>
      <c r="D33" s="20">
        <v>0</v>
      </c>
      <c r="E33" s="21">
        <v>0.347028</v>
      </c>
      <c r="F33" s="21">
        <f t="shared" si="0"/>
        <v>0.26982688249522985</v>
      </c>
      <c r="G33" s="21">
        <v>0.20134439249522984</v>
      </c>
      <c r="H33" s="21">
        <v>2.7570879999999999E-2</v>
      </c>
      <c r="I33" s="21">
        <v>4.0911610000000001E-2</v>
      </c>
      <c r="J33" s="22">
        <f t="shared" si="1"/>
        <v>0.58019638903843451</v>
      </c>
      <c r="K33" s="22">
        <f t="shared" si="2"/>
        <v>0.65964496379320925</v>
      </c>
      <c r="L33" s="23">
        <f t="shared" si="3"/>
        <v>0.77753634431581842</v>
      </c>
      <c r="M33" s="4"/>
    </row>
    <row r="34" spans="1:13">
      <c r="A34" s="17"/>
      <c r="B34" s="18">
        <v>463</v>
      </c>
      <c r="C34" s="19" t="s">
        <v>229</v>
      </c>
      <c r="D34" s="20">
        <v>2.4579819999999999</v>
      </c>
      <c r="E34" s="21">
        <v>16.622897000000002</v>
      </c>
      <c r="F34" s="21">
        <f t="shared" si="0"/>
        <v>6.4427276308329837</v>
      </c>
      <c r="G34" s="21">
        <v>5.8790148808329832</v>
      </c>
      <c r="H34" s="21">
        <v>0.17607774000000001</v>
      </c>
      <c r="I34" s="21">
        <v>0.38763501</v>
      </c>
      <c r="J34" s="22">
        <f t="shared" si="1"/>
        <v>0.35366969312466912</v>
      </c>
      <c r="K34" s="22">
        <f t="shared" si="2"/>
        <v>0.36426217528948068</v>
      </c>
      <c r="L34" s="23">
        <f t="shared" si="3"/>
        <v>0.38758151667744695</v>
      </c>
      <c r="M34" s="4"/>
    </row>
    <row r="35" spans="1:13">
      <c r="A35" s="17"/>
      <c r="B35" s="18">
        <v>465</v>
      </c>
      <c r="C35" s="19" t="s">
        <v>231</v>
      </c>
      <c r="D35" s="20">
        <v>0</v>
      </c>
      <c r="E35" s="21">
        <v>3.5861000000000004E-2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ht="15.75" thickBot="1">
      <c r="A36" s="41" t="s">
        <v>232</v>
      </c>
      <c r="B36" s="58"/>
      <c r="C36" s="43"/>
      <c r="D36" s="44">
        <v>274.70349100000021</v>
      </c>
      <c r="E36" s="45">
        <v>343.20494699999949</v>
      </c>
      <c r="F36" s="45">
        <f t="shared" si="0"/>
        <v>113.81388272742616</v>
      </c>
      <c r="G36" s="45">
        <v>57.444603587426172</v>
      </c>
      <c r="H36" s="45">
        <v>47.618093749999979</v>
      </c>
      <c r="I36" s="45">
        <v>8.7511853899999981</v>
      </c>
      <c r="J36" s="46">
        <f t="shared" si="1"/>
        <v>0.16737696845443856</v>
      </c>
      <c r="K36" s="46">
        <f t="shared" si="2"/>
        <v>0.30612232794367711</v>
      </c>
      <c r="L36" s="47">
        <f t="shared" si="3"/>
        <v>0.33162075232973354</v>
      </c>
      <c r="M36" s="4"/>
    </row>
    <row r="37" spans="1:13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42</v>
      </c>
      <c r="B1" s="51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760</v>
      </c>
      <c r="N2" s="72" t="s">
        <v>775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1173.7837239999999</v>
      </c>
      <c r="E6" s="14">
        <f ca="1">SUM(E7:OFFSET(E7,50,0))</f>
        <v>1889.1305709999999</v>
      </c>
      <c r="F6" s="14">
        <f ca="1">SUM(F7:OFFSET(F7,50,0))</f>
        <v>926.93093664274477</v>
      </c>
      <c r="G6" s="14">
        <f ca="1">SUM(G7:OFFSET(G7,50,0))</f>
        <v>596.00323054274475</v>
      </c>
      <c r="H6" s="14">
        <f ca="1">SUM(H7:OFFSET(H7,50,0))</f>
        <v>158.97157520999997</v>
      </c>
      <c r="I6" s="14">
        <f ca="1">SUM(I7:OFFSET(I7,50,0))</f>
        <v>171.95613088999997</v>
      </c>
      <c r="J6" s="15">
        <f ca="1">IFERROR(G6/E6,0)</f>
        <v>0.31549075521405279</v>
      </c>
      <c r="K6" s="15">
        <f ca="1">IFERROR(SUM(G6,H6)/E6,0)</f>
        <v>0.39964141036217699</v>
      </c>
      <c r="L6" s="16">
        <f ca="1">IFERROR(SUM(G6,H6,I6)/E6,0)</f>
        <v>0.49066536261285493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9.1942730000000008</v>
      </c>
      <c r="E7" s="21">
        <v>29.008599</v>
      </c>
      <c r="F7" s="21">
        <f t="shared" ref="F7:F30" si="0">SUM(G7,H7,I7)</f>
        <v>13.020825168520389</v>
      </c>
      <c r="G7" s="21">
        <v>9.4583726785203908</v>
      </c>
      <c r="H7" s="21">
        <v>1.00110908</v>
      </c>
      <c r="I7" s="21">
        <v>2.5613434099999997</v>
      </c>
      <c r="J7" s="22">
        <f t="shared" ref="J7:J30" si="1">IFERROR(G7/E7,0)</f>
        <v>0.32605410135527024</v>
      </c>
      <c r="K7" s="22">
        <f t="shared" ref="K7:K30" si="2">IFERROR(SUM(G7,H7)/E7,0)</f>
        <v>0.36056487107565555</v>
      </c>
      <c r="L7" s="23">
        <f t="shared" ref="L7:L30" si="3">IFERROR(SUM(G7,H7,I7)/E7,0)</f>
        <v>0.44886087633947397</v>
      </c>
      <c r="M7" s="4"/>
      <c r="N7" t="s">
        <v>262</v>
      </c>
      <c r="O7" s="5">
        <v>123.66750758548035</v>
      </c>
      <c r="P7" s="71">
        <v>0.8826409691431889</v>
      </c>
    </row>
    <row r="8" spans="1:16">
      <c r="A8" s="17"/>
      <c r="B8" s="55">
        <v>2</v>
      </c>
      <c r="C8" s="19" t="s">
        <v>250</v>
      </c>
      <c r="D8" s="20">
        <v>26.247761000000015</v>
      </c>
      <c r="E8" s="21">
        <v>135.07819399999997</v>
      </c>
      <c r="F8" s="21">
        <f t="shared" si="0"/>
        <v>65.997942590634636</v>
      </c>
      <c r="G8" s="21">
        <v>35.300951550634636</v>
      </c>
      <c r="H8" s="21">
        <v>10.063061150000003</v>
      </c>
      <c r="I8" s="21">
        <v>20.633929890000005</v>
      </c>
      <c r="J8" s="22">
        <f t="shared" si="1"/>
        <v>0.26133715965017007</v>
      </c>
      <c r="K8" s="22">
        <f t="shared" si="2"/>
        <v>0.33583520298350045</v>
      </c>
      <c r="L8" s="23">
        <f t="shared" si="3"/>
        <v>0.48859064987672735</v>
      </c>
      <c r="M8" s="4"/>
      <c r="N8" t="s">
        <v>261</v>
      </c>
      <c r="O8" s="5">
        <v>229.95265326123365</v>
      </c>
      <c r="P8" s="71">
        <v>0.65287821371684018</v>
      </c>
    </row>
    <row r="9" spans="1:16">
      <c r="A9" s="17"/>
      <c r="B9" s="55">
        <v>3</v>
      </c>
      <c r="C9" s="19" t="s">
        <v>251</v>
      </c>
      <c r="D9" s="20">
        <v>86.542743000000002</v>
      </c>
      <c r="E9" s="21">
        <v>123.69130600000004</v>
      </c>
      <c r="F9" s="21">
        <f t="shared" si="0"/>
        <v>50.267954311759794</v>
      </c>
      <c r="G9" s="21">
        <v>33.678206571759802</v>
      </c>
      <c r="H9" s="21">
        <v>7.51919424</v>
      </c>
      <c r="I9" s="21">
        <v>9.070553499999999</v>
      </c>
      <c r="J9" s="22">
        <f t="shared" si="1"/>
        <v>0.27227626306864117</v>
      </c>
      <c r="K9" s="22">
        <f t="shared" si="2"/>
        <v>0.33306626103341319</v>
      </c>
      <c r="L9" s="23">
        <f t="shared" si="3"/>
        <v>0.40639844413769693</v>
      </c>
      <c r="M9" s="4"/>
      <c r="N9" t="s">
        <v>266</v>
      </c>
      <c r="O9" s="5">
        <v>24.907483542985279</v>
      </c>
      <c r="P9" s="71">
        <v>0.59535193606056458</v>
      </c>
    </row>
    <row r="10" spans="1:16">
      <c r="A10" s="17"/>
      <c r="B10" s="55">
        <v>4</v>
      </c>
      <c r="C10" s="19" t="s">
        <v>252</v>
      </c>
      <c r="D10" s="20">
        <v>118.48829900000001</v>
      </c>
      <c r="E10" s="21">
        <v>178.08609400000003</v>
      </c>
      <c r="F10" s="21">
        <f t="shared" si="0"/>
        <v>60.428238785545538</v>
      </c>
      <c r="G10" s="21">
        <v>10.03366410554554</v>
      </c>
      <c r="H10" s="21">
        <v>45.135472309999997</v>
      </c>
      <c r="I10" s="21">
        <v>5.259102369999999</v>
      </c>
      <c r="J10" s="22">
        <f t="shared" si="1"/>
        <v>5.6341648470012141E-2</v>
      </c>
      <c r="K10" s="22">
        <f t="shared" si="2"/>
        <v>0.30978913162947763</v>
      </c>
      <c r="L10" s="23">
        <f t="shared" si="3"/>
        <v>0.3393203670666477</v>
      </c>
      <c r="M10" s="4"/>
      <c r="N10" t="s">
        <v>258</v>
      </c>
      <c r="O10" s="5">
        <v>14.870306332071291</v>
      </c>
      <c r="P10" s="71">
        <v>0.57739412033357296</v>
      </c>
    </row>
    <row r="11" spans="1:16">
      <c r="A11" s="17"/>
      <c r="B11" s="55">
        <v>5</v>
      </c>
      <c r="C11" s="19" t="s">
        <v>253</v>
      </c>
      <c r="D11" s="20">
        <v>43.751004999999992</v>
      </c>
      <c r="E11" s="21">
        <v>151.66061300000015</v>
      </c>
      <c r="F11" s="21">
        <f t="shared" si="0"/>
        <v>68.890723307600112</v>
      </c>
      <c r="G11" s="21">
        <v>36.439970607600117</v>
      </c>
      <c r="H11" s="21">
        <v>22.38996161</v>
      </c>
      <c r="I11" s="21">
        <v>10.060791089999999</v>
      </c>
      <c r="J11" s="22">
        <f t="shared" si="1"/>
        <v>0.24027313279816481</v>
      </c>
      <c r="K11" s="22">
        <f t="shared" si="2"/>
        <v>0.38790514593001191</v>
      </c>
      <c r="L11" s="23">
        <f t="shared" si="3"/>
        <v>0.45424268005299467</v>
      </c>
      <c r="M11" s="4"/>
      <c r="N11" t="s">
        <v>269</v>
      </c>
      <c r="O11" s="5">
        <v>43.246715695644241</v>
      </c>
      <c r="P11" s="71">
        <v>0.56198915053293197</v>
      </c>
    </row>
    <row r="12" spans="1:16">
      <c r="A12" s="17"/>
      <c r="B12" s="55">
        <v>6</v>
      </c>
      <c r="C12" s="19" t="s">
        <v>254</v>
      </c>
      <c r="D12" s="20">
        <v>42.036807999999994</v>
      </c>
      <c r="E12" s="21">
        <v>73.597985000000023</v>
      </c>
      <c r="F12" s="21">
        <f t="shared" si="0"/>
        <v>24.925807938007711</v>
      </c>
      <c r="G12" s="21">
        <v>18.129394748007712</v>
      </c>
      <c r="H12" s="21">
        <v>3.1390858300000004</v>
      </c>
      <c r="I12" s="21">
        <v>3.6573273599999996</v>
      </c>
      <c r="J12" s="22">
        <f t="shared" si="1"/>
        <v>0.24633004216090573</v>
      </c>
      <c r="K12" s="22">
        <f t="shared" si="2"/>
        <v>0.28898183255978688</v>
      </c>
      <c r="L12" s="23">
        <f t="shared" si="3"/>
        <v>0.3386751408752251</v>
      </c>
      <c r="M12" s="4"/>
      <c r="N12" t="s">
        <v>273</v>
      </c>
      <c r="O12" s="5">
        <v>0.80257688973123364</v>
      </c>
      <c r="P12" s="71">
        <v>0.56019505465390851</v>
      </c>
    </row>
    <row r="13" spans="1:16">
      <c r="A13" s="17"/>
      <c r="B13" s="55">
        <v>8</v>
      </c>
      <c r="C13" s="19" t="s">
        <v>256</v>
      </c>
      <c r="D13" s="20">
        <v>158.27391100000014</v>
      </c>
      <c r="E13" s="21">
        <v>136.48303800000005</v>
      </c>
      <c r="F13" s="21">
        <f t="shared" si="0"/>
        <v>66.552632190663758</v>
      </c>
      <c r="G13" s="21">
        <v>38.739676460663759</v>
      </c>
      <c r="H13" s="21">
        <v>19.1544533</v>
      </c>
      <c r="I13" s="21">
        <v>8.6585024299999969</v>
      </c>
      <c r="J13" s="22">
        <f t="shared" si="1"/>
        <v>0.28384242487820166</v>
      </c>
      <c r="K13" s="22">
        <f t="shared" si="2"/>
        <v>0.42418552963822315</v>
      </c>
      <c r="L13" s="23">
        <f t="shared" si="3"/>
        <v>0.48762566518092698</v>
      </c>
      <c r="M13" s="4"/>
      <c r="N13" t="s">
        <v>271</v>
      </c>
      <c r="O13" s="5">
        <v>15.595661977209778</v>
      </c>
      <c r="P13" s="71">
        <v>0.51540670066399141</v>
      </c>
    </row>
    <row r="14" spans="1:16">
      <c r="A14" s="17"/>
      <c r="B14" s="55">
        <v>9</v>
      </c>
      <c r="C14" s="19" t="s">
        <v>257</v>
      </c>
      <c r="D14" s="20">
        <v>18.737485000000003</v>
      </c>
      <c r="E14" s="21">
        <v>73.62016399999996</v>
      </c>
      <c r="F14" s="21">
        <f t="shared" si="0"/>
        <v>32.463199581400495</v>
      </c>
      <c r="G14" s="21">
        <v>20.224796741400496</v>
      </c>
      <c r="H14" s="21">
        <v>10.280119009999998</v>
      </c>
      <c r="I14" s="21">
        <v>1.9582838300000016</v>
      </c>
      <c r="J14" s="22">
        <f t="shared" si="1"/>
        <v>0.27471817016599565</v>
      </c>
      <c r="K14" s="22">
        <f t="shared" si="2"/>
        <v>0.4143554441334919</v>
      </c>
      <c r="L14" s="23">
        <f t="shared" si="3"/>
        <v>0.44095527390295564</v>
      </c>
      <c r="M14" s="4"/>
      <c r="N14" t="s">
        <v>250</v>
      </c>
      <c r="O14" s="5">
        <v>65.997942590634636</v>
      </c>
      <c r="P14" s="71">
        <v>0.48859064987672735</v>
      </c>
    </row>
    <row r="15" spans="1:16">
      <c r="A15" s="17"/>
      <c r="B15" s="55">
        <v>10</v>
      </c>
      <c r="C15" s="19" t="s">
        <v>258</v>
      </c>
      <c r="D15" s="20">
        <v>9.626896999999996</v>
      </c>
      <c r="E15" s="21">
        <v>25.754169999999995</v>
      </c>
      <c r="F15" s="21">
        <f t="shared" si="0"/>
        <v>14.870306332071291</v>
      </c>
      <c r="G15" s="21">
        <v>12.854500862071291</v>
      </c>
      <c r="H15" s="21">
        <v>1.4247246099999997</v>
      </c>
      <c r="I15" s="21">
        <v>0.59108085999999993</v>
      </c>
      <c r="J15" s="22">
        <f t="shared" si="1"/>
        <v>0.4991230881085002</v>
      </c>
      <c r="K15" s="22">
        <f t="shared" si="2"/>
        <v>0.55444324053430161</v>
      </c>
      <c r="L15" s="23">
        <f t="shared" si="3"/>
        <v>0.57739412033357296</v>
      </c>
      <c r="M15" s="4"/>
      <c r="N15" t="s">
        <v>256</v>
      </c>
      <c r="O15" s="5">
        <v>66.552632190663758</v>
      </c>
      <c r="P15" s="71">
        <v>0.48762566518092698</v>
      </c>
    </row>
    <row r="16" spans="1:16">
      <c r="A16" s="17"/>
      <c r="B16" s="55">
        <v>11</v>
      </c>
      <c r="C16" s="19" t="s">
        <v>259</v>
      </c>
      <c r="D16" s="20">
        <v>19.313339999999997</v>
      </c>
      <c r="E16" s="21">
        <v>25.451820000000005</v>
      </c>
      <c r="F16" s="21">
        <f t="shared" si="0"/>
        <v>11.087263771092701</v>
      </c>
      <c r="G16" s="21">
        <v>4.4193560810927011</v>
      </c>
      <c r="H16" s="21">
        <v>4.832577989999999</v>
      </c>
      <c r="I16" s="21">
        <v>1.8353297000000002</v>
      </c>
      <c r="J16" s="22">
        <f t="shared" si="1"/>
        <v>0.17363615179946662</v>
      </c>
      <c r="K16" s="22">
        <f t="shared" si="2"/>
        <v>0.363507759802352</v>
      </c>
      <c r="L16" s="23">
        <f t="shared" si="3"/>
        <v>0.43561771893297607</v>
      </c>
      <c r="M16" s="4"/>
      <c r="N16" t="s">
        <v>253</v>
      </c>
      <c r="O16" s="5">
        <v>68.890723307600112</v>
      </c>
      <c r="P16" s="71">
        <v>0.45424268005299467</v>
      </c>
    </row>
    <row r="17" spans="1:16">
      <c r="A17" s="17"/>
      <c r="B17" s="55">
        <v>12</v>
      </c>
      <c r="C17" s="19" t="s">
        <v>260</v>
      </c>
      <c r="D17" s="20">
        <v>15.350527999999995</v>
      </c>
      <c r="E17" s="21">
        <v>46.914690999999991</v>
      </c>
      <c r="F17" s="21">
        <f t="shared" si="0"/>
        <v>20.811377683988422</v>
      </c>
      <c r="G17" s="21">
        <v>16.16768568398842</v>
      </c>
      <c r="H17" s="21">
        <v>2.9119496100000002</v>
      </c>
      <c r="I17" s="21">
        <v>1.7317423899999995</v>
      </c>
      <c r="J17" s="22">
        <f t="shared" si="1"/>
        <v>0.34461882492178031</v>
      </c>
      <c r="K17" s="22">
        <f t="shared" si="2"/>
        <v>0.40668786018410363</v>
      </c>
      <c r="L17" s="23">
        <f t="shared" si="3"/>
        <v>0.44360044242833074</v>
      </c>
      <c r="M17" s="4"/>
      <c r="N17" t="s">
        <v>270</v>
      </c>
      <c r="O17" s="5">
        <v>12.734577660975372</v>
      </c>
      <c r="P17" s="71">
        <v>0.44916199890015579</v>
      </c>
    </row>
    <row r="18" spans="1:16">
      <c r="A18" s="17"/>
      <c r="B18" s="55">
        <v>13</v>
      </c>
      <c r="C18" s="19" t="s">
        <v>261</v>
      </c>
      <c r="D18" s="20">
        <v>309.76101400000005</v>
      </c>
      <c r="E18" s="21">
        <v>352.21370299999995</v>
      </c>
      <c r="F18" s="21">
        <f t="shared" si="0"/>
        <v>229.95265326123365</v>
      </c>
      <c r="G18" s="21">
        <v>142.00930845123366</v>
      </c>
      <c r="H18" s="21">
        <v>6.8788133700000005</v>
      </c>
      <c r="I18" s="21">
        <v>81.06453144000001</v>
      </c>
      <c r="J18" s="22">
        <f t="shared" si="1"/>
        <v>0.40319075391349463</v>
      </c>
      <c r="K18" s="22">
        <f t="shared" si="2"/>
        <v>0.42272098033969358</v>
      </c>
      <c r="L18" s="23">
        <f t="shared" si="3"/>
        <v>0.65287821371684018</v>
      </c>
      <c r="M18" s="4"/>
      <c r="N18" t="s">
        <v>249</v>
      </c>
      <c r="O18" s="5">
        <v>13.020825168520389</v>
      </c>
      <c r="P18" s="71">
        <v>0.44886087633947397</v>
      </c>
    </row>
    <row r="19" spans="1:16">
      <c r="A19" s="17"/>
      <c r="B19" s="55">
        <v>14</v>
      </c>
      <c r="C19" s="19" t="s">
        <v>262</v>
      </c>
      <c r="D19" s="20">
        <v>3.7306100000000004</v>
      </c>
      <c r="E19" s="21">
        <v>140.11077199999997</v>
      </c>
      <c r="F19" s="21">
        <f t="shared" si="0"/>
        <v>123.66750758548035</v>
      </c>
      <c r="G19" s="21">
        <v>118.34822844548034</v>
      </c>
      <c r="H19" s="21">
        <v>2.48994369</v>
      </c>
      <c r="I19" s="21">
        <v>2.8293354500000008</v>
      </c>
      <c r="J19" s="22">
        <f t="shared" si="1"/>
        <v>0.84467615698727549</v>
      </c>
      <c r="K19" s="22">
        <f t="shared" si="2"/>
        <v>0.86244740793720254</v>
      </c>
      <c r="L19" s="23">
        <f t="shared" si="3"/>
        <v>0.8826409691431889</v>
      </c>
      <c r="M19" s="4"/>
      <c r="N19" t="s">
        <v>260</v>
      </c>
      <c r="O19" s="5">
        <v>20.811377683988422</v>
      </c>
      <c r="P19" s="71">
        <v>0.44360044242833074</v>
      </c>
    </row>
    <row r="20" spans="1:16">
      <c r="A20" s="17"/>
      <c r="B20" s="55">
        <v>15</v>
      </c>
      <c r="C20" s="19" t="s">
        <v>263</v>
      </c>
      <c r="D20" s="20">
        <v>101.85536799999994</v>
      </c>
      <c r="E20" s="21">
        <v>95.170183999999907</v>
      </c>
      <c r="F20" s="21">
        <f t="shared" si="0"/>
        <v>31.008352895442037</v>
      </c>
      <c r="G20" s="21">
        <v>22.333455725442036</v>
      </c>
      <c r="H20" s="21">
        <v>5.17506135</v>
      </c>
      <c r="I20" s="21">
        <v>3.4998358199999995</v>
      </c>
      <c r="J20" s="22">
        <f t="shared" si="1"/>
        <v>0.23466861980052553</v>
      </c>
      <c r="K20" s="22">
        <f t="shared" si="2"/>
        <v>0.28904553841612896</v>
      </c>
      <c r="L20" s="23">
        <f t="shared" si="3"/>
        <v>0.32582003724445957</v>
      </c>
      <c r="M20" s="4"/>
      <c r="N20" t="s">
        <v>257</v>
      </c>
      <c r="O20" s="5">
        <v>32.463199581400495</v>
      </c>
      <c r="P20" s="71">
        <v>0.44095527390295564</v>
      </c>
    </row>
    <row r="21" spans="1:16">
      <c r="A21" s="17"/>
      <c r="B21" s="55">
        <v>16</v>
      </c>
      <c r="C21" s="19" t="s">
        <v>264</v>
      </c>
      <c r="D21" s="20">
        <v>3.682191</v>
      </c>
      <c r="E21" s="21">
        <v>0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259</v>
      </c>
      <c r="O21" s="5">
        <v>11.087263771092701</v>
      </c>
      <c r="P21" s="71">
        <v>0.43561771893297607</v>
      </c>
    </row>
    <row r="22" spans="1:16">
      <c r="A22" s="17"/>
      <c r="B22" s="55">
        <v>17</v>
      </c>
      <c r="C22" s="19" t="s">
        <v>265</v>
      </c>
      <c r="D22" s="20">
        <v>3.3915540000000002</v>
      </c>
      <c r="E22" s="21">
        <v>3.1071299999999997</v>
      </c>
      <c r="F22" s="21">
        <f t="shared" si="0"/>
        <v>1.2782686061956481</v>
      </c>
      <c r="G22" s="21">
        <v>0.64098765619564801</v>
      </c>
      <c r="H22" s="21">
        <v>0.28941059000000002</v>
      </c>
      <c r="I22" s="21">
        <v>0.34787035999999999</v>
      </c>
      <c r="J22" s="22">
        <f t="shared" si="1"/>
        <v>0.20629573149358027</v>
      </c>
      <c r="K22" s="22">
        <f t="shared" si="2"/>
        <v>0.29943975507804571</v>
      </c>
      <c r="L22" s="23">
        <f t="shared" si="3"/>
        <v>0.4113984951372</v>
      </c>
      <c r="M22" s="4"/>
      <c r="N22" t="s">
        <v>272</v>
      </c>
      <c r="O22" s="5">
        <v>0.55035520792238479</v>
      </c>
      <c r="P22" s="71">
        <v>0.41696482476232039</v>
      </c>
    </row>
    <row r="23" spans="1:16">
      <c r="A23" s="17"/>
      <c r="B23" s="55">
        <v>18</v>
      </c>
      <c r="C23" s="19" t="s">
        <v>266</v>
      </c>
      <c r="D23" s="20">
        <v>23.850686000000003</v>
      </c>
      <c r="E23" s="21">
        <v>41.836571000000013</v>
      </c>
      <c r="F23" s="21">
        <f t="shared" si="0"/>
        <v>24.907483542985279</v>
      </c>
      <c r="G23" s="21">
        <v>14.414577532985277</v>
      </c>
      <c r="H23" s="21">
        <v>2.3069765800000002</v>
      </c>
      <c r="I23" s="21">
        <v>8.1859294300000016</v>
      </c>
      <c r="J23" s="22">
        <f t="shared" si="1"/>
        <v>0.3445449086395076</v>
      </c>
      <c r="K23" s="22">
        <f t="shared" si="2"/>
        <v>0.39968749142909615</v>
      </c>
      <c r="L23" s="23">
        <f t="shared" si="3"/>
        <v>0.59535193606056458</v>
      </c>
      <c r="M23" s="4"/>
      <c r="N23" t="s">
        <v>265</v>
      </c>
      <c r="O23" s="5">
        <v>1.2782686061956481</v>
      </c>
      <c r="P23" s="71">
        <v>0.4113984951372</v>
      </c>
    </row>
    <row r="24" spans="1:16">
      <c r="A24" s="17"/>
      <c r="B24" s="55">
        <v>19</v>
      </c>
      <c r="C24" s="19" t="s">
        <v>267</v>
      </c>
      <c r="D24" s="20">
        <v>3.771274</v>
      </c>
      <c r="E24" s="21">
        <v>7.0464180000000001</v>
      </c>
      <c r="F24" s="21">
        <f t="shared" si="0"/>
        <v>3.3303169941421219E-2</v>
      </c>
      <c r="G24" s="21">
        <v>1.1444269941421226E-2</v>
      </c>
      <c r="H24" s="21">
        <v>1.0439949999999998E-2</v>
      </c>
      <c r="I24" s="21">
        <v>1.1418949999999999E-2</v>
      </c>
      <c r="J24" s="22">
        <f t="shared" si="1"/>
        <v>1.6241258950889978E-3</v>
      </c>
      <c r="K24" s="22">
        <f t="shared" si="2"/>
        <v>3.1057226439619705E-3</v>
      </c>
      <c r="L24" s="23">
        <f t="shared" si="3"/>
        <v>4.7262552322926655E-3</v>
      </c>
      <c r="M24" s="4"/>
      <c r="N24" t="s">
        <v>251</v>
      </c>
      <c r="O24" s="5">
        <v>50.267954311759794</v>
      </c>
      <c r="P24" s="71">
        <v>0.40639844413769693</v>
      </c>
    </row>
    <row r="25" spans="1:16">
      <c r="A25" s="17"/>
      <c r="B25" s="55">
        <v>20</v>
      </c>
      <c r="C25" s="19" t="s">
        <v>268</v>
      </c>
      <c r="D25" s="20">
        <v>129.14844400000001</v>
      </c>
      <c r="E25" s="21">
        <v>111.98279799999996</v>
      </c>
      <c r="F25" s="21">
        <f t="shared" si="0"/>
        <v>13.837208488698446</v>
      </c>
      <c r="G25" s="21">
        <v>8.2414407586984453</v>
      </c>
      <c r="H25" s="21">
        <v>1.64278335</v>
      </c>
      <c r="I25" s="21">
        <v>3.9529843800000002</v>
      </c>
      <c r="J25" s="22">
        <f t="shared" si="1"/>
        <v>7.3595595983397807E-2</v>
      </c>
      <c r="K25" s="22">
        <f t="shared" si="2"/>
        <v>8.826555761446904E-2</v>
      </c>
      <c r="L25" s="23">
        <f t="shared" si="3"/>
        <v>0.12356548269760549</v>
      </c>
      <c r="M25" s="4"/>
      <c r="N25" t="s">
        <v>252</v>
      </c>
      <c r="O25" s="5">
        <v>60.428238785545538</v>
      </c>
      <c r="P25" s="71">
        <v>0.3393203670666477</v>
      </c>
    </row>
    <row r="26" spans="1:16">
      <c r="A26" s="17"/>
      <c r="B26" s="55">
        <v>21</v>
      </c>
      <c r="C26" s="19" t="s">
        <v>269</v>
      </c>
      <c r="D26" s="20">
        <v>5.899935000000001</v>
      </c>
      <c r="E26" s="21">
        <v>76.95293700000002</v>
      </c>
      <c r="F26" s="21">
        <f t="shared" si="0"/>
        <v>43.246715695644241</v>
      </c>
      <c r="G26" s="21">
        <v>32.018532125644242</v>
      </c>
      <c r="H26" s="21">
        <v>7.9500968300000014</v>
      </c>
      <c r="I26" s="21">
        <v>3.27808674</v>
      </c>
      <c r="J26" s="22">
        <f t="shared" si="1"/>
        <v>0.41607940351443939</v>
      </c>
      <c r="K26" s="22">
        <f t="shared" si="2"/>
        <v>0.5193905588768396</v>
      </c>
      <c r="L26" s="23">
        <f t="shared" si="3"/>
        <v>0.56198915053293197</v>
      </c>
      <c r="M26" s="4"/>
      <c r="N26" t="s">
        <v>254</v>
      </c>
      <c r="O26" s="5">
        <v>24.925807938007711</v>
      </c>
      <c r="P26" s="71">
        <v>0.3386751408752251</v>
      </c>
    </row>
    <row r="27" spans="1:16">
      <c r="A27" s="17"/>
      <c r="B27" s="55">
        <v>22</v>
      </c>
      <c r="C27" s="19" t="s">
        <v>270</v>
      </c>
      <c r="D27" s="20">
        <v>12.768807000000002</v>
      </c>
      <c r="E27" s="21">
        <v>28.351859000000001</v>
      </c>
      <c r="F27" s="21">
        <f t="shared" si="0"/>
        <v>12.734577660975372</v>
      </c>
      <c r="G27" s="21">
        <v>10.962465270975372</v>
      </c>
      <c r="H27" s="21">
        <v>1.19424731</v>
      </c>
      <c r="I27" s="21">
        <v>0.57786507999999992</v>
      </c>
      <c r="J27" s="22">
        <f t="shared" si="1"/>
        <v>0.38665772396001868</v>
      </c>
      <c r="K27" s="22">
        <f t="shared" si="2"/>
        <v>0.42878008743537316</v>
      </c>
      <c r="L27" s="23">
        <f t="shared" si="3"/>
        <v>0.44916199890015579</v>
      </c>
      <c r="M27" s="4"/>
      <c r="N27" t="s">
        <v>263</v>
      </c>
      <c r="O27" s="5">
        <v>31.008352895442037</v>
      </c>
      <c r="P27" s="71">
        <v>0.32582003724445957</v>
      </c>
    </row>
    <row r="28" spans="1:16">
      <c r="A28" s="17"/>
      <c r="B28" s="55">
        <v>23</v>
      </c>
      <c r="C28" s="19" t="s">
        <v>271</v>
      </c>
      <c r="D28" s="20">
        <v>18.479876000000004</v>
      </c>
      <c r="E28" s="21">
        <v>30.258943000000002</v>
      </c>
      <c r="F28" s="21">
        <f t="shared" si="0"/>
        <v>15.595661977209778</v>
      </c>
      <c r="G28" s="21">
        <v>10.670065967209778</v>
      </c>
      <c r="H28" s="21">
        <v>2.8764152099999998</v>
      </c>
      <c r="I28" s="21">
        <v>2.0491808000000002</v>
      </c>
      <c r="J28" s="22">
        <f t="shared" si="1"/>
        <v>0.35262520462825742</v>
      </c>
      <c r="K28" s="22">
        <f t="shared" si="2"/>
        <v>0.44768520755036872</v>
      </c>
      <c r="L28" s="23">
        <f t="shared" si="3"/>
        <v>0.51540670066399141</v>
      </c>
      <c r="M28" s="4"/>
      <c r="N28" t="s">
        <v>268</v>
      </c>
      <c r="O28" s="5">
        <v>13.837208488698446</v>
      </c>
      <c r="P28" s="71">
        <v>0.12356548269760549</v>
      </c>
    </row>
    <row r="29" spans="1:16">
      <c r="A29" s="17"/>
      <c r="B29" s="55">
        <v>24</v>
      </c>
      <c r="C29" s="19" t="s">
        <v>272</v>
      </c>
      <c r="D29" s="20">
        <v>9.8809150000000017</v>
      </c>
      <c r="E29" s="21">
        <v>1.3199080000000001</v>
      </c>
      <c r="F29" s="21">
        <f t="shared" si="0"/>
        <v>0.55035520792238479</v>
      </c>
      <c r="G29" s="21">
        <v>0.35270384792238474</v>
      </c>
      <c r="H29" s="21">
        <v>0.12055736</v>
      </c>
      <c r="I29" s="21">
        <v>7.7093999999999996E-2</v>
      </c>
      <c r="J29" s="22">
        <f t="shared" si="1"/>
        <v>0.26721850911001732</v>
      </c>
      <c r="K29" s="22">
        <f t="shared" si="2"/>
        <v>0.35855620840421054</v>
      </c>
      <c r="L29" s="23">
        <f t="shared" si="3"/>
        <v>0.41696482476232039</v>
      </c>
      <c r="M29" s="4"/>
      <c r="N29" t="s">
        <v>267</v>
      </c>
      <c r="O29" s="5">
        <v>3.3303169941421219E-2</v>
      </c>
      <c r="P29" s="71">
        <v>4.7262552322926655E-3</v>
      </c>
    </row>
    <row r="30" spans="1:16" ht="15.75" thickBot="1">
      <c r="A30" s="24"/>
      <c r="B30" s="56">
        <v>25</v>
      </c>
      <c r="C30" s="26" t="s">
        <v>273</v>
      </c>
      <c r="D30" s="27">
        <v>0</v>
      </c>
      <c r="E30" s="28">
        <v>1.432674</v>
      </c>
      <c r="F30" s="28">
        <f t="shared" si="0"/>
        <v>0.80257688973123364</v>
      </c>
      <c r="G30" s="28">
        <v>0.55344439973123372</v>
      </c>
      <c r="H30" s="28">
        <v>0.18512087999999999</v>
      </c>
      <c r="I30" s="28">
        <v>6.4011609999999997E-2</v>
      </c>
      <c r="J30" s="29">
        <f t="shared" si="1"/>
        <v>0.38630169859384178</v>
      </c>
      <c r="K30" s="29">
        <f t="shared" si="2"/>
        <v>0.51551523914807806</v>
      </c>
      <c r="L30" s="30">
        <f t="shared" si="3"/>
        <v>0.56019505465390851</v>
      </c>
      <c r="M30" s="4"/>
      <c r="N30" t="s">
        <v>264</v>
      </c>
      <c r="O30" s="5">
        <v>0</v>
      </c>
      <c r="P30" s="71">
        <v>0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F15" sqref="F15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9" customWidth="1"/>
    <col min="6" max="6" width="13.5703125" customWidth="1"/>
    <col min="7" max="9" width="0" hidden="1" customWidth="1"/>
  </cols>
  <sheetData>
    <row r="1" spans="1:13" ht="15.75">
      <c r="A1" s="50">
        <v>42</v>
      </c>
      <c r="B1" s="49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761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1173.7837239999999</v>
      </c>
      <c r="E6" s="14">
        <v>1889.1305709999999</v>
      </c>
      <c r="F6" s="14">
        <v>926.93093664274477</v>
      </c>
      <c r="G6" s="14">
        <v>596.00323054274475</v>
      </c>
      <c r="H6" s="14">
        <v>158.97157520999997</v>
      </c>
      <c r="I6" s="14">
        <v>171.95613088999997</v>
      </c>
      <c r="J6" s="15">
        <v>0.31549075521405279</v>
      </c>
      <c r="K6" s="15">
        <v>0.39964141036217699</v>
      </c>
      <c r="L6" s="16">
        <v>0.49066536261285493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9.6134240000000002</v>
      </c>
      <c r="E7" s="38">
        <f ca="1">SUM(E8:OFFSET(E6,MATCH("PROYECTOS",$A$8:$A$50,0),0))</f>
        <v>10.654337999999999</v>
      </c>
      <c r="F7" s="38">
        <f ca="1">SUM(F8:OFFSET(F6,MATCH("PROYECTOS",$A$8:$A$50,0),0))</f>
        <v>5.8758381668543684</v>
      </c>
      <c r="G7" s="38">
        <f ca="1">SUM(G8:OFFSET(G6,MATCH("PROYECTOS",$A$8:$A$50,0),0))</f>
        <v>4.3355224268543679</v>
      </c>
      <c r="H7" s="38">
        <f ca="1">SUM(H8:OFFSET(H6,MATCH("PROYECTOS",$A$8:$A$50,0),0))</f>
        <v>0.88466498999999998</v>
      </c>
      <c r="I7" s="38">
        <f ca="1">SUM(I8:OFFSET(I6,MATCH("PROYECTOS",$A$8:$A$50,0),0))</f>
        <v>0.65565074999999995</v>
      </c>
      <c r="J7" s="39">
        <f ca="1">IFERROR(G7/E7,0)</f>
        <v>0.40692555716313566</v>
      </c>
      <c r="K7" s="39">
        <f ca="1">IFERROR(SUM(G7,H7)/E7,0)</f>
        <v>0.4899588709175895</v>
      </c>
      <c r="L7" s="40">
        <f ca="1">IFERROR(SUM(G7,H7,I7)/E7,0)</f>
        <v>0.55149725556429396</v>
      </c>
      <c r="M7" s="4"/>
    </row>
    <row r="8" spans="1:13">
      <c r="A8" s="17"/>
      <c r="B8" s="19">
        <v>3000001</v>
      </c>
      <c r="C8" s="19" t="s">
        <v>275</v>
      </c>
      <c r="D8" s="20">
        <v>5.61416</v>
      </c>
      <c r="E8" s="21">
        <v>5.0210699999999981</v>
      </c>
      <c r="F8" s="21">
        <f t="shared" ref="F8:F10" si="0">SUM(G8,H8,I8)</f>
        <v>2.9686820586091205</v>
      </c>
      <c r="G8" s="21">
        <v>2.5317109886091202</v>
      </c>
      <c r="H8" s="21">
        <v>0.25457862000000003</v>
      </c>
      <c r="I8" s="21">
        <v>0.18239245000000001</v>
      </c>
      <c r="J8" s="22">
        <f t="shared" ref="J8:J11" si="1">IFERROR(G8/E8,0)</f>
        <v>0.50421742549080595</v>
      </c>
      <c r="K8" s="22">
        <f t="shared" ref="K8:K11" si="2">IFERROR(SUM(G8,H8)/E8,0)</f>
        <v>0.55491949098680593</v>
      </c>
      <c r="L8" s="23">
        <f t="shared" ref="L8:L11" si="3">IFERROR(SUM(G8,H8,I8)/E8,0)</f>
        <v>0.59124490568924981</v>
      </c>
      <c r="M8" s="4"/>
    </row>
    <row r="9" spans="1:13" ht="51">
      <c r="A9" s="17"/>
      <c r="B9" s="19">
        <v>3000528</v>
      </c>
      <c r="C9" s="19" t="s">
        <v>763</v>
      </c>
      <c r="D9" s="20">
        <v>2.4736219999999998</v>
      </c>
      <c r="E9" s="21">
        <v>3.2669589999999999</v>
      </c>
      <c r="F9" s="21">
        <f t="shared" si="0"/>
        <v>1.706971444290553</v>
      </c>
      <c r="G9" s="21">
        <v>1.2594194742905529</v>
      </c>
      <c r="H9" s="21">
        <v>0.24414252</v>
      </c>
      <c r="I9" s="21">
        <v>0.20340945000000002</v>
      </c>
      <c r="J9" s="22">
        <f t="shared" si="1"/>
        <v>0.385502075260373</v>
      </c>
      <c r="K9" s="22">
        <f t="shared" si="2"/>
        <v>0.46023289373712767</v>
      </c>
      <c r="L9" s="23">
        <f t="shared" si="3"/>
        <v>0.52249552084692619</v>
      </c>
      <c r="M9" s="4"/>
    </row>
    <row r="10" spans="1:13" ht="38.25">
      <c r="A10" s="17"/>
      <c r="B10" s="19">
        <v>3000529</v>
      </c>
      <c r="C10" s="19" t="s">
        <v>764</v>
      </c>
      <c r="D10" s="20">
        <v>1.5256420000000002</v>
      </c>
      <c r="E10" s="21">
        <v>2.3663090000000007</v>
      </c>
      <c r="F10" s="21">
        <f t="shared" si="0"/>
        <v>1.2001846639546947</v>
      </c>
      <c r="G10" s="21">
        <v>0.5443919639546948</v>
      </c>
      <c r="H10" s="21">
        <v>0.38594384999999998</v>
      </c>
      <c r="I10" s="21">
        <v>0.26984884999999992</v>
      </c>
      <c r="J10" s="22">
        <f t="shared" si="1"/>
        <v>0.23005954165525072</v>
      </c>
      <c r="K10" s="22">
        <f t="shared" si="2"/>
        <v>0.39315905655376981</v>
      </c>
      <c r="L10" s="23">
        <f t="shared" si="3"/>
        <v>0.50719693157347345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1164.1703</v>
      </c>
      <c r="E11" s="45">
        <f t="shared" ref="E11:I11" ca="1" si="4">OFFSET(E11,-MATCH("PROYECTOS",$A$8:$A$50,0)-1,0)-(OFFSET(E11,-MATCH("PROYECTOS",$A$8:$A$50,0),0))</f>
        <v>1878.4762329999999</v>
      </c>
      <c r="F11" s="45">
        <f t="shared" ca="1" si="4"/>
        <v>921.05509847589042</v>
      </c>
      <c r="G11" s="45">
        <f t="shared" ca="1" si="4"/>
        <v>591.66770811589038</v>
      </c>
      <c r="H11" s="45">
        <f t="shared" ca="1" si="4"/>
        <v>158.08691021999996</v>
      </c>
      <c r="I11" s="45">
        <f t="shared" ca="1" si="4"/>
        <v>171.30048013999996</v>
      </c>
      <c r="J11" s="46">
        <f t="shared" ca="1" si="1"/>
        <v>0.31497215547463914</v>
      </c>
      <c r="K11" s="46">
        <f t="shared" ca="1" si="2"/>
        <v>0.39912914795759907</v>
      </c>
      <c r="L11" s="47">
        <f t="shared" ca="1" si="3"/>
        <v>0.49032033639570161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776</v>
      </c>
    </row>
    <row r="15" spans="1:13" ht="45" customHeight="1">
      <c r="A15" s="84" t="s">
        <v>317</v>
      </c>
      <c r="B15" s="85"/>
      <c r="C15" s="85"/>
      <c r="D15" s="96" t="s">
        <v>318</v>
      </c>
      <c r="E15" s="6"/>
      <c r="F15" s="6"/>
      <c r="G15" s="6"/>
    </row>
    <row r="16" spans="1:13" ht="15.75" thickBot="1">
      <c r="A16" s="94"/>
      <c r="B16" s="95"/>
      <c r="C16" s="95"/>
      <c r="D16" s="97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selection activeCell="J6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42</v>
      </c>
      <c r="B1" s="49" t="s">
        <v>28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762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1173.7837239999999</v>
      </c>
      <c r="I6" s="14">
        <v>1889.1305709999999</v>
      </c>
      <c r="J6" s="14">
        <v>926.93093664274477</v>
      </c>
      <c r="K6" s="14">
        <v>596.00323054274475</v>
      </c>
      <c r="L6" s="14">
        <v>158.97157520999997</v>
      </c>
      <c r="M6" s="14">
        <v>171.95613088999997</v>
      </c>
      <c r="N6" s="15">
        <v>0.31549075521405279</v>
      </c>
      <c r="O6" s="15">
        <v>0.39964141036217699</v>
      </c>
      <c r="P6" s="16">
        <v>0.49066536261285493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SUM(H8:H15)</f>
        <v>9.613424000000002</v>
      </c>
      <c r="I7" s="37">
        <f>SUM(I8:I15)</f>
        <v>10.654338000000001</v>
      </c>
      <c r="J7" s="37">
        <f>SUM(J8:J15)</f>
        <v>5.8758381668543676</v>
      </c>
      <c r="K7" s="38">
        <f ca="1">SUM(K8:OFFSET(K6,MATCH("PROYECTOS",$A$8:$A$35,0),0))</f>
        <v>4.3355224268543679</v>
      </c>
      <c r="L7" s="38">
        <f ca="1">SUM(L8:OFFSET(L6,MATCH("PROYECTOS",$A$8:$A$35,0),0))</f>
        <v>0.8846649900000001</v>
      </c>
      <c r="M7" s="38">
        <f ca="1">SUM(M8:OFFSET(M6,MATCH("PROYECTOS",$A$8:$A$35,0),0))</f>
        <v>0.65565075000000006</v>
      </c>
      <c r="N7" s="39">
        <f ca="1">IFERROR(K7/I7,0)</f>
        <v>0.40692555716313555</v>
      </c>
      <c r="O7" s="39">
        <f ca="1">IFERROR(SUM(K7,L7)/I7,0)</f>
        <v>0.48995887091758938</v>
      </c>
      <c r="P7" s="40">
        <f ca="1">IFERROR(SUM(K7,L7,M7)/I7,0)</f>
        <v>0.55149725556429385</v>
      </c>
      <c r="Q7" s="64"/>
      <c r="R7" s="38"/>
      <c r="S7" s="40"/>
    </row>
    <row r="8" spans="1:19" ht="51">
      <c r="A8" s="17"/>
      <c r="B8" s="19">
        <v>5000155</v>
      </c>
      <c r="C8" s="19" t="s">
        <v>765</v>
      </c>
      <c r="D8" s="68">
        <v>3000528</v>
      </c>
      <c r="E8" s="19" t="s">
        <v>763</v>
      </c>
      <c r="F8" s="69">
        <v>535</v>
      </c>
      <c r="G8" s="19" t="s">
        <v>772</v>
      </c>
      <c r="H8" s="20">
        <v>0.90864700000000009</v>
      </c>
      <c r="I8" s="21">
        <v>0.67821100000000001</v>
      </c>
      <c r="J8" s="21">
        <f t="shared" ref="J8:J15" si="0">SUM(K8,L8,M8)</f>
        <v>0.17124773948541852</v>
      </c>
      <c r="K8" s="21">
        <v>9.2880339485418517E-2</v>
      </c>
      <c r="L8" s="21">
        <v>3.9986800000000003E-2</v>
      </c>
      <c r="M8" s="21">
        <v>3.8380600000000008E-2</v>
      </c>
      <c r="N8" s="22">
        <f t="shared" ref="N8:N16" si="1">IFERROR(K8/I8,0)</f>
        <v>0.13694903132715117</v>
      </c>
      <c r="O8" s="22">
        <f t="shared" ref="O8:O16" si="2">IFERROR(SUM(K8,L8)/I8,0)</f>
        <v>0.19590826377840895</v>
      </c>
      <c r="P8" s="23">
        <f t="shared" ref="P8:P16" si="3">IFERROR(SUM(K8,L8,M8)/I8,0)</f>
        <v>0.25249920671504666</v>
      </c>
      <c r="Q8" s="70">
        <v>691</v>
      </c>
      <c r="R8" s="21">
        <v>590</v>
      </c>
      <c r="S8" s="23">
        <f>IFERROR(R8/Q8,0)</f>
        <v>0.85383502170767001</v>
      </c>
    </row>
    <row r="9" spans="1:19">
      <c r="A9" s="17"/>
      <c r="B9" s="19">
        <v>5000276</v>
      </c>
      <c r="C9" s="19" t="s">
        <v>512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5.61416</v>
      </c>
      <c r="I9" s="21">
        <v>5.0210699999999999</v>
      </c>
      <c r="J9" s="21">
        <f t="shared" si="0"/>
        <v>2.9686820586091205</v>
      </c>
      <c r="K9" s="21">
        <v>2.5317109886091202</v>
      </c>
      <c r="L9" s="21">
        <v>0.25457862000000003</v>
      </c>
      <c r="M9" s="21">
        <v>0.18239245000000001</v>
      </c>
      <c r="N9" s="22">
        <f t="shared" si="1"/>
        <v>0.50421742549080584</v>
      </c>
      <c r="O9" s="22">
        <f t="shared" si="2"/>
        <v>0.55491949098680571</v>
      </c>
      <c r="P9" s="23">
        <f t="shared" si="3"/>
        <v>0.59124490568924959</v>
      </c>
      <c r="Q9" s="70">
        <v>59.000999999999998</v>
      </c>
      <c r="R9" s="21">
        <v>59</v>
      </c>
      <c r="S9" s="23">
        <f t="shared" ref="S9:S15" si="4">IFERROR(R9/Q9,0)</f>
        <v>0.99998305113472652</v>
      </c>
    </row>
    <row r="10" spans="1:19" ht="38.25">
      <c r="A10" s="17"/>
      <c r="B10" s="19">
        <v>5001070</v>
      </c>
      <c r="C10" s="19" t="s">
        <v>766</v>
      </c>
      <c r="D10" s="68">
        <v>3000529</v>
      </c>
      <c r="E10" s="19" t="s">
        <v>764</v>
      </c>
      <c r="F10" s="69">
        <v>60</v>
      </c>
      <c r="G10" s="19" t="s">
        <v>309</v>
      </c>
      <c r="H10" s="20">
        <v>0.13914800000000002</v>
      </c>
      <c r="I10" s="21">
        <v>0.13914800000000002</v>
      </c>
      <c r="J10" s="21">
        <f t="shared" si="0"/>
        <v>8.2825038377059707E-2</v>
      </c>
      <c r="K10" s="21">
        <v>5.5931368377059698E-2</v>
      </c>
      <c r="L10" s="21">
        <v>9.7154600000000021E-3</v>
      </c>
      <c r="M10" s="21">
        <v>1.7178209999999999E-2</v>
      </c>
      <c r="N10" s="22">
        <f t="shared" si="1"/>
        <v>0.40195596326975369</v>
      </c>
      <c r="O10" s="22">
        <f t="shared" si="2"/>
        <v>0.47177701711170622</v>
      </c>
      <c r="P10" s="23">
        <f t="shared" si="3"/>
        <v>0.59522981557090071</v>
      </c>
      <c r="Q10" s="70">
        <v>12</v>
      </c>
      <c r="R10" s="21">
        <v>12</v>
      </c>
      <c r="S10" s="23">
        <f t="shared" si="4"/>
        <v>1</v>
      </c>
    </row>
    <row r="11" spans="1:19" ht="51">
      <c r="A11" s="17"/>
      <c r="B11" s="19">
        <v>5002217</v>
      </c>
      <c r="C11" s="19" t="s">
        <v>767</v>
      </c>
      <c r="D11" s="68">
        <v>3000528</v>
      </c>
      <c r="E11" s="19" t="s">
        <v>763</v>
      </c>
      <c r="F11" s="69">
        <v>88</v>
      </c>
      <c r="G11" s="19" t="s">
        <v>755</v>
      </c>
      <c r="H11" s="20">
        <v>2.5000000000000001E-3</v>
      </c>
      <c r="I11" s="21">
        <v>0.84806000000000004</v>
      </c>
      <c r="J11" s="21">
        <f t="shared" si="0"/>
        <v>0.53674754729498331</v>
      </c>
      <c r="K11" s="21">
        <v>0.40580951729498338</v>
      </c>
      <c r="L11" s="21">
        <v>6.9987619999999987E-2</v>
      </c>
      <c r="M11" s="21">
        <v>6.0950410000000003E-2</v>
      </c>
      <c r="N11" s="22">
        <f t="shared" si="1"/>
        <v>0.47851510187366858</v>
      </c>
      <c r="O11" s="22">
        <f t="shared" si="2"/>
        <v>0.56104183347284786</v>
      </c>
      <c r="P11" s="23">
        <f t="shared" si="3"/>
        <v>0.63291223179372125</v>
      </c>
      <c r="Q11" s="70">
        <v>1232</v>
      </c>
      <c r="R11" s="21">
        <v>1224</v>
      </c>
      <c r="S11" s="23">
        <f t="shared" si="4"/>
        <v>0.99350649350649356</v>
      </c>
    </row>
    <row r="12" spans="1:19" ht="51">
      <c r="A12" s="17"/>
      <c r="B12" s="19">
        <v>5004172</v>
      </c>
      <c r="C12" s="19" t="s">
        <v>768</v>
      </c>
      <c r="D12" s="68">
        <v>3000528</v>
      </c>
      <c r="E12" s="19" t="s">
        <v>763</v>
      </c>
      <c r="F12" s="69">
        <v>486</v>
      </c>
      <c r="G12" s="19" t="s">
        <v>773</v>
      </c>
      <c r="H12" s="20">
        <v>1.297005</v>
      </c>
      <c r="I12" s="21">
        <v>1.49956</v>
      </c>
      <c r="J12" s="21">
        <f t="shared" si="0"/>
        <v>0.90447510819887977</v>
      </c>
      <c r="K12" s="21">
        <v>0.69510586819887976</v>
      </c>
      <c r="L12" s="21">
        <v>0.12153783</v>
      </c>
      <c r="M12" s="21">
        <v>8.7831410000000013E-2</v>
      </c>
      <c r="N12" s="22">
        <f t="shared" si="1"/>
        <v>0.46353988383184386</v>
      </c>
      <c r="O12" s="22">
        <f t="shared" si="2"/>
        <v>0.54458887820352619</v>
      </c>
      <c r="P12" s="23">
        <f t="shared" si="3"/>
        <v>0.60316033249678558</v>
      </c>
      <c r="Q12" s="70">
        <v>188.00200000000001</v>
      </c>
      <c r="R12" s="21">
        <v>100.002</v>
      </c>
      <c r="S12" s="23">
        <f t="shared" si="4"/>
        <v>0.53191987319283829</v>
      </c>
    </row>
    <row r="13" spans="1:19" ht="51">
      <c r="A13" s="17"/>
      <c r="B13" s="19">
        <v>5004173</v>
      </c>
      <c r="C13" s="19" t="s">
        <v>769</v>
      </c>
      <c r="D13" s="68">
        <v>3000528</v>
      </c>
      <c r="E13" s="19" t="s">
        <v>763</v>
      </c>
      <c r="F13" s="69">
        <v>227</v>
      </c>
      <c r="G13" s="19" t="s">
        <v>774</v>
      </c>
      <c r="H13" s="20">
        <v>0.26546999999999998</v>
      </c>
      <c r="I13" s="21">
        <v>0.24112799999999998</v>
      </c>
      <c r="J13" s="21">
        <f t="shared" si="0"/>
        <v>9.4501049311271235E-2</v>
      </c>
      <c r="K13" s="21">
        <v>6.562374931127124E-2</v>
      </c>
      <c r="L13" s="21">
        <v>1.2630270000000001E-2</v>
      </c>
      <c r="M13" s="21">
        <v>1.6247029999999999E-2</v>
      </c>
      <c r="N13" s="22">
        <f t="shared" si="1"/>
        <v>0.27215316890311886</v>
      </c>
      <c r="O13" s="22">
        <f t="shared" si="2"/>
        <v>0.32453310818847769</v>
      </c>
      <c r="P13" s="23">
        <f t="shared" si="3"/>
        <v>0.39191238392584538</v>
      </c>
      <c r="Q13" s="70">
        <v>122.00800000000001</v>
      </c>
      <c r="R13" s="21">
        <v>72.455000000000013</v>
      </c>
      <c r="S13" s="23">
        <f t="shared" si="4"/>
        <v>0.59385450134417417</v>
      </c>
    </row>
    <row r="14" spans="1:19" ht="51">
      <c r="A14" s="17"/>
      <c r="B14" s="19">
        <v>5004174</v>
      </c>
      <c r="C14" s="19" t="s">
        <v>770</v>
      </c>
      <c r="D14" s="68">
        <v>3000529</v>
      </c>
      <c r="E14" s="19" t="s">
        <v>764</v>
      </c>
      <c r="F14" s="69">
        <v>46</v>
      </c>
      <c r="G14" s="19" t="s">
        <v>736</v>
      </c>
      <c r="H14" s="20">
        <v>1.2614500000000002</v>
      </c>
      <c r="I14" s="21">
        <v>1.9782170000000001</v>
      </c>
      <c r="J14" s="21">
        <f t="shared" si="0"/>
        <v>1.0758306556293462</v>
      </c>
      <c r="K14" s="21">
        <v>0.45416548562934622</v>
      </c>
      <c r="L14" s="21">
        <v>0.37226218999999999</v>
      </c>
      <c r="M14" s="21">
        <v>0.24940298000000002</v>
      </c>
      <c r="N14" s="22">
        <f t="shared" si="1"/>
        <v>0.2295832487686367</v>
      </c>
      <c r="O14" s="22">
        <f t="shared" si="2"/>
        <v>0.41776391347832226</v>
      </c>
      <c r="P14" s="23">
        <f t="shared" si="3"/>
        <v>0.54383854533114728</v>
      </c>
      <c r="Q14" s="70">
        <v>5.3040000000000003</v>
      </c>
      <c r="R14" s="21">
        <v>3.1539999999999999</v>
      </c>
      <c r="S14" s="23">
        <f t="shared" si="4"/>
        <v>0.59464555052790347</v>
      </c>
    </row>
    <row r="15" spans="1:19" ht="38.25">
      <c r="A15" s="17"/>
      <c r="B15" s="19">
        <v>5004175</v>
      </c>
      <c r="C15" s="19" t="s">
        <v>771</v>
      </c>
      <c r="D15" s="68">
        <v>3000529</v>
      </c>
      <c r="E15" s="19" t="s">
        <v>764</v>
      </c>
      <c r="F15" s="69">
        <v>14</v>
      </c>
      <c r="G15" s="19" t="s">
        <v>690</v>
      </c>
      <c r="H15" s="20">
        <v>0.12504400000000002</v>
      </c>
      <c r="I15" s="21">
        <v>0.24894399999999994</v>
      </c>
      <c r="J15" s="21">
        <f t="shared" si="0"/>
        <v>4.1528969948288884E-2</v>
      </c>
      <c r="K15" s="21">
        <v>3.4295109948288882E-2</v>
      </c>
      <c r="L15" s="21">
        <v>3.9661999999999996E-3</v>
      </c>
      <c r="M15" s="21">
        <v>3.2676600000000004E-3</v>
      </c>
      <c r="N15" s="22">
        <f t="shared" si="1"/>
        <v>0.13776234795090017</v>
      </c>
      <c r="O15" s="22">
        <f t="shared" si="2"/>
        <v>0.15369444512938207</v>
      </c>
      <c r="P15" s="23">
        <f t="shared" si="3"/>
        <v>0.16682052971065336</v>
      </c>
      <c r="Q15" s="70">
        <v>67.001000000000005</v>
      </c>
      <c r="R15" s="21">
        <v>57.000999999999998</v>
      </c>
      <c r="S15" s="23">
        <f t="shared" si="4"/>
        <v>0.85074849629110005</v>
      </c>
    </row>
    <row r="16" spans="1:19" ht="15.75" thickBot="1">
      <c r="A16" s="41" t="s">
        <v>293</v>
      </c>
      <c r="B16" s="43"/>
      <c r="C16" s="43"/>
      <c r="D16" s="65"/>
      <c r="E16" s="43"/>
      <c r="F16" s="66"/>
      <c r="G16" s="43"/>
      <c r="H16" s="44">
        <f>H6-H7</f>
        <v>1164.1703</v>
      </c>
      <c r="I16" s="44">
        <f t="shared" ref="I16:J16" si="5">I6-I7</f>
        <v>1878.4762329999999</v>
      </c>
      <c r="J16" s="44">
        <f t="shared" si="5"/>
        <v>921.05509847589042</v>
      </c>
      <c r="K16" s="45">
        <f ca="1">OFFSET(K16,-MATCH("PROYECTOS",$A$8:$A$35,0)-1,0)-(OFFSET(K16,-MATCH("PROYECTOS",$A$8:$A$35,0),0))</f>
        <v>591.66770811589038</v>
      </c>
      <c r="L16" s="45">
        <f ca="1">OFFSET(L16,-MATCH("PROYECTOS",$A$8:$A$35,0)-1,0)-(OFFSET(L16,-MATCH("PROYECTOS",$A$8:$A$35,0),0))</f>
        <v>158.08691021999996</v>
      </c>
      <c r="M16" s="45">
        <f ca="1">OFFSET(M16,-MATCH("PROYECTOS",$A$8:$A$35,0)-1,0)-(OFFSET(M16,-MATCH("PROYECTOS",$A$8:$A$35,0),0))</f>
        <v>171.30048013999996</v>
      </c>
      <c r="N16" s="46">
        <f t="shared" ca="1" si="1"/>
        <v>0.31497215547463914</v>
      </c>
      <c r="O16" s="46">
        <f t="shared" ca="1" si="2"/>
        <v>0.39912914795759907</v>
      </c>
      <c r="P16" s="47">
        <f t="shared" ca="1" si="3"/>
        <v>0.49032033639570161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M30"/>
  <sheetViews>
    <sheetView topLeftCell="A12" workbookViewId="0">
      <selection activeCell="A28" sqref="A28:L2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46</v>
      </c>
      <c r="B1" s="50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777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483.0886769999999</v>
      </c>
      <c r="E6" s="14">
        <v>489.24353399999995</v>
      </c>
      <c r="F6" s="14">
        <v>171.1353816776444</v>
      </c>
      <c r="G6" s="14">
        <v>114.40316284764442</v>
      </c>
      <c r="H6" s="14">
        <v>23.22196223000001</v>
      </c>
      <c r="I6" s="14">
        <v>33.510256599999998</v>
      </c>
      <c r="J6" s="15">
        <v>0.23383684177141201</v>
      </c>
      <c r="K6" s="15">
        <v>0.28130187833539044</v>
      </c>
      <c r="L6" s="16">
        <v>0.34979589873873418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279.40610399999997</v>
      </c>
      <c r="E7" s="38">
        <f ca="1">SUM(E8:OFFSET(E6,MATCH("GOBIERNOS REGIONALES",$A$8:$A$50,0),0))</f>
        <v>274.59805899999992</v>
      </c>
      <c r="F7" s="38">
        <f ca="1">SUM(F8:OFFSET(F6,MATCH("GOBIERNOS REGIONALES",$A$8:$A$50,0),0))</f>
        <v>86.810079117964605</v>
      </c>
      <c r="G7" s="38">
        <f ca="1">SUM(G8:OFFSET(G6,MATCH("GOBIERNOS REGIONALES",$A$8:$A$50,0),0))</f>
        <v>59.080304257964599</v>
      </c>
      <c r="H7" s="38">
        <f ca="1">SUM(H8:OFFSET(H6,MATCH("GOBIERNOS REGIONALES",$A$8:$A$50,0),0))</f>
        <v>5.2881460100000011</v>
      </c>
      <c r="I7" s="38">
        <f ca="1">SUM(I8:OFFSET(I6,MATCH("GOBIERNOS REGIONALES",$A$8:$A$50,0),0))</f>
        <v>22.441628850000004</v>
      </c>
      <c r="J7" s="39">
        <f ca="1">IFERROR(G7/E7,0)</f>
        <v>0.21515193688228007</v>
      </c>
      <c r="K7" s="39">
        <f ca="1">IFERROR(SUM(G7,H7)/E7,0)</f>
        <v>0.23440970596214092</v>
      </c>
      <c r="L7" s="40">
        <f ca="1">IFERROR(SUM(G7,H7,I7)/E7,0)</f>
        <v>0.31613507915569289</v>
      </c>
      <c r="M7" s="4"/>
    </row>
    <row r="8" spans="1:13">
      <c r="A8" s="17"/>
      <c r="B8" s="18">
        <v>16</v>
      </c>
      <c r="C8" s="19" t="s">
        <v>115</v>
      </c>
      <c r="D8" s="20">
        <v>279.40610399999997</v>
      </c>
      <c r="E8" s="21">
        <v>274.59805899999992</v>
      </c>
      <c r="F8" s="21">
        <f t="shared" ref="F8:F29" si="0">SUM(G8,H8,I8)</f>
        <v>86.810079117964605</v>
      </c>
      <c r="G8" s="21">
        <v>59.080304257964599</v>
      </c>
      <c r="H8" s="21">
        <v>5.2881460100000011</v>
      </c>
      <c r="I8" s="21">
        <v>22.441628850000004</v>
      </c>
      <c r="J8" s="22">
        <f t="shared" ref="J8:J29" si="1">IFERROR(G8/E8,0)</f>
        <v>0.21515193688228007</v>
      </c>
      <c r="K8" s="22">
        <f t="shared" ref="K8:K29" si="2">IFERROR(SUM(G8,H8)/E8,0)</f>
        <v>0.23440970596214092</v>
      </c>
      <c r="L8" s="23">
        <f t="shared" ref="L8:L29" si="3">IFERROR(SUM(G8,H8,I8)/E8,0)</f>
        <v>0.31613507915569289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46.367375000000003</v>
      </c>
      <c r="E9" s="38">
        <f ca="1">SUM(E10:OFFSET(E8,(MATCH("GOBIERNOS LOCALES",$A$8:$A$50,0)-MATCH("GOBIERNOS REGIONALES",$A$8:$A$50,0)),0))</f>
        <v>76.770531999999989</v>
      </c>
      <c r="F9" s="38">
        <f ca="1">SUM(F10:OFFSET(F8,(MATCH("GOBIERNOS LOCALES",$A$8:$A$50,0)-MATCH("GOBIERNOS REGIONALES",$A$8:$A$50,0)),0))</f>
        <v>41.2717059490152</v>
      </c>
      <c r="G9" s="38">
        <f ca="1">SUM(G10:OFFSET(G8,(MATCH("GOBIERNOS LOCALES",$A$8:$A$50,0)-MATCH("GOBIERNOS REGIONALES",$A$8:$A$50,0)),0))</f>
        <v>30.445326499015209</v>
      </c>
      <c r="H9" s="38">
        <f ca="1">SUM(H10:OFFSET(H8,(MATCH("GOBIERNOS LOCALES",$A$8:$A$50,0)-MATCH("GOBIERNOS REGIONALES",$A$8:$A$50,0)),0))</f>
        <v>4.0169270899999994</v>
      </c>
      <c r="I9" s="38">
        <f ca="1">SUM(I10:OFFSET(I8,(MATCH("GOBIERNOS LOCALES",$A$8:$A$50,0)-MATCH("GOBIERNOS REGIONALES",$A$8:$A$50,0)),0))</f>
        <v>6.809452359999999</v>
      </c>
      <c r="J9" s="39">
        <f t="shared" ca="1" si="1"/>
        <v>0.3965756873876452</v>
      </c>
      <c r="K9" s="39">
        <f t="shared" ca="1" si="2"/>
        <v>0.44889950207737533</v>
      </c>
      <c r="L9" s="40">
        <f t="shared" ca="1" si="3"/>
        <v>0.53759827988446418</v>
      </c>
      <c r="M9" s="4"/>
    </row>
    <row r="10" spans="1:13">
      <c r="A10" s="17"/>
      <c r="B10" s="18">
        <v>440</v>
      </c>
      <c r="C10" s="19" t="s">
        <v>206</v>
      </c>
      <c r="D10" s="20">
        <v>0</v>
      </c>
      <c r="E10" s="21">
        <v>3.0686609999999996</v>
      </c>
      <c r="F10" s="21">
        <f t="shared" si="0"/>
        <v>2.6326071649968399</v>
      </c>
      <c r="G10" s="21">
        <v>1.2254238449968398</v>
      </c>
      <c r="H10" s="21">
        <v>0.5026214</v>
      </c>
      <c r="I10" s="21">
        <v>0.90456192000000002</v>
      </c>
      <c r="J10" s="22">
        <f t="shared" si="1"/>
        <v>0.39933503407409288</v>
      </c>
      <c r="K10" s="22">
        <f t="shared" si="2"/>
        <v>0.5631267986254721</v>
      </c>
      <c r="L10" s="23">
        <f t="shared" si="3"/>
        <v>0.85790094278802387</v>
      </c>
      <c r="M10" s="4"/>
    </row>
    <row r="11" spans="1:13">
      <c r="A11" s="17"/>
      <c r="B11" s="18">
        <v>441</v>
      </c>
      <c r="C11" s="19" t="s">
        <v>207</v>
      </c>
      <c r="D11" s="20">
        <v>0</v>
      </c>
      <c r="E11" s="21">
        <v>0.123816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>
      <c r="A12" s="17"/>
      <c r="B12" s="18">
        <v>442</v>
      </c>
      <c r="C12" s="19" t="s">
        <v>208</v>
      </c>
      <c r="D12" s="20">
        <v>0</v>
      </c>
      <c r="E12" s="21">
        <v>0.81941600000000003</v>
      </c>
      <c r="F12" s="21">
        <f t="shared" si="0"/>
        <v>0.13394709040948868</v>
      </c>
      <c r="G12" s="21">
        <v>8.4910370409488678E-2</v>
      </c>
      <c r="H12" s="21">
        <v>1.9E-2</v>
      </c>
      <c r="I12" s="21">
        <v>3.0036720000000003E-2</v>
      </c>
      <c r="J12" s="22">
        <f t="shared" si="1"/>
        <v>0.10362303202462324</v>
      </c>
      <c r="K12" s="22">
        <f t="shared" si="2"/>
        <v>0.12681027757511285</v>
      </c>
      <c r="L12" s="23">
        <f t="shared" si="3"/>
        <v>0.16346653032097089</v>
      </c>
      <c r="M12" s="4"/>
    </row>
    <row r="13" spans="1:13">
      <c r="A13" s="17"/>
      <c r="B13" s="18">
        <v>445</v>
      </c>
      <c r="C13" s="19" t="s">
        <v>211</v>
      </c>
      <c r="D13" s="20">
        <v>0.329208</v>
      </c>
      <c r="E13" s="21">
        <v>23.342188999999998</v>
      </c>
      <c r="F13" s="21">
        <f t="shared" si="0"/>
        <v>11.173325589371299</v>
      </c>
      <c r="G13" s="21">
        <v>6.3085398493713001</v>
      </c>
      <c r="H13" s="21">
        <v>2.3087785399999996</v>
      </c>
      <c r="I13" s="21">
        <v>2.5560072000000003</v>
      </c>
      <c r="J13" s="22">
        <f t="shared" si="1"/>
        <v>0.27026342085445804</v>
      </c>
      <c r="K13" s="22">
        <f t="shared" si="2"/>
        <v>0.36917353335504649</v>
      </c>
      <c r="L13" s="23">
        <f t="shared" si="3"/>
        <v>0.4786751400809624</v>
      </c>
      <c r="M13" s="4"/>
    </row>
    <row r="14" spans="1:13">
      <c r="A14" s="17"/>
      <c r="B14" s="18">
        <v>446</v>
      </c>
      <c r="C14" s="19" t="s">
        <v>212</v>
      </c>
      <c r="D14" s="20">
        <v>8.6550810000000009</v>
      </c>
      <c r="E14" s="21">
        <v>7.8001550000000002</v>
      </c>
      <c r="F14" s="21">
        <f t="shared" si="0"/>
        <v>3.6026253308119425</v>
      </c>
      <c r="G14" s="21">
        <v>1.8440737308119424</v>
      </c>
      <c r="H14" s="21">
        <v>0.55794347</v>
      </c>
      <c r="I14" s="21">
        <v>1.20060813</v>
      </c>
      <c r="J14" s="22">
        <f t="shared" si="1"/>
        <v>0.23641501108784918</v>
      </c>
      <c r="K14" s="22">
        <f t="shared" si="2"/>
        <v>0.30794480376504602</v>
      </c>
      <c r="L14" s="23">
        <f t="shared" si="3"/>
        <v>0.46186586430807369</v>
      </c>
      <c r="M14" s="4"/>
    </row>
    <row r="15" spans="1:13">
      <c r="A15" s="17"/>
      <c r="B15" s="18">
        <v>447</v>
      </c>
      <c r="C15" s="19" t="s">
        <v>213</v>
      </c>
      <c r="D15" s="20">
        <v>0</v>
      </c>
      <c r="E15" s="21">
        <v>0.79399700000000017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>
      <c r="A16" s="17"/>
      <c r="B16" s="18">
        <v>448</v>
      </c>
      <c r="C16" s="19" t="s">
        <v>214</v>
      </c>
      <c r="D16" s="20">
        <v>10.919308000000001</v>
      </c>
      <c r="E16" s="21">
        <v>10.156205999999999</v>
      </c>
      <c r="F16" s="21">
        <f t="shared" si="0"/>
        <v>8.1435276492820954</v>
      </c>
      <c r="G16" s="21">
        <v>7.8778671292820945</v>
      </c>
      <c r="H16" s="21">
        <v>2.5340999999999995E-2</v>
      </c>
      <c r="I16" s="21">
        <v>0.24031952000000001</v>
      </c>
      <c r="J16" s="22">
        <f t="shared" si="1"/>
        <v>0.7756702777870097</v>
      </c>
      <c r="K16" s="22">
        <f t="shared" si="2"/>
        <v>0.77816540244281129</v>
      </c>
      <c r="L16" s="23">
        <f t="shared" si="3"/>
        <v>0.80182773461685353</v>
      </c>
      <c r="M16" s="4"/>
    </row>
    <row r="17" spans="1:13">
      <c r="A17" s="17"/>
      <c r="B17" s="18">
        <v>450</v>
      </c>
      <c r="C17" s="19" t="s">
        <v>216</v>
      </c>
      <c r="D17" s="20">
        <v>1.4344619999999999</v>
      </c>
      <c r="E17" s="21">
        <v>0.81726700000000008</v>
      </c>
      <c r="F17" s="21">
        <f t="shared" si="0"/>
        <v>8.4799998323619365E-3</v>
      </c>
      <c r="G17" s="21">
        <v>7.4999998323619366E-3</v>
      </c>
      <c r="H17" s="21">
        <v>0</v>
      </c>
      <c r="I17" s="21">
        <v>9.7999999999999997E-4</v>
      </c>
      <c r="J17" s="22">
        <f t="shared" si="1"/>
        <v>9.1769272861401911E-3</v>
      </c>
      <c r="K17" s="22">
        <f t="shared" si="2"/>
        <v>9.1769272861401911E-3</v>
      </c>
      <c r="L17" s="23">
        <f t="shared" si="3"/>
        <v>1.0376045811664897E-2</v>
      </c>
      <c r="M17" s="4"/>
    </row>
    <row r="18" spans="1:13">
      <c r="A18" s="17"/>
      <c r="B18" s="18">
        <v>451</v>
      </c>
      <c r="C18" s="19" t="s">
        <v>217</v>
      </c>
      <c r="D18" s="20">
        <v>0</v>
      </c>
      <c r="E18" s="21">
        <v>0.195189</v>
      </c>
      <c r="F18" s="21">
        <f t="shared" si="0"/>
        <v>0.11976661346852779</v>
      </c>
      <c r="G18" s="21">
        <v>0.11976661346852779</v>
      </c>
      <c r="H18" s="21">
        <v>0</v>
      </c>
      <c r="I18" s="21">
        <v>0</v>
      </c>
      <c r="J18" s="22">
        <f t="shared" si="1"/>
        <v>0.61359304811504645</v>
      </c>
      <c r="K18" s="22">
        <f t="shared" si="2"/>
        <v>0.61359304811504645</v>
      </c>
      <c r="L18" s="23">
        <f t="shared" si="3"/>
        <v>0.61359304811504645</v>
      </c>
      <c r="M18" s="4"/>
    </row>
    <row r="19" spans="1:13">
      <c r="A19" s="17"/>
      <c r="B19" s="18">
        <v>452</v>
      </c>
      <c r="C19" s="19" t="s">
        <v>218</v>
      </c>
      <c r="D19" s="20">
        <v>0.812967</v>
      </c>
      <c r="E19" s="21">
        <v>4.2588090000000003</v>
      </c>
      <c r="F19" s="21">
        <f t="shared" si="0"/>
        <v>1.1098358123766223</v>
      </c>
      <c r="G19" s="21">
        <v>0.78983022237662226</v>
      </c>
      <c r="H19" s="21">
        <v>0.19823869</v>
      </c>
      <c r="I19" s="21">
        <v>0.12176690000000001</v>
      </c>
      <c r="J19" s="22">
        <f t="shared" si="1"/>
        <v>0.18545800536643511</v>
      </c>
      <c r="K19" s="22">
        <f t="shared" si="2"/>
        <v>0.2320059228710708</v>
      </c>
      <c r="L19" s="23">
        <f t="shared" si="3"/>
        <v>0.26059769582919129</v>
      </c>
      <c r="M19" s="4"/>
    </row>
    <row r="20" spans="1:13">
      <c r="A20" s="17"/>
      <c r="B20" s="18">
        <v>453</v>
      </c>
      <c r="C20" s="19" t="s">
        <v>219</v>
      </c>
      <c r="D20" s="20">
        <v>6.1765740000000005</v>
      </c>
      <c r="E20" s="21">
        <v>10.993328999999999</v>
      </c>
      <c r="F20" s="21">
        <f t="shared" si="0"/>
        <v>4.6415509681830747</v>
      </c>
      <c r="G20" s="21">
        <v>3.3869999481830746</v>
      </c>
      <c r="H20" s="21">
        <v>0.22519817</v>
      </c>
      <c r="I20" s="21">
        <v>1.02935285</v>
      </c>
      <c r="J20" s="22">
        <f t="shared" si="1"/>
        <v>0.30809593237708749</v>
      </c>
      <c r="K20" s="22">
        <f t="shared" si="2"/>
        <v>0.32858091649791205</v>
      </c>
      <c r="L20" s="23">
        <f t="shared" si="3"/>
        <v>0.42221523327311272</v>
      </c>
      <c r="M20" s="4"/>
    </row>
    <row r="21" spans="1:13">
      <c r="A21" s="17"/>
      <c r="B21" s="18">
        <v>454</v>
      </c>
      <c r="C21" s="19" t="s">
        <v>220</v>
      </c>
      <c r="D21" s="20">
        <v>7.4043059999999992</v>
      </c>
      <c r="E21" s="21">
        <v>1.617065</v>
      </c>
      <c r="F21" s="21">
        <f t="shared" si="0"/>
        <v>1.0764441313106559</v>
      </c>
      <c r="G21" s="21">
        <v>0.85839742131065577</v>
      </c>
      <c r="H21" s="21">
        <v>7.5762200000000002E-2</v>
      </c>
      <c r="I21" s="21">
        <v>0.14228451</v>
      </c>
      <c r="J21" s="22">
        <f t="shared" si="1"/>
        <v>0.53083668331863954</v>
      </c>
      <c r="K21" s="22">
        <f t="shared" si="2"/>
        <v>0.57768835594775458</v>
      </c>
      <c r="L21" s="23">
        <f t="shared" si="3"/>
        <v>0.66567771320921287</v>
      </c>
      <c r="M21" s="4"/>
    </row>
    <row r="22" spans="1:13">
      <c r="A22" s="17"/>
      <c r="B22" s="18">
        <v>455</v>
      </c>
      <c r="C22" s="19" t="s">
        <v>221</v>
      </c>
      <c r="D22" s="20">
        <v>2.2054689999999999</v>
      </c>
      <c r="E22" s="21">
        <v>2.6009610000000003</v>
      </c>
      <c r="F22" s="21">
        <f t="shared" si="0"/>
        <v>0.2135499193907538</v>
      </c>
      <c r="G22" s="21">
        <v>5.6720379390753806E-2</v>
      </c>
      <c r="H22" s="21">
        <v>5.3526169999999998E-2</v>
      </c>
      <c r="I22" s="21">
        <v>0.10330337000000001</v>
      </c>
      <c r="J22" s="22">
        <f t="shared" si="1"/>
        <v>2.1807470158435208E-2</v>
      </c>
      <c r="K22" s="22">
        <f t="shared" si="2"/>
        <v>4.2386852163778618E-2</v>
      </c>
      <c r="L22" s="23">
        <f t="shared" si="3"/>
        <v>8.2104237391777024E-2</v>
      </c>
      <c r="M22" s="4"/>
    </row>
    <row r="23" spans="1:13">
      <c r="A23" s="17"/>
      <c r="B23" s="18">
        <v>456</v>
      </c>
      <c r="C23" s="19" t="s">
        <v>222</v>
      </c>
      <c r="D23" s="20">
        <v>8.4</v>
      </c>
      <c r="E23" s="21">
        <v>9.5033320000000003</v>
      </c>
      <c r="F23" s="21">
        <f t="shared" si="0"/>
        <v>8.0665343420809599</v>
      </c>
      <c r="G23" s="21">
        <v>7.63773201208096</v>
      </c>
      <c r="H23" s="21">
        <v>5.0462649999999998E-2</v>
      </c>
      <c r="I23" s="21">
        <v>0.37833967999999996</v>
      </c>
      <c r="J23" s="22">
        <f t="shared" si="1"/>
        <v>0.80368990708532118</v>
      </c>
      <c r="K23" s="22">
        <f t="shared" si="2"/>
        <v>0.80899990256901055</v>
      </c>
      <c r="L23" s="23">
        <f t="shared" si="3"/>
        <v>0.84881116876490892</v>
      </c>
      <c r="M23" s="4"/>
    </row>
    <row r="24" spans="1:13">
      <c r="A24" s="17"/>
      <c r="B24" s="18">
        <v>457</v>
      </c>
      <c r="C24" s="19" t="s">
        <v>223</v>
      </c>
      <c r="D24" s="20">
        <v>0</v>
      </c>
      <c r="E24" s="21">
        <v>0.101892</v>
      </c>
      <c r="F24" s="21">
        <f t="shared" si="0"/>
        <v>0.10189155999999999</v>
      </c>
      <c r="G24" s="21">
        <v>0</v>
      </c>
      <c r="H24" s="21">
        <v>0</v>
      </c>
      <c r="I24" s="21">
        <v>0.10189155999999999</v>
      </c>
      <c r="J24" s="22">
        <f t="shared" si="1"/>
        <v>0</v>
      </c>
      <c r="K24" s="22">
        <f t="shared" si="2"/>
        <v>0</v>
      </c>
      <c r="L24" s="23">
        <f t="shared" si="3"/>
        <v>0.99999568170219444</v>
      </c>
      <c r="M24" s="4"/>
    </row>
    <row r="25" spans="1:13">
      <c r="A25" s="17"/>
      <c r="B25" s="18">
        <v>459</v>
      </c>
      <c r="C25" s="19" t="s">
        <v>225</v>
      </c>
      <c r="D25" s="20">
        <v>0</v>
      </c>
      <c r="E25" s="21">
        <v>0.28704499999999999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>
      <c r="A26" s="17"/>
      <c r="B26" s="18">
        <v>461</v>
      </c>
      <c r="C26" s="19" t="s">
        <v>227</v>
      </c>
      <c r="D26" s="20">
        <v>0.03</v>
      </c>
      <c r="E26" s="21">
        <v>7.0299999999999998E-3</v>
      </c>
      <c r="F26" s="21">
        <f t="shared" si="0"/>
        <v>7.0000002160668373E-3</v>
      </c>
      <c r="G26" s="21">
        <v>7.0000002160668373E-3</v>
      </c>
      <c r="H26" s="21">
        <v>0</v>
      </c>
      <c r="I26" s="21">
        <v>0</v>
      </c>
      <c r="J26" s="22">
        <f t="shared" si="1"/>
        <v>0.99573260541491293</v>
      </c>
      <c r="K26" s="22">
        <f t="shared" si="2"/>
        <v>0.99573260541491293</v>
      </c>
      <c r="L26" s="23">
        <f t="shared" si="3"/>
        <v>0.99573260541491293</v>
      </c>
      <c r="M26" s="4"/>
    </row>
    <row r="27" spans="1:13">
      <c r="A27" s="17"/>
      <c r="B27" s="18">
        <v>462</v>
      </c>
      <c r="C27" s="19" t="s">
        <v>228</v>
      </c>
      <c r="D27" s="20">
        <v>0</v>
      </c>
      <c r="E27" s="21">
        <v>0.13928599999999999</v>
      </c>
      <c r="F27" s="21">
        <f t="shared" si="0"/>
        <v>0.12180600315332413</v>
      </c>
      <c r="G27" s="21">
        <v>0.12180600315332413</v>
      </c>
      <c r="H27" s="21">
        <v>0</v>
      </c>
      <c r="I27" s="21">
        <v>0</v>
      </c>
      <c r="J27" s="22">
        <f t="shared" si="1"/>
        <v>0.87450284417187751</v>
      </c>
      <c r="K27" s="22">
        <f t="shared" si="2"/>
        <v>0.87450284417187751</v>
      </c>
      <c r="L27" s="23">
        <f t="shared" si="3"/>
        <v>0.87450284417187751</v>
      </c>
      <c r="M27" s="4"/>
    </row>
    <row r="28" spans="1:13">
      <c r="A28" s="17"/>
      <c r="B28" s="18">
        <v>463</v>
      </c>
      <c r="C28" s="19" t="s">
        <v>229</v>
      </c>
      <c r="D28" s="20">
        <v>0</v>
      </c>
      <c r="E28" s="21">
        <v>0.14488699999999999</v>
      </c>
      <c r="F28" s="21">
        <f t="shared" si="0"/>
        <v>0.11881377413119673</v>
      </c>
      <c r="G28" s="21">
        <v>0.11875897413119674</v>
      </c>
      <c r="H28" s="21">
        <v>5.4799999999999997E-5</v>
      </c>
      <c r="I28" s="21">
        <v>0</v>
      </c>
      <c r="J28" s="22">
        <f t="shared" si="1"/>
        <v>0.81966618213640108</v>
      </c>
      <c r="K28" s="22">
        <f t="shared" si="2"/>
        <v>0.82004440792615441</v>
      </c>
      <c r="L28" s="23">
        <f t="shared" si="3"/>
        <v>0.82004440792615441</v>
      </c>
      <c r="M28" s="4"/>
    </row>
    <row r="29" spans="1:13" ht="15.75" thickBot="1">
      <c r="A29" s="41" t="s">
        <v>232</v>
      </c>
      <c r="B29" s="58"/>
      <c r="C29" s="43"/>
      <c r="D29" s="44">
        <v>157.31519799999987</v>
      </c>
      <c r="E29" s="45">
        <v>137.87494299999983</v>
      </c>
      <c r="F29" s="45">
        <f t="shared" si="0"/>
        <v>43.053596610664606</v>
      </c>
      <c r="G29" s="45">
        <v>24.877532090664616</v>
      </c>
      <c r="H29" s="45">
        <v>13.916889129999994</v>
      </c>
      <c r="I29" s="45">
        <v>4.2591753899999967</v>
      </c>
      <c r="J29" s="46">
        <f t="shared" si="1"/>
        <v>0.18043548413771346</v>
      </c>
      <c r="K29" s="46">
        <f t="shared" si="2"/>
        <v>0.28137397830630223</v>
      </c>
      <c r="L29" s="47">
        <f t="shared" si="3"/>
        <v>0.31226556235576947</v>
      </c>
      <c r="M29" s="4"/>
    </row>
    <row r="30" spans="1:13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46</v>
      </c>
      <c r="B1" s="51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778</v>
      </c>
      <c r="N2" s="72" t="s">
        <v>792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483.0886769999999</v>
      </c>
      <c r="E6" s="14">
        <f ca="1">SUM(E7:OFFSET(E7,50,0))</f>
        <v>489.24353399999995</v>
      </c>
      <c r="F6" s="14">
        <f ca="1">SUM(F7:OFFSET(F7,50,0))</f>
        <v>171.1353816776444</v>
      </c>
      <c r="G6" s="14">
        <f ca="1">SUM(G7:OFFSET(G7,50,0))</f>
        <v>114.40316284764442</v>
      </c>
      <c r="H6" s="14">
        <f ca="1">SUM(H7:OFFSET(H7,50,0))</f>
        <v>23.22196223000001</v>
      </c>
      <c r="I6" s="14">
        <f ca="1">SUM(I7:OFFSET(I7,50,0))</f>
        <v>33.510256599999998</v>
      </c>
      <c r="J6" s="15">
        <f ca="1">IFERROR(G6/E6,0)</f>
        <v>0.23383684177141201</v>
      </c>
      <c r="K6" s="15">
        <f ca="1">IFERROR(SUM(G6,H6)/E6,0)</f>
        <v>0.28130187833539044</v>
      </c>
      <c r="L6" s="16">
        <f ca="1">IFERROR(SUM(G6,H6,I6)/E6,0)</f>
        <v>0.34979589873873418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22.371041999999999</v>
      </c>
      <c r="E7" s="21">
        <v>16.487317000000001</v>
      </c>
      <c r="F7" s="21">
        <f t="shared" ref="F7:F30" si="0">SUM(G7,H7,I7)</f>
        <v>6.5741022775043803</v>
      </c>
      <c r="G7" s="21">
        <v>3.6632822075043805</v>
      </c>
      <c r="H7" s="21">
        <v>1.1036176199999999</v>
      </c>
      <c r="I7" s="21">
        <v>1.8072024500000001</v>
      </c>
      <c r="J7" s="22">
        <f t="shared" ref="J7:J30" si="1">IFERROR(G7/E7,0)</f>
        <v>0.22218789191136315</v>
      </c>
      <c r="K7" s="22">
        <f t="shared" ref="K7:K30" si="2">IFERROR(SUM(G7,H7)/E7,0)</f>
        <v>0.28912526079921796</v>
      </c>
      <c r="L7" s="23">
        <f t="shared" ref="L7:L30" si="3">IFERROR(SUM(G7,H7,I7)/E7,0)</f>
        <v>0.39873693685299916</v>
      </c>
      <c r="M7" s="4"/>
      <c r="N7" t="s">
        <v>261</v>
      </c>
      <c r="O7" s="5">
        <v>18.511945782741513</v>
      </c>
      <c r="P7" s="71">
        <v>0.64532814564287067</v>
      </c>
    </row>
    <row r="8" spans="1:16">
      <c r="A8" s="17"/>
      <c r="B8" s="55">
        <v>2</v>
      </c>
      <c r="C8" s="19" t="s">
        <v>250</v>
      </c>
      <c r="D8" s="20">
        <v>17.108551999999992</v>
      </c>
      <c r="E8" s="21">
        <v>22.94812099999999</v>
      </c>
      <c r="F8" s="21">
        <f t="shared" si="0"/>
        <v>6.0965634265480961</v>
      </c>
      <c r="G8" s="21">
        <v>4.1898773565480951</v>
      </c>
      <c r="H8" s="21">
        <v>1.7138566100000001</v>
      </c>
      <c r="I8" s="21">
        <v>0.19282946000000001</v>
      </c>
      <c r="J8" s="22">
        <f t="shared" si="1"/>
        <v>0.18258041068147135</v>
      </c>
      <c r="K8" s="22">
        <f t="shared" si="2"/>
        <v>0.25726437325949686</v>
      </c>
      <c r="L8" s="23">
        <f t="shared" si="3"/>
        <v>0.26566721635065887</v>
      </c>
      <c r="M8" s="4"/>
      <c r="N8" t="s">
        <v>267</v>
      </c>
      <c r="O8" s="5">
        <v>8.5665343420809599</v>
      </c>
      <c r="P8" s="71">
        <v>0.63235464793241258</v>
      </c>
    </row>
    <row r="9" spans="1:16">
      <c r="A9" s="17"/>
      <c r="B9" s="55">
        <v>3</v>
      </c>
      <c r="C9" s="19" t="s">
        <v>251</v>
      </c>
      <c r="D9" s="20">
        <v>11.040045999999998</v>
      </c>
      <c r="E9" s="21">
        <v>11.414123</v>
      </c>
      <c r="F9" s="21">
        <f t="shared" si="0"/>
        <v>2.2542259070786645</v>
      </c>
      <c r="G9" s="21">
        <v>1.1055032370786648</v>
      </c>
      <c r="H9" s="21">
        <v>0.42378969000000011</v>
      </c>
      <c r="I9" s="21">
        <v>0.72493297999999984</v>
      </c>
      <c r="J9" s="22">
        <f t="shared" si="1"/>
        <v>9.6853979677515731E-2</v>
      </c>
      <c r="K9" s="22">
        <f t="shared" si="2"/>
        <v>0.1339825168415186</v>
      </c>
      <c r="L9" s="23">
        <f t="shared" si="3"/>
        <v>0.1974944467550126</v>
      </c>
      <c r="M9" s="4"/>
      <c r="N9" t="s">
        <v>272</v>
      </c>
      <c r="O9" s="5">
        <v>0.48689603211224436</v>
      </c>
      <c r="P9" s="71">
        <v>0.58958813513804942</v>
      </c>
    </row>
    <row r="10" spans="1:16">
      <c r="A10" s="17"/>
      <c r="B10" s="55">
        <v>4</v>
      </c>
      <c r="C10" s="19" t="s">
        <v>252</v>
      </c>
      <c r="D10" s="20">
        <v>8.6330190000000009</v>
      </c>
      <c r="E10" s="21">
        <v>11.531121999999995</v>
      </c>
      <c r="F10" s="21">
        <f t="shared" si="0"/>
        <v>2.254317386211147</v>
      </c>
      <c r="G10" s="21">
        <v>1.2813930062111467</v>
      </c>
      <c r="H10" s="21">
        <v>0.65839709000000002</v>
      </c>
      <c r="I10" s="21">
        <v>0.31452729000000001</v>
      </c>
      <c r="J10" s="22">
        <f t="shared" si="1"/>
        <v>0.11112474624855651</v>
      </c>
      <c r="K10" s="22">
        <f t="shared" si="2"/>
        <v>0.16822214665764074</v>
      </c>
      <c r="L10" s="23">
        <f t="shared" si="3"/>
        <v>0.19549852878246785</v>
      </c>
      <c r="M10" s="4"/>
      <c r="N10" t="s">
        <v>273</v>
      </c>
      <c r="O10" s="5">
        <v>3.392782889415467</v>
      </c>
      <c r="P10" s="71">
        <v>0.56534207790846824</v>
      </c>
    </row>
    <row r="11" spans="1:16">
      <c r="A11" s="17"/>
      <c r="B11" s="55">
        <v>5</v>
      </c>
      <c r="C11" s="19" t="s">
        <v>253</v>
      </c>
      <c r="D11" s="20">
        <v>29.798473000000001</v>
      </c>
      <c r="E11" s="21">
        <v>26.306375999999993</v>
      </c>
      <c r="F11" s="21">
        <f t="shared" si="0"/>
        <v>6.0606613790607433</v>
      </c>
      <c r="G11" s="21">
        <v>3.2640014490607427</v>
      </c>
      <c r="H11" s="21">
        <v>0.36813346000000002</v>
      </c>
      <c r="I11" s="21">
        <v>2.42852647</v>
      </c>
      <c r="J11" s="22">
        <f t="shared" si="1"/>
        <v>0.12407643869534685</v>
      </c>
      <c r="K11" s="22">
        <f t="shared" si="2"/>
        <v>0.13807051602473649</v>
      </c>
      <c r="L11" s="23">
        <f t="shared" si="3"/>
        <v>0.23038754479373155</v>
      </c>
      <c r="M11" s="4"/>
      <c r="N11" t="s">
        <v>258</v>
      </c>
      <c r="O11" s="5">
        <v>19.166841888871531</v>
      </c>
      <c r="P11" s="71">
        <v>0.53973008510981846</v>
      </c>
    </row>
    <row r="12" spans="1:16">
      <c r="A12" s="17"/>
      <c r="B12" s="55">
        <v>6</v>
      </c>
      <c r="C12" s="19" t="s">
        <v>254</v>
      </c>
      <c r="D12" s="20">
        <v>60.975157999999993</v>
      </c>
      <c r="E12" s="21">
        <v>67.510456000000005</v>
      </c>
      <c r="F12" s="21">
        <f t="shared" si="0"/>
        <v>22.362286890042281</v>
      </c>
      <c r="G12" s="21">
        <v>12.747664860042278</v>
      </c>
      <c r="H12" s="21">
        <v>3.2626106799999999</v>
      </c>
      <c r="I12" s="21">
        <v>6.3520113500000006</v>
      </c>
      <c r="J12" s="22">
        <f t="shared" si="1"/>
        <v>0.18882504452409973</v>
      </c>
      <c r="K12" s="22">
        <f t="shared" si="2"/>
        <v>0.23715253145442061</v>
      </c>
      <c r="L12" s="23">
        <f t="shared" si="3"/>
        <v>0.33124182852567724</v>
      </c>
      <c r="M12" s="4"/>
      <c r="N12" t="s">
        <v>268</v>
      </c>
      <c r="O12" s="5">
        <v>5.2760761361841739</v>
      </c>
      <c r="P12" s="71">
        <v>0.50234125504515992</v>
      </c>
    </row>
    <row r="13" spans="1:16">
      <c r="A13" s="17"/>
      <c r="B13" s="55">
        <v>8</v>
      </c>
      <c r="C13" s="19" t="s">
        <v>256</v>
      </c>
      <c r="D13" s="20">
        <v>58.073082000000014</v>
      </c>
      <c r="E13" s="21">
        <v>51.928751000000005</v>
      </c>
      <c r="F13" s="21">
        <f t="shared" si="0"/>
        <v>17.944992786713581</v>
      </c>
      <c r="G13" s="21">
        <v>11.595391306713578</v>
      </c>
      <c r="H13" s="21">
        <v>3.7896337500000001</v>
      </c>
      <c r="I13" s="21">
        <v>2.5599677300000012</v>
      </c>
      <c r="J13" s="22">
        <f t="shared" si="1"/>
        <v>0.22329424612414764</v>
      </c>
      <c r="K13" s="22">
        <f t="shared" si="2"/>
        <v>0.29627181013295656</v>
      </c>
      <c r="L13" s="23">
        <f t="shared" si="3"/>
        <v>0.34556950516128493</v>
      </c>
      <c r="M13" s="4"/>
      <c r="N13" t="s">
        <v>262</v>
      </c>
      <c r="O13" s="5">
        <v>7.6953201930226651</v>
      </c>
      <c r="P13" s="71">
        <v>0.49691834289326969</v>
      </c>
    </row>
    <row r="14" spans="1:16">
      <c r="A14" s="17"/>
      <c r="B14" s="55">
        <v>9</v>
      </c>
      <c r="C14" s="19" t="s">
        <v>257</v>
      </c>
      <c r="D14" s="20">
        <v>9.9893729999999969</v>
      </c>
      <c r="E14" s="21">
        <v>24.384643000000008</v>
      </c>
      <c r="F14" s="21">
        <f t="shared" si="0"/>
        <v>7.5329300459650437</v>
      </c>
      <c r="G14" s="21">
        <v>3.559528875965043</v>
      </c>
      <c r="H14" s="21">
        <v>0.40844402999999996</v>
      </c>
      <c r="I14" s="21">
        <v>3.5649571400000002</v>
      </c>
      <c r="J14" s="22">
        <f t="shared" si="1"/>
        <v>0.1459742049930787</v>
      </c>
      <c r="K14" s="22">
        <f t="shared" si="2"/>
        <v>0.16272425665469212</v>
      </c>
      <c r="L14" s="23">
        <f t="shared" si="3"/>
        <v>0.308921071592684</v>
      </c>
      <c r="M14" s="4"/>
      <c r="N14" t="s">
        <v>249</v>
      </c>
      <c r="O14" s="5">
        <v>6.5741022775043803</v>
      </c>
      <c r="P14" s="71">
        <v>0.39873693685299916</v>
      </c>
    </row>
    <row r="15" spans="1:16">
      <c r="A15" s="17"/>
      <c r="B15" s="55">
        <v>10</v>
      </c>
      <c r="C15" s="19" t="s">
        <v>258</v>
      </c>
      <c r="D15" s="20">
        <v>35.897447999999997</v>
      </c>
      <c r="E15" s="21">
        <v>35.511901999999999</v>
      </c>
      <c r="F15" s="21">
        <f t="shared" si="0"/>
        <v>19.166841888871531</v>
      </c>
      <c r="G15" s="21">
        <v>14.051669618871529</v>
      </c>
      <c r="H15" s="21">
        <v>0.74776788999999999</v>
      </c>
      <c r="I15" s="21">
        <v>4.3674043800000009</v>
      </c>
      <c r="J15" s="22">
        <f t="shared" si="1"/>
        <v>0.39568901769529352</v>
      </c>
      <c r="K15" s="22">
        <f t="shared" si="2"/>
        <v>0.41674584224949512</v>
      </c>
      <c r="L15" s="23">
        <f t="shared" si="3"/>
        <v>0.53973008510981846</v>
      </c>
      <c r="M15" s="4"/>
      <c r="N15" t="s">
        <v>265</v>
      </c>
      <c r="O15" s="5">
        <v>1.2458479327226868</v>
      </c>
      <c r="P15" s="71">
        <v>0.38843093183130661</v>
      </c>
    </row>
    <row r="16" spans="1:16">
      <c r="A16" s="17"/>
      <c r="B16" s="55">
        <v>11</v>
      </c>
      <c r="C16" s="19" t="s">
        <v>259</v>
      </c>
      <c r="D16" s="20">
        <v>8.4469280000000015</v>
      </c>
      <c r="E16" s="21">
        <v>9.5328609999999969</v>
      </c>
      <c r="F16" s="21">
        <f t="shared" si="0"/>
        <v>2.9877736335940508</v>
      </c>
      <c r="G16" s="21">
        <v>1.7739920635940507</v>
      </c>
      <c r="H16" s="21">
        <v>1.1453777000000001</v>
      </c>
      <c r="I16" s="21">
        <v>6.8403869999999992E-2</v>
      </c>
      <c r="J16" s="22">
        <f t="shared" si="1"/>
        <v>0.18609230362155194</v>
      </c>
      <c r="K16" s="22">
        <f t="shared" si="2"/>
        <v>0.30624277051706217</v>
      </c>
      <c r="L16" s="23">
        <f t="shared" si="3"/>
        <v>0.3134183571536448</v>
      </c>
      <c r="M16" s="4"/>
      <c r="N16" t="s">
        <v>270</v>
      </c>
      <c r="O16" s="5">
        <v>5.1038049300569117</v>
      </c>
      <c r="P16" s="71">
        <v>0.37173259795276409</v>
      </c>
    </row>
    <row r="17" spans="1:16">
      <c r="A17" s="17"/>
      <c r="B17" s="55">
        <v>12</v>
      </c>
      <c r="C17" s="19" t="s">
        <v>260</v>
      </c>
      <c r="D17" s="20">
        <v>8.2087179999999975</v>
      </c>
      <c r="E17" s="21">
        <v>11.002578</v>
      </c>
      <c r="F17" s="21">
        <f t="shared" si="0"/>
        <v>3.7361066381035428</v>
      </c>
      <c r="G17" s="21">
        <v>1.7527291681035422</v>
      </c>
      <c r="H17" s="21">
        <v>0.43903168000000009</v>
      </c>
      <c r="I17" s="21">
        <v>1.5443457900000002</v>
      </c>
      <c r="J17" s="22">
        <f t="shared" si="1"/>
        <v>0.15930168076095821</v>
      </c>
      <c r="K17" s="22">
        <f t="shared" si="2"/>
        <v>0.19920429994711625</v>
      </c>
      <c r="L17" s="23">
        <f t="shared" si="3"/>
        <v>0.33956647597531625</v>
      </c>
      <c r="M17" s="4"/>
      <c r="N17" t="s">
        <v>256</v>
      </c>
      <c r="O17" s="5">
        <v>17.944992786713581</v>
      </c>
      <c r="P17" s="71">
        <v>0.34556950516128493</v>
      </c>
    </row>
    <row r="18" spans="1:16">
      <c r="A18" s="17"/>
      <c r="B18" s="55">
        <v>13</v>
      </c>
      <c r="C18" s="19" t="s">
        <v>261</v>
      </c>
      <c r="D18" s="20">
        <v>15.840378999999993</v>
      </c>
      <c r="E18" s="21">
        <v>28.686096999999997</v>
      </c>
      <c r="F18" s="21">
        <f t="shared" si="0"/>
        <v>18.511945782741513</v>
      </c>
      <c r="G18" s="21">
        <v>14.360780402741511</v>
      </c>
      <c r="H18" s="21">
        <v>1.97073067</v>
      </c>
      <c r="I18" s="21">
        <v>2.1804347099999997</v>
      </c>
      <c r="J18" s="22">
        <f t="shared" si="1"/>
        <v>0.50061813577293257</v>
      </c>
      <c r="K18" s="22">
        <f t="shared" si="2"/>
        <v>0.56931798957318991</v>
      </c>
      <c r="L18" s="23">
        <f t="shared" si="3"/>
        <v>0.64532814564287067</v>
      </c>
      <c r="M18" s="4"/>
      <c r="N18" t="s">
        <v>264</v>
      </c>
      <c r="O18" s="5">
        <v>8.4851383451720714</v>
      </c>
      <c r="P18" s="71">
        <v>0.34483624955350117</v>
      </c>
    </row>
    <row r="19" spans="1:16">
      <c r="A19" s="17"/>
      <c r="B19" s="55">
        <v>14</v>
      </c>
      <c r="C19" s="19" t="s">
        <v>262</v>
      </c>
      <c r="D19" s="20">
        <v>9.484160000000001</v>
      </c>
      <c r="E19" s="21">
        <v>15.486086000000004</v>
      </c>
      <c r="F19" s="21">
        <f t="shared" si="0"/>
        <v>7.6953201930226651</v>
      </c>
      <c r="G19" s="21">
        <v>5.6776627430226654</v>
      </c>
      <c r="H19" s="21">
        <v>1.2786864</v>
      </c>
      <c r="I19" s="21">
        <v>0.73897104999999996</v>
      </c>
      <c r="J19" s="22">
        <f t="shared" si="1"/>
        <v>0.3666299375466896</v>
      </c>
      <c r="K19" s="22">
        <f t="shared" si="2"/>
        <v>0.44919995556157077</v>
      </c>
      <c r="L19" s="23">
        <f t="shared" si="3"/>
        <v>0.49691834289326969</v>
      </c>
      <c r="M19" s="4"/>
      <c r="N19" t="s">
        <v>260</v>
      </c>
      <c r="O19" s="5">
        <v>3.7361066381035428</v>
      </c>
      <c r="P19" s="71">
        <v>0.33956647597531625</v>
      </c>
    </row>
    <row r="20" spans="1:16">
      <c r="A20" s="17"/>
      <c r="B20" s="55">
        <v>15</v>
      </c>
      <c r="C20" s="19" t="s">
        <v>263</v>
      </c>
      <c r="D20" s="20">
        <v>53.748197999999981</v>
      </c>
      <c r="E20" s="21">
        <v>49.312490999999994</v>
      </c>
      <c r="F20" s="21">
        <f t="shared" si="0"/>
        <v>9.2268677279744544</v>
      </c>
      <c r="G20" s="21">
        <v>7.1239703179744538</v>
      </c>
      <c r="H20" s="21">
        <v>1.06819167</v>
      </c>
      <c r="I20" s="21">
        <v>1.0347057399999999</v>
      </c>
      <c r="J20" s="22">
        <f t="shared" si="1"/>
        <v>0.14446583763076284</v>
      </c>
      <c r="K20" s="22">
        <f t="shared" si="2"/>
        <v>0.16612752310513892</v>
      </c>
      <c r="L20" s="23">
        <f t="shared" si="3"/>
        <v>0.1871101528408787</v>
      </c>
      <c r="M20" s="4"/>
      <c r="N20" t="s">
        <v>254</v>
      </c>
      <c r="O20" s="5">
        <v>22.362286890042281</v>
      </c>
      <c r="P20" s="71">
        <v>0.33124182852567724</v>
      </c>
    </row>
    <row r="21" spans="1:16">
      <c r="A21" s="17"/>
      <c r="B21" s="55">
        <v>16</v>
      </c>
      <c r="C21" s="19" t="s">
        <v>264</v>
      </c>
      <c r="D21" s="20">
        <v>32.551003999999992</v>
      </c>
      <c r="E21" s="21">
        <v>24.606282999999994</v>
      </c>
      <c r="F21" s="21">
        <f t="shared" si="0"/>
        <v>8.4851383451720714</v>
      </c>
      <c r="G21" s="21">
        <v>5.2845160851720721</v>
      </c>
      <c r="H21" s="21">
        <v>0.94023902999999986</v>
      </c>
      <c r="I21" s="21">
        <v>2.26038323</v>
      </c>
      <c r="J21" s="22">
        <f t="shared" si="1"/>
        <v>0.21476287520435627</v>
      </c>
      <c r="K21" s="22">
        <f t="shared" si="2"/>
        <v>0.25297421456024355</v>
      </c>
      <c r="L21" s="23">
        <f t="shared" si="3"/>
        <v>0.34483624955350117</v>
      </c>
      <c r="M21" s="4"/>
      <c r="N21" t="s">
        <v>259</v>
      </c>
      <c r="O21" s="5">
        <v>2.9877736335940508</v>
      </c>
      <c r="P21" s="71">
        <v>0.3134183571536448</v>
      </c>
    </row>
    <row r="22" spans="1:16">
      <c r="A22" s="17"/>
      <c r="B22" s="55">
        <v>17</v>
      </c>
      <c r="C22" s="19" t="s">
        <v>265</v>
      </c>
      <c r="D22" s="20">
        <v>8.8170629999999992</v>
      </c>
      <c r="E22" s="21">
        <v>3.2073859999999992</v>
      </c>
      <c r="F22" s="21">
        <f t="shared" si="0"/>
        <v>1.2458479327226868</v>
      </c>
      <c r="G22" s="21">
        <v>0.94565172272268683</v>
      </c>
      <c r="H22" s="21">
        <v>0.14920069999999999</v>
      </c>
      <c r="I22" s="21">
        <v>0.15099551</v>
      </c>
      <c r="J22" s="22">
        <f t="shared" si="1"/>
        <v>0.294835645825818</v>
      </c>
      <c r="K22" s="22">
        <f t="shared" si="2"/>
        <v>0.34135349556389133</v>
      </c>
      <c r="L22" s="23">
        <f t="shared" si="3"/>
        <v>0.38843093183130661</v>
      </c>
      <c r="M22" s="4"/>
      <c r="N22" t="s">
        <v>257</v>
      </c>
      <c r="O22" s="5">
        <v>7.5329300459650437</v>
      </c>
      <c r="P22" s="71">
        <v>0.308921071592684</v>
      </c>
    </row>
    <row r="23" spans="1:16">
      <c r="A23" s="17"/>
      <c r="B23" s="55">
        <v>18</v>
      </c>
      <c r="C23" s="19" t="s">
        <v>266</v>
      </c>
      <c r="D23" s="20">
        <v>2.4554689999999999</v>
      </c>
      <c r="E23" s="21">
        <v>4.1863250000000001</v>
      </c>
      <c r="F23" s="21">
        <f t="shared" si="0"/>
        <v>0.95717634513463601</v>
      </c>
      <c r="G23" s="21">
        <v>0.52493894513463601</v>
      </c>
      <c r="H23" s="21">
        <v>0.15894697999999999</v>
      </c>
      <c r="I23" s="21">
        <v>0.27329042000000003</v>
      </c>
      <c r="J23" s="22">
        <f t="shared" si="1"/>
        <v>0.12539373917090432</v>
      </c>
      <c r="K23" s="22">
        <f t="shared" si="2"/>
        <v>0.16336188067926785</v>
      </c>
      <c r="L23" s="23">
        <f t="shared" si="3"/>
        <v>0.2286435824104999</v>
      </c>
      <c r="M23" s="4"/>
      <c r="N23" t="s">
        <v>250</v>
      </c>
      <c r="O23" s="5">
        <v>6.0965634265480961</v>
      </c>
      <c r="P23" s="71">
        <v>0.26566721635065887</v>
      </c>
    </row>
    <row r="24" spans="1:16">
      <c r="A24" s="17"/>
      <c r="B24" s="55">
        <v>19</v>
      </c>
      <c r="C24" s="19" t="s">
        <v>267</v>
      </c>
      <c r="D24" s="20">
        <v>19.221821000000002</v>
      </c>
      <c r="E24" s="21">
        <v>13.547041000000002</v>
      </c>
      <c r="F24" s="21">
        <f t="shared" si="0"/>
        <v>8.5665343420809599</v>
      </c>
      <c r="G24" s="21">
        <v>7.63773201208096</v>
      </c>
      <c r="H24" s="21">
        <v>0.55046265000000005</v>
      </c>
      <c r="I24" s="21">
        <v>0.37833967999999996</v>
      </c>
      <c r="J24" s="22">
        <f t="shared" si="1"/>
        <v>0.56379337835332155</v>
      </c>
      <c r="K24" s="22">
        <f t="shared" si="2"/>
        <v>0.60442680154883699</v>
      </c>
      <c r="L24" s="23">
        <f t="shared" si="3"/>
        <v>0.63235464793241258</v>
      </c>
      <c r="M24" s="4"/>
      <c r="N24" t="s">
        <v>253</v>
      </c>
      <c r="O24" s="5">
        <v>6.0606613790607433</v>
      </c>
      <c r="P24" s="71">
        <v>0.23038754479373155</v>
      </c>
    </row>
    <row r="25" spans="1:16">
      <c r="A25" s="17"/>
      <c r="B25" s="55">
        <v>20</v>
      </c>
      <c r="C25" s="19" t="s">
        <v>268</v>
      </c>
      <c r="D25" s="20">
        <v>11.270634999999995</v>
      </c>
      <c r="E25" s="21">
        <v>10.502972000000002</v>
      </c>
      <c r="F25" s="21">
        <f t="shared" si="0"/>
        <v>5.2760761361841739</v>
      </c>
      <c r="G25" s="21">
        <v>3.190262996184174</v>
      </c>
      <c r="H25" s="21">
        <v>1.06654161</v>
      </c>
      <c r="I25" s="21">
        <v>1.0192715299999999</v>
      </c>
      <c r="J25" s="22">
        <f t="shared" si="1"/>
        <v>0.30374859574834373</v>
      </c>
      <c r="K25" s="22">
        <f t="shared" si="2"/>
        <v>0.40529524463972416</v>
      </c>
      <c r="L25" s="23">
        <f t="shared" si="3"/>
        <v>0.50234125504515992</v>
      </c>
      <c r="M25" s="4"/>
      <c r="N25" t="s">
        <v>266</v>
      </c>
      <c r="O25" s="5">
        <v>0.95717634513463601</v>
      </c>
      <c r="P25" s="71">
        <v>0.2286435824104999</v>
      </c>
    </row>
    <row r="26" spans="1:16">
      <c r="A26" s="17"/>
      <c r="B26" s="55">
        <v>21</v>
      </c>
      <c r="C26" s="19" t="s">
        <v>269</v>
      </c>
      <c r="D26" s="20">
        <v>34.683952000000012</v>
      </c>
      <c r="E26" s="21">
        <v>29.581737999999994</v>
      </c>
      <c r="F26" s="21">
        <f t="shared" si="0"/>
        <v>5.1012824716649714</v>
      </c>
      <c r="G26" s="21">
        <v>3.3459057316649705</v>
      </c>
      <c r="H26" s="21">
        <v>0.72664033000000017</v>
      </c>
      <c r="I26" s="21">
        <v>1.02873641</v>
      </c>
      <c r="J26" s="22">
        <f t="shared" si="1"/>
        <v>0.1131071383184102</v>
      </c>
      <c r="K26" s="22">
        <f t="shared" si="2"/>
        <v>0.13767095299353174</v>
      </c>
      <c r="L26" s="23">
        <f t="shared" si="3"/>
        <v>0.17244701686104355</v>
      </c>
      <c r="M26" s="4"/>
      <c r="N26" t="s">
        <v>251</v>
      </c>
      <c r="O26" s="5">
        <v>2.2542259070786645</v>
      </c>
      <c r="P26" s="71">
        <v>0.1974944467550126</v>
      </c>
    </row>
    <row r="27" spans="1:16">
      <c r="A27" s="17"/>
      <c r="B27" s="55">
        <v>22</v>
      </c>
      <c r="C27" s="19" t="s">
        <v>270</v>
      </c>
      <c r="D27" s="20">
        <v>12.840722</v>
      </c>
      <c r="E27" s="21">
        <v>13.729775</v>
      </c>
      <c r="F27" s="21">
        <f t="shared" si="0"/>
        <v>5.1038049300569117</v>
      </c>
      <c r="G27" s="21">
        <v>4.4109908400569111</v>
      </c>
      <c r="H27" s="21">
        <v>0.36182838999999994</v>
      </c>
      <c r="I27" s="21">
        <v>0.33098570000000005</v>
      </c>
      <c r="J27" s="22">
        <f t="shared" si="1"/>
        <v>0.32127189557417446</v>
      </c>
      <c r="K27" s="22">
        <f t="shared" si="2"/>
        <v>0.34762545125880878</v>
      </c>
      <c r="L27" s="23">
        <f t="shared" si="3"/>
        <v>0.37173259795276409</v>
      </c>
      <c r="M27" s="4"/>
      <c r="N27" t="s">
        <v>252</v>
      </c>
      <c r="O27" s="5">
        <v>2.254317386211147</v>
      </c>
      <c r="P27" s="71">
        <v>0.19549852878246785</v>
      </c>
    </row>
    <row r="28" spans="1:16">
      <c r="A28" s="17"/>
      <c r="B28" s="55">
        <v>23</v>
      </c>
      <c r="C28" s="19" t="s">
        <v>271</v>
      </c>
      <c r="D28" s="20">
        <v>2.085601</v>
      </c>
      <c r="E28" s="21">
        <v>1.0119739999999999</v>
      </c>
      <c r="F28" s="21">
        <f t="shared" si="0"/>
        <v>0.11490628966861963</v>
      </c>
      <c r="G28" s="21">
        <v>8.9962289668619633E-2</v>
      </c>
      <c r="H28" s="21">
        <v>1.15E-2</v>
      </c>
      <c r="I28" s="21">
        <v>1.3443999999999999E-2</v>
      </c>
      <c r="J28" s="22">
        <f t="shared" si="1"/>
        <v>8.8897827087078954E-2</v>
      </c>
      <c r="K28" s="22">
        <f t="shared" si="2"/>
        <v>0.10026175540934811</v>
      </c>
      <c r="L28" s="23">
        <f t="shared" si="3"/>
        <v>0.11354668170192084</v>
      </c>
      <c r="M28" s="4"/>
      <c r="N28" t="s">
        <v>263</v>
      </c>
      <c r="O28" s="5">
        <v>9.2268677279744544</v>
      </c>
      <c r="P28" s="71">
        <v>0.1871101528408787</v>
      </c>
    </row>
    <row r="29" spans="1:16">
      <c r="A29" s="17"/>
      <c r="B29" s="55">
        <v>24</v>
      </c>
      <c r="C29" s="19" t="s">
        <v>272</v>
      </c>
      <c r="D29" s="20">
        <v>1.25556</v>
      </c>
      <c r="E29" s="21">
        <v>0.82582399999999978</v>
      </c>
      <c r="F29" s="21">
        <f t="shared" si="0"/>
        <v>0.48689603211224436</v>
      </c>
      <c r="G29" s="21">
        <v>0.38082412211224437</v>
      </c>
      <c r="H29" s="21">
        <v>7.4999999999999997E-3</v>
      </c>
      <c r="I29" s="21">
        <v>9.8571909999999999E-2</v>
      </c>
      <c r="J29" s="22">
        <f t="shared" si="1"/>
        <v>0.46114441105156118</v>
      </c>
      <c r="K29" s="22">
        <f t="shared" si="2"/>
        <v>0.47022624931249818</v>
      </c>
      <c r="L29" s="23">
        <f t="shared" si="3"/>
        <v>0.58958813513804942</v>
      </c>
      <c r="M29" s="4"/>
      <c r="N29" t="s">
        <v>269</v>
      </c>
      <c r="O29" s="5">
        <v>5.1012824716649714</v>
      </c>
      <c r="P29" s="71">
        <v>0.17244701686104355</v>
      </c>
    </row>
    <row r="30" spans="1:16" ht="15.75" thickBot="1">
      <c r="A30" s="24"/>
      <c r="B30" s="56">
        <v>25</v>
      </c>
      <c r="C30" s="26" t="s">
        <v>273</v>
      </c>
      <c r="D30" s="27">
        <v>8.292273999999999</v>
      </c>
      <c r="E30" s="28">
        <v>6.0012919999999994</v>
      </c>
      <c r="F30" s="28">
        <f t="shared" si="0"/>
        <v>3.392782889415467</v>
      </c>
      <c r="G30" s="28">
        <v>2.4449314894154668</v>
      </c>
      <c r="H30" s="28">
        <v>0.8708336000000001</v>
      </c>
      <c r="I30" s="28">
        <v>7.7017799999999997E-2</v>
      </c>
      <c r="J30" s="29">
        <f t="shared" si="1"/>
        <v>0.40740085458522379</v>
      </c>
      <c r="K30" s="29">
        <f t="shared" si="2"/>
        <v>0.55250854139666383</v>
      </c>
      <c r="L30" s="30">
        <f t="shared" si="3"/>
        <v>0.56534207790846824</v>
      </c>
      <c r="M30" s="4"/>
      <c r="N30" t="s">
        <v>271</v>
      </c>
      <c r="O30" s="5">
        <v>0.11490628966861963</v>
      </c>
      <c r="P30" s="71">
        <v>0.11354668170192084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M21"/>
  <sheetViews>
    <sheetView topLeftCell="A11" workbookViewId="0">
      <selection activeCell="A21" sqref="A21:D21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>
      <c r="A1" s="50">
        <v>46</v>
      </c>
      <c r="B1" s="49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779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483.0886769999999</v>
      </c>
      <c r="E6" s="14">
        <v>489.24353399999995</v>
      </c>
      <c r="F6" s="14">
        <v>171.1353816776444</v>
      </c>
      <c r="G6" s="14">
        <v>114.40316284764442</v>
      </c>
      <c r="H6" s="14">
        <v>23.22196223000001</v>
      </c>
      <c r="I6" s="14">
        <v>33.510256599999998</v>
      </c>
      <c r="J6" s="15">
        <v>0.23383684177141201</v>
      </c>
      <c r="K6" s="15">
        <v>0.28130187833539044</v>
      </c>
      <c r="L6" s="16">
        <v>0.34979589873873418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21.573411999999998</v>
      </c>
      <c r="E7" s="38">
        <f ca="1">SUM(E8:OFFSET(E6,MATCH("PROYECTOS",$A$8:$A$50,0),0))</f>
        <v>20.399791999999998</v>
      </c>
      <c r="F7" s="38">
        <f ca="1">SUM(F8:OFFSET(F6,MATCH("PROYECTOS",$A$8:$A$50,0),0))</f>
        <v>4.8157221710638343</v>
      </c>
      <c r="G7" s="38">
        <f ca="1">SUM(G8:OFFSET(G6,MATCH("PROYECTOS",$A$8:$A$50,0),0))</f>
        <v>3.991656041063834</v>
      </c>
      <c r="H7" s="38">
        <f ca="1">SUM(H8:OFFSET(H6,MATCH("PROYECTOS",$A$8:$A$50,0),0))</f>
        <v>0.40437020000000007</v>
      </c>
      <c r="I7" s="38">
        <f ca="1">SUM(I8:OFFSET(I6,MATCH("PROYECTOS",$A$8:$A$50,0),0))</f>
        <v>0.41969592999999994</v>
      </c>
      <c r="J7" s="39">
        <f ca="1">IFERROR(G7/E7,0)</f>
        <v>0.19567140885867043</v>
      </c>
      <c r="K7" s="39">
        <f ca="1">IFERROR(SUM(G7,H7)/E7,0)</f>
        <v>0.21549367959554852</v>
      </c>
      <c r="L7" s="40">
        <f ca="1">IFERROR(SUM(G7,H7,I7)/E7,0)</f>
        <v>0.23606721926693341</v>
      </c>
      <c r="M7" s="4"/>
    </row>
    <row r="8" spans="1:13">
      <c r="A8" s="17"/>
      <c r="B8" s="19">
        <v>3000001</v>
      </c>
      <c r="C8" s="19" t="s">
        <v>275</v>
      </c>
      <c r="D8" s="20">
        <v>12.938491000000001</v>
      </c>
      <c r="E8" s="21">
        <v>12.998992999999999</v>
      </c>
      <c r="F8" s="21">
        <f t="shared" ref="F8:F11" si="0">SUM(G8,H8,I8)</f>
        <v>4.4451591482952955</v>
      </c>
      <c r="G8" s="21">
        <v>3.7179115182952955</v>
      </c>
      <c r="H8" s="21">
        <v>0.31155170000000004</v>
      </c>
      <c r="I8" s="21">
        <v>0.41569592999999994</v>
      </c>
      <c r="J8" s="22">
        <f t="shared" ref="J8:J12" si="1">IFERROR(G8/E8,0)</f>
        <v>0.28601534890397246</v>
      </c>
      <c r="K8" s="22">
        <f t="shared" ref="K8:K12" si="2">IFERROR(SUM(G8,H8)/E8,0)</f>
        <v>0.30998272083809075</v>
      </c>
      <c r="L8" s="23">
        <f t="shared" ref="L8:L12" si="3">IFERROR(SUM(G8,H8,I8)/E8,0)</f>
        <v>0.34196180798737996</v>
      </c>
      <c r="M8" s="4"/>
    </row>
    <row r="9" spans="1:13" ht="25.5">
      <c r="A9" s="17"/>
      <c r="B9" s="19">
        <v>3000082</v>
      </c>
      <c r="C9" s="19" t="s">
        <v>781</v>
      </c>
      <c r="D9" s="20">
        <v>3.5515519999999992</v>
      </c>
      <c r="E9" s="21">
        <v>3.049858</v>
      </c>
      <c r="F9" s="21">
        <f t="shared" si="0"/>
        <v>3.2801000020265578E-2</v>
      </c>
      <c r="G9" s="21">
        <v>2.5100000202655792E-3</v>
      </c>
      <c r="H9" s="21">
        <v>3.0290999999999998E-2</v>
      </c>
      <c r="I9" s="21">
        <v>0</v>
      </c>
      <c r="J9" s="22">
        <f t="shared" si="1"/>
        <v>8.2298914253239961E-4</v>
      </c>
      <c r="K9" s="22">
        <f t="shared" si="2"/>
        <v>1.0754926957342138E-2</v>
      </c>
      <c r="L9" s="23">
        <f t="shared" si="3"/>
        <v>1.0754926957342138E-2</v>
      </c>
      <c r="M9" s="4"/>
    </row>
    <row r="10" spans="1:13" ht="25.5">
      <c r="A10" s="17"/>
      <c r="B10" s="19">
        <v>3000083</v>
      </c>
      <c r="C10" s="19" t="s">
        <v>782</v>
      </c>
      <c r="D10" s="20">
        <v>3.0099999999999993</v>
      </c>
      <c r="E10" s="21">
        <v>2.9999999999999996</v>
      </c>
      <c r="F10" s="21">
        <f t="shared" si="0"/>
        <v>0.15304799915790557</v>
      </c>
      <c r="G10" s="21">
        <v>0.14322049915790558</v>
      </c>
      <c r="H10" s="21">
        <v>9.8274999999999994E-3</v>
      </c>
      <c r="I10" s="21">
        <v>0</v>
      </c>
      <c r="J10" s="22">
        <f t="shared" si="1"/>
        <v>4.7740166385968535E-2</v>
      </c>
      <c r="K10" s="22">
        <f t="shared" si="2"/>
        <v>5.1015999719301861E-2</v>
      </c>
      <c r="L10" s="23">
        <f t="shared" si="3"/>
        <v>5.1015999719301861E-2</v>
      </c>
      <c r="M10" s="4"/>
    </row>
    <row r="11" spans="1:13" ht="25.5">
      <c r="A11" s="17"/>
      <c r="B11" s="19">
        <v>3000626</v>
      </c>
      <c r="C11" s="19" t="s">
        <v>783</v>
      </c>
      <c r="D11" s="20">
        <v>2.0733690000000005</v>
      </c>
      <c r="E11" s="21">
        <v>1.3509409999999999</v>
      </c>
      <c r="F11" s="21">
        <f t="shared" si="0"/>
        <v>0.18471402359036729</v>
      </c>
      <c r="G11" s="21">
        <v>0.12801402359036729</v>
      </c>
      <c r="H11" s="21">
        <v>5.2700000000000004E-2</v>
      </c>
      <c r="I11" s="21">
        <v>4.0000000000000001E-3</v>
      </c>
      <c r="J11" s="22">
        <f t="shared" si="1"/>
        <v>9.4759152020974485E-2</v>
      </c>
      <c r="K11" s="22">
        <f t="shared" si="2"/>
        <v>0.13376899775072879</v>
      </c>
      <c r="L11" s="23">
        <f t="shared" si="3"/>
        <v>0.13672989685735151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461.51526499999989</v>
      </c>
      <c r="E12" s="45">
        <f t="shared" ref="E12:I12" ca="1" si="4">OFFSET(E12,-MATCH("PROYECTOS",$A$8:$A$50,0)-1,0)-(OFFSET(E12,-MATCH("PROYECTOS",$A$8:$A$50,0),0))</f>
        <v>468.84374199999996</v>
      </c>
      <c r="F12" s="45">
        <f t="shared" ca="1" si="4"/>
        <v>166.31965950658056</v>
      </c>
      <c r="G12" s="45">
        <f t="shared" ca="1" si="4"/>
        <v>110.41150680658059</v>
      </c>
      <c r="H12" s="45">
        <f t="shared" ca="1" si="4"/>
        <v>22.817592030000011</v>
      </c>
      <c r="I12" s="45">
        <f t="shared" ca="1" si="4"/>
        <v>33.090560669999995</v>
      </c>
      <c r="J12" s="46">
        <f t="shared" ca="1" si="1"/>
        <v>0.23549745238271858</v>
      </c>
      <c r="K12" s="46">
        <f t="shared" ca="1" si="2"/>
        <v>0.28416524931792864</v>
      </c>
      <c r="L12" s="47">
        <f t="shared" ca="1" si="3"/>
        <v>0.35474433080218143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793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>
      <c r="A18" s="17"/>
      <c r="B18" s="19">
        <v>3000001</v>
      </c>
      <c r="C18" s="19" t="s">
        <v>275</v>
      </c>
      <c r="D18" s="23">
        <v>0.34196180798737996</v>
      </c>
    </row>
    <row r="19" spans="1:4" ht="25.5">
      <c r="A19" s="17"/>
      <c r="B19" s="19">
        <v>3000082</v>
      </c>
      <c r="C19" s="19" t="s">
        <v>781</v>
      </c>
      <c r="D19" s="23">
        <v>1.0754926957342138E-2</v>
      </c>
    </row>
    <row r="20" spans="1:4" ht="25.5">
      <c r="A20" s="17"/>
      <c r="B20" s="19">
        <v>3000083</v>
      </c>
      <c r="C20" s="19" t="s">
        <v>782</v>
      </c>
      <c r="D20" s="23">
        <v>5.1015999719301861E-2</v>
      </c>
    </row>
    <row r="21" spans="1:4" ht="26.25" thickBot="1">
      <c r="A21" s="24"/>
      <c r="B21" s="26">
        <v>3000626</v>
      </c>
      <c r="C21" s="26" t="s">
        <v>783</v>
      </c>
      <c r="D21" s="30">
        <v>0.13672989685735151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M39"/>
  <sheetViews>
    <sheetView workbookViewId="0">
      <selection activeCell="A37" sqref="A37:L3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2</v>
      </c>
      <c r="B1" s="50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319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1439.3825639999998</v>
      </c>
      <c r="E6" s="14">
        <v>2009.1021880000001</v>
      </c>
      <c r="F6" s="14">
        <v>1220.5339772269447</v>
      </c>
      <c r="G6" s="14">
        <v>931.82048735694502</v>
      </c>
      <c r="H6" s="14">
        <v>151.26296892999994</v>
      </c>
      <c r="I6" s="14">
        <v>137.45052093999996</v>
      </c>
      <c r="J6" s="15">
        <v>0.46379944878988155</v>
      </c>
      <c r="K6" s="15">
        <v>0.53908828667650877</v>
      </c>
      <c r="L6" s="16">
        <v>0.60750218904591868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690.49844999999982</v>
      </c>
      <c r="E7" s="38">
        <f ca="1">SUM(E8:OFFSET(E6,MATCH("GOBIERNOS REGIONALES",$A$8:$A$50,0),0))</f>
        <v>784.8625149999998</v>
      </c>
      <c r="F7" s="38">
        <f ca="1">SUM(F8:OFFSET(F6,MATCH("GOBIERNOS REGIONALES",$A$8:$A$50,0),0))</f>
        <v>575.46251625310731</v>
      </c>
      <c r="G7" s="38">
        <f ca="1">SUM(G8:OFFSET(G6,MATCH("GOBIERNOS REGIONALES",$A$8:$A$50,0),0))</f>
        <v>478.27650551310728</v>
      </c>
      <c r="H7" s="38">
        <f ca="1">SUM(H8:OFFSET(H6,MATCH("GOBIERNOS REGIONALES",$A$8:$A$50,0),0))</f>
        <v>54.139185419999976</v>
      </c>
      <c r="I7" s="38">
        <f ca="1">SUM(I8:OFFSET(I6,MATCH("GOBIERNOS REGIONALES",$A$8:$A$50,0),0))</f>
        <v>43.046825320000011</v>
      </c>
      <c r="J7" s="39">
        <f ca="1">IFERROR(G7/E7,0)</f>
        <v>0.60937615999294781</v>
      </c>
      <c r="K7" s="39">
        <f ca="1">IFERROR(SUM(G7,H7)/E7,0)</f>
        <v>0.67835535620287257</v>
      </c>
      <c r="L7" s="40">
        <f ca="1">IFERROR(SUM(G7,H7,I7)/E7,0)</f>
        <v>0.73320168214825177</v>
      </c>
      <c r="M7" s="4"/>
    </row>
    <row r="8" spans="1:13">
      <c r="A8" s="17"/>
      <c r="B8" s="18">
        <v>11</v>
      </c>
      <c r="C8" s="19" t="s">
        <v>111</v>
      </c>
      <c r="D8" s="20">
        <v>143.15592199999995</v>
      </c>
      <c r="E8" s="21">
        <v>124.02271099999997</v>
      </c>
      <c r="F8" s="21">
        <f t="shared" ref="F8:F38" si="0">SUM(G8,H8,I8)</f>
        <v>64.291069899292154</v>
      </c>
      <c r="G8" s="21">
        <v>48.000537229292149</v>
      </c>
      <c r="H8" s="21">
        <v>8.937797609999997</v>
      </c>
      <c r="I8" s="21">
        <v>7.3527350600000041</v>
      </c>
      <c r="J8" s="22">
        <f t="shared" ref="J8:J38" si="1">IFERROR(G8/E8,0)</f>
        <v>0.38703022085440592</v>
      </c>
      <c r="K8" s="22">
        <f t="shared" ref="K8:K38" si="2">IFERROR(SUM(G8,H8)/E8,0)</f>
        <v>0.45909603475199118</v>
      </c>
      <c r="L8" s="23">
        <f t="shared" ref="L8:L38" si="3">IFERROR(SUM(G8,H8,I8)/E8,0)</f>
        <v>0.51838142692504252</v>
      </c>
      <c r="M8" s="4"/>
    </row>
    <row r="9" spans="1:13">
      <c r="A9" s="17"/>
      <c r="B9" s="18">
        <v>131</v>
      </c>
      <c r="C9" s="19" t="s">
        <v>143</v>
      </c>
      <c r="D9" s="20">
        <v>0.23999999999999996</v>
      </c>
      <c r="E9" s="21">
        <v>0.23999999999999996</v>
      </c>
      <c r="F9" s="21">
        <f t="shared" si="0"/>
        <v>7.7961398456245667E-2</v>
      </c>
      <c r="G9" s="21">
        <v>7.0461398456245661E-2</v>
      </c>
      <c r="H9" s="21">
        <v>7.4999999999999997E-3</v>
      </c>
      <c r="I9" s="21">
        <v>0</v>
      </c>
      <c r="J9" s="22">
        <f t="shared" si="1"/>
        <v>0.29358916023435694</v>
      </c>
      <c r="K9" s="22">
        <f t="shared" si="2"/>
        <v>0.32483916023435699</v>
      </c>
      <c r="L9" s="23">
        <f t="shared" si="3"/>
        <v>0.32483916023435699</v>
      </c>
      <c r="M9" s="4"/>
    </row>
    <row r="10" spans="1:13">
      <c r="A10" s="17"/>
      <c r="B10" s="18">
        <v>135</v>
      </c>
      <c r="C10" s="19" t="s">
        <v>144</v>
      </c>
      <c r="D10" s="20">
        <v>333.65526199999994</v>
      </c>
      <c r="E10" s="21">
        <v>333.67088999999999</v>
      </c>
      <c r="F10" s="21">
        <f t="shared" si="0"/>
        <v>320.3573827863637</v>
      </c>
      <c r="G10" s="21">
        <v>296.70316878636368</v>
      </c>
      <c r="H10" s="21">
        <v>21.470228999999993</v>
      </c>
      <c r="I10" s="21">
        <v>2.1839849999999998</v>
      </c>
      <c r="J10" s="22">
        <f t="shared" si="1"/>
        <v>0.88920903104961801</v>
      </c>
      <c r="K10" s="22">
        <f t="shared" si="2"/>
        <v>0.95355455726558502</v>
      </c>
      <c r="L10" s="23">
        <f t="shared" si="3"/>
        <v>0.96009988400955115</v>
      </c>
      <c r="M10" s="4"/>
    </row>
    <row r="11" spans="1:13" ht="25.5">
      <c r="A11" s="17"/>
      <c r="B11" s="18">
        <v>137</v>
      </c>
      <c r="C11" s="19" t="s">
        <v>146</v>
      </c>
      <c r="D11" s="20">
        <v>213.4472659999999</v>
      </c>
      <c r="E11" s="21">
        <v>326.92891399999991</v>
      </c>
      <c r="F11" s="21">
        <f t="shared" si="0"/>
        <v>190.73610216899522</v>
      </c>
      <c r="G11" s="21">
        <v>133.50233809899521</v>
      </c>
      <c r="H11" s="21">
        <v>23.723658809999989</v>
      </c>
      <c r="I11" s="21">
        <v>33.510105260000003</v>
      </c>
      <c r="J11" s="22">
        <f t="shared" si="1"/>
        <v>0.40835280203755625</v>
      </c>
      <c r="K11" s="22">
        <f t="shared" si="2"/>
        <v>0.48091799218773057</v>
      </c>
      <c r="L11" s="23">
        <f t="shared" si="3"/>
        <v>0.58341766054071087</v>
      </c>
      <c r="M11" s="4"/>
    </row>
    <row r="12" spans="1:13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734.65159499999982</v>
      </c>
      <c r="E12" s="38">
        <f ca="1">SUM(E13:OFFSET(E11,(MATCH("GOBIERNOS LOCALES",$A$8:$A$50,0)-MATCH("GOBIERNOS REGIONALES",$A$8:$A$50,0)),0))</f>
        <v>1162.3263509999997</v>
      </c>
      <c r="F12" s="38">
        <f ca="1">SUM(F13:OFFSET(F11,(MATCH("GOBIERNOS LOCALES",$A$8:$A$50,0)-MATCH("GOBIERNOS REGIONALES",$A$8:$A$50,0)),0))</f>
        <v>623.79827128120223</v>
      </c>
      <c r="G12" s="38">
        <f ca="1">SUM(G13:OFFSET(G11,(MATCH("GOBIERNOS LOCALES",$A$8:$A$50,0)-MATCH("GOBIERNOS REGIONALES",$A$8:$A$50,0)),0))</f>
        <v>442.60435559120242</v>
      </c>
      <c r="H12" s="38">
        <f ca="1">SUM(H13:OFFSET(H11,(MATCH("GOBIERNOS LOCALES",$A$8:$A$50,0)-MATCH("GOBIERNOS REGIONALES",$A$8:$A$50,0)),0))</f>
        <v>88.957841260000023</v>
      </c>
      <c r="I12" s="38">
        <f ca="1">SUM(I13:OFFSET(I11,(MATCH("GOBIERNOS LOCALES",$A$8:$A$50,0)-MATCH("GOBIERNOS REGIONALES",$A$8:$A$50,0)),0))</f>
        <v>92.236074430000002</v>
      </c>
      <c r="J12" s="39">
        <f t="shared" ca="1" si="1"/>
        <v>0.38079181050176719</v>
      </c>
      <c r="K12" s="39">
        <f t="shared" ca="1" si="2"/>
        <v>0.45732611705299159</v>
      </c>
      <c r="L12" s="40">
        <f t="shared" ca="1" si="3"/>
        <v>0.53668083042643044</v>
      </c>
      <c r="M12" s="4"/>
    </row>
    <row r="13" spans="1:13">
      <c r="A13" s="17"/>
      <c r="B13" s="18">
        <v>440</v>
      </c>
      <c r="C13" s="19" t="s">
        <v>206</v>
      </c>
      <c r="D13" s="20">
        <v>17.323079</v>
      </c>
      <c r="E13" s="21">
        <v>33.133419000000004</v>
      </c>
      <c r="F13" s="21">
        <f t="shared" si="0"/>
        <v>16.093360457278898</v>
      </c>
      <c r="G13" s="21">
        <v>11.279841807278899</v>
      </c>
      <c r="H13" s="21">
        <v>2.1964429699999997</v>
      </c>
      <c r="I13" s="21">
        <v>2.6170756800000006</v>
      </c>
      <c r="J13" s="22">
        <f t="shared" si="1"/>
        <v>0.34043700130309212</v>
      </c>
      <c r="K13" s="22">
        <f t="shared" si="2"/>
        <v>0.40672786521906773</v>
      </c>
      <c r="L13" s="23">
        <f t="shared" si="3"/>
        <v>0.48571384852492572</v>
      </c>
      <c r="M13" s="4"/>
    </row>
    <row r="14" spans="1:13">
      <c r="A14" s="17"/>
      <c r="B14" s="18">
        <v>441</v>
      </c>
      <c r="C14" s="19" t="s">
        <v>207</v>
      </c>
      <c r="D14" s="20">
        <v>18.925653999999998</v>
      </c>
      <c r="E14" s="21">
        <v>42.700477000000006</v>
      </c>
      <c r="F14" s="21">
        <f t="shared" si="0"/>
        <v>20.091366323049893</v>
      </c>
      <c r="G14" s="21">
        <v>14.616231923049895</v>
      </c>
      <c r="H14" s="21">
        <v>2.897073349999999</v>
      </c>
      <c r="I14" s="21">
        <v>2.5780610500000001</v>
      </c>
      <c r="J14" s="22">
        <f t="shared" si="1"/>
        <v>0.34229668963768001</v>
      </c>
      <c r="K14" s="22">
        <f t="shared" si="2"/>
        <v>0.41014308278218747</v>
      </c>
      <c r="L14" s="23">
        <f t="shared" si="3"/>
        <v>0.47051854533264093</v>
      </c>
      <c r="M14" s="4"/>
    </row>
    <row r="15" spans="1:13">
      <c r="A15" s="17"/>
      <c r="B15" s="18">
        <v>442</v>
      </c>
      <c r="C15" s="19" t="s">
        <v>208</v>
      </c>
      <c r="D15" s="20">
        <v>28.786918999999997</v>
      </c>
      <c r="E15" s="21">
        <v>48.27036600000001</v>
      </c>
      <c r="F15" s="21">
        <f t="shared" si="0"/>
        <v>29.687272815763272</v>
      </c>
      <c r="G15" s="21">
        <v>22.154471365763268</v>
      </c>
      <c r="H15" s="21">
        <v>1.7008105199999992</v>
      </c>
      <c r="I15" s="21">
        <v>5.8319909300000026</v>
      </c>
      <c r="J15" s="22">
        <f t="shared" si="1"/>
        <v>0.4589663017215006</v>
      </c>
      <c r="K15" s="22">
        <f t="shared" si="2"/>
        <v>0.49420138819256648</v>
      </c>
      <c r="L15" s="23">
        <f t="shared" si="3"/>
        <v>0.6150206695296917</v>
      </c>
      <c r="M15" s="4"/>
    </row>
    <row r="16" spans="1:13">
      <c r="A16" s="17"/>
      <c r="B16" s="18">
        <v>443</v>
      </c>
      <c r="C16" s="19" t="s">
        <v>209</v>
      </c>
      <c r="D16" s="20">
        <v>29.169533000000005</v>
      </c>
      <c r="E16" s="21">
        <v>53.823105000000012</v>
      </c>
      <c r="F16" s="21">
        <f t="shared" si="0"/>
        <v>27.144034420210861</v>
      </c>
      <c r="G16" s="21">
        <v>20.41676948021086</v>
      </c>
      <c r="H16" s="21">
        <v>3.1986181399999993</v>
      </c>
      <c r="I16" s="21">
        <v>3.5286467999999998</v>
      </c>
      <c r="J16" s="22">
        <f t="shared" si="1"/>
        <v>0.37933094867363848</v>
      </c>
      <c r="K16" s="22">
        <f t="shared" si="2"/>
        <v>0.43875929529169405</v>
      </c>
      <c r="L16" s="23">
        <f t="shared" si="3"/>
        <v>0.50431937028179352</v>
      </c>
      <c r="M16" s="4"/>
    </row>
    <row r="17" spans="1:13">
      <c r="A17" s="17"/>
      <c r="B17" s="18">
        <v>444</v>
      </c>
      <c r="C17" s="19" t="s">
        <v>210</v>
      </c>
      <c r="D17" s="20">
        <v>36.620077999999992</v>
      </c>
      <c r="E17" s="21">
        <v>64.104818999999978</v>
      </c>
      <c r="F17" s="21">
        <f t="shared" si="0"/>
        <v>36.883832966160384</v>
      </c>
      <c r="G17" s="21">
        <v>24.968354916160379</v>
      </c>
      <c r="H17" s="21">
        <v>4.8900709400000011</v>
      </c>
      <c r="I17" s="21">
        <v>7.0254071100000006</v>
      </c>
      <c r="J17" s="22">
        <f t="shared" si="1"/>
        <v>0.38949263574335008</v>
      </c>
      <c r="K17" s="22">
        <f t="shared" si="2"/>
        <v>0.46577505906631433</v>
      </c>
      <c r="L17" s="23">
        <f t="shared" si="3"/>
        <v>0.57536755491284353</v>
      </c>
      <c r="M17" s="4"/>
    </row>
    <row r="18" spans="1:13">
      <c r="A18" s="17"/>
      <c r="B18" s="18">
        <v>445</v>
      </c>
      <c r="C18" s="19" t="s">
        <v>211</v>
      </c>
      <c r="D18" s="20">
        <v>52.026268000000002</v>
      </c>
      <c r="E18" s="21">
        <v>129.57756800000001</v>
      </c>
      <c r="F18" s="21">
        <f t="shared" si="0"/>
        <v>55.649670612314274</v>
      </c>
      <c r="G18" s="21">
        <v>38.143739392314274</v>
      </c>
      <c r="H18" s="21">
        <v>7.9112436099999996</v>
      </c>
      <c r="I18" s="21">
        <v>9.5946876100000029</v>
      </c>
      <c r="J18" s="22">
        <f t="shared" si="1"/>
        <v>0.29436992822950858</v>
      </c>
      <c r="K18" s="22">
        <f t="shared" si="2"/>
        <v>0.35542404224097079</v>
      </c>
      <c r="L18" s="23">
        <f t="shared" si="3"/>
        <v>0.4294699419911498</v>
      </c>
      <c r="M18" s="4"/>
    </row>
    <row r="19" spans="1:13">
      <c r="A19" s="17"/>
      <c r="B19" s="18">
        <v>446</v>
      </c>
      <c r="C19" s="19" t="s">
        <v>212</v>
      </c>
      <c r="D19" s="20">
        <v>31.486557000000005</v>
      </c>
      <c r="E19" s="21">
        <v>50.085792999999981</v>
      </c>
      <c r="F19" s="21">
        <f t="shared" si="0"/>
        <v>28.219403144128925</v>
      </c>
      <c r="G19" s="21">
        <v>19.959247534128927</v>
      </c>
      <c r="H19" s="21">
        <v>4.9258090999999986</v>
      </c>
      <c r="I19" s="21">
        <v>3.33434651</v>
      </c>
      <c r="J19" s="22">
        <f t="shared" si="1"/>
        <v>0.39850117845052258</v>
      </c>
      <c r="K19" s="22">
        <f t="shared" si="2"/>
        <v>0.49684861002657849</v>
      </c>
      <c r="L19" s="23">
        <f t="shared" si="3"/>
        <v>0.56342131079224278</v>
      </c>
      <c r="M19" s="4"/>
    </row>
    <row r="20" spans="1:13">
      <c r="A20" s="17"/>
      <c r="B20" s="18">
        <v>447</v>
      </c>
      <c r="C20" s="19" t="s">
        <v>213</v>
      </c>
      <c r="D20" s="20">
        <v>30.746018999999997</v>
      </c>
      <c r="E20" s="21">
        <v>38.848737000000021</v>
      </c>
      <c r="F20" s="21">
        <f t="shared" si="0"/>
        <v>23.053551489927397</v>
      </c>
      <c r="G20" s="21">
        <v>17.053149099927396</v>
      </c>
      <c r="H20" s="21">
        <v>4.2096066100000007</v>
      </c>
      <c r="I20" s="21">
        <v>1.7907957800000009</v>
      </c>
      <c r="J20" s="22">
        <f t="shared" si="1"/>
        <v>0.43896276730765754</v>
      </c>
      <c r="K20" s="22">
        <f t="shared" si="2"/>
        <v>0.54732167251479469</v>
      </c>
      <c r="L20" s="23">
        <f t="shared" si="3"/>
        <v>0.59341830057248413</v>
      </c>
      <c r="M20" s="4"/>
    </row>
    <row r="21" spans="1:13">
      <c r="A21" s="17"/>
      <c r="B21" s="18">
        <v>448</v>
      </c>
      <c r="C21" s="19" t="s">
        <v>214</v>
      </c>
      <c r="D21" s="20">
        <v>27.952098000000003</v>
      </c>
      <c r="E21" s="21">
        <v>45.738169999999961</v>
      </c>
      <c r="F21" s="21">
        <f t="shared" si="0"/>
        <v>24.28742428928177</v>
      </c>
      <c r="G21" s="21">
        <v>17.658906199281773</v>
      </c>
      <c r="H21" s="21">
        <v>3.1369041299999991</v>
      </c>
      <c r="I21" s="21">
        <v>3.4916139599999982</v>
      </c>
      <c r="J21" s="22">
        <f t="shared" si="1"/>
        <v>0.38608685479287408</v>
      </c>
      <c r="K21" s="22">
        <f t="shared" si="2"/>
        <v>0.45467079966867474</v>
      </c>
      <c r="L21" s="23">
        <f t="shared" si="3"/>
        <v>0.53100997021266461</v>
      </c>
      <c r="M21" s="4"/>
    </row>
    <row r="22" spans="1:13">
      <c r="A22" s="17"/>
      <c r="B22" s="18">
        <v>449</v>
      </c>
      <c r="C22" s="19" t="s">
        <v>215</v>
      </c>
      <c r="D22" s="20">
        <v>19.615607999999995</v>
      </c>
      <c r="E22" s="21">
        <v>27.232218000000014</v>
      </c>
      <c r="F22" s="21">
        <f t="shared" si="0"/>
        <v>14.396098824160587</v>
      </c>
      <c r="G22" s="21">
        <v>10.952677374160587</v>
      </c>
      <c r="H22" s="21">
        <v>1.5882343000000003</v>
      </c>
      <c r="I22" s="21">
        <v>1.8551871500000003</v>
      </c>
      <c r="J22" s="22">
        <f t="shared" si="1"/>
        <v>0.40219556755019298</v>
      </c>
      <c r="K22" s="22">
        <f t="shared" si="2"/>
        <v>0.46051745304626235</v>
      </c>
      <c r="L22" s="23">
        <f t="shared" si="3"/>
        <v>0.52864217024704263</v>
      </c>
      <c r="M22" s="4"/>
    </row>
    <row r="23" spans="1:13">
      <c r="A23" s="17"/>
      <c r="B23" s="18">
        <v>450</v>
      </c>
      <c r="C23" s="19" t="s">
        <v>216</v>
      </c>
      <c r="D23" s="20">
        <v>45.744608000000021</v>
      </c>
      <c r="E23" s="21">
        <v>60.726681000000006</v>
      </c>
      <c r="F23" s="21">
        <f t="shared" si="0"/>
        <v>28.049414050929688</v>
      </c>
      <c r="G23" s="21">
        <v>19.308503100929684</v>
      </c>
      <c r="H23" s="21">
        <v>4.7920995700000031</v>
      </c>
      <c r="I23" s="21">
        <v>3.9488113799999986</v>
      </c>
      <c r="J23" s="22">
        <f t="shared" si="1"/>
        <v>0.31795749056217448</v>
      </c>
      <c r="K23" s="22">
        <f t="shared" si="2"/>
        <v>0.39687007875384606</v>
      </c>
      <c r="L23" s="23">
        <f t="shared" si="3"/>
        <v>0.46189604946349178</v>
      </c>
      <c r="M23" s="4"/>
    </row>
    <row r="24" spans="1:13">
      <c r="A24" s="17"/>
      <c r="B24" s="18">
        <v>451</v>
      </c>
      <c r="C24" s="19" t="s">
        <v>217</v>
      </c>
      <c r="D24" s="20">
        <v>42.102186000000003</v>
      </c>
      <c r="E24" s="21">
        <v>62.528147999999987</v>
      </c>
      <c r="F24" s="21">
        <f t="shared" si="0"/>
        <v>33.117710549787049</v>
      </c>
      <c r="G24" s="21">
        <v>22.887400889787045</v>
      </c>
      <c r="H24" s="21">
        <v>4.833440600000003</v>
      </c>
      <c r="I24" s="21">
        <v>5.3968690600000011</v>
      </c>
      <c r="J24" s="22">
        <f t="shared" si="1"/>
        <v>0.36603356443224655</v>
      </c>
      <c r="K24" s="22">
        <f t="shared" si="2"/>
        <v>0.44333380047953852</v>
      </c>
      <c r="L24" s="23">
        <f t="shared" si="3"/>
        <v>0.52964483371212367</v>
      </c>
      <c r="M24" s="4"/>
    </row>
    <row r="25" spans="1:13">
      <c r="A25" s="17"/>
      <c r="B25" s="18">
        <v>452</v>
      </c>
      <c r="C25" s="19" t="s">
        <v>218</v>
      </c>
      <c r="D25" s="20">
        <v>32.319461999999994</v>
      </c>
      <c r="E25" s="21">
        <v>45.794432000000008</v>
      </c>
      <c r="F25" s="21">
        <f t="shared" si="0"/>
        <v>25.324341250865309</v>
      </c>
      <c r="G25" s="21">
        <v>16.773457330865313</v>
      </c>
      <c r="H25" s="21">
        <v>4.2560711100000015</v>
      </c>
      <c r="I25" s="21">
        <v>4.294812809999998</v>
      </c>
      <c r="J25" s="22">
        <f t="shared" si="1"/>
        <v>0.36627722188726591</v>
      </c>
      <c r="K25" s="22">
        <f t="shared" si="2"/>
        <v>0.45921583743773281</v>
      </c>
      <c r="L25" s="23">
        <f t="shared" si="3"/>
        <v>0.55300044448341024</v>
      </c>
      <c r="M25" s="4"/>
    </row>
    <row r="26" spans="1:13">
      <c r="A26" s="17"/>
      <c r="B26" s="18">
        <v>453</v>
      </c>
      <c r="C26" s="19" t="s">
        <v>219</v>
      </c>
      <c r="D26" s="20">
        <v>25.253778000000011</v>
      </c>
      <c r="E26" s="21">
        <v>58.388263000000023</v>
      </c>
      <c r="F26" s="21">
        <f t="shared" si="0"/>
        <v>30.176564492809618</v>
      </c>
      <c r="G26" s="21">
        <v>21.898760332809616</v>
      </c>
      <c r="H26" s="21">
        <v>3.9253115300000001</v>
      </c>
      <c r="I26" s="21">
        <v>4.3524926300000004</v>
      </c>
      <c r="J26" s="22">
        <f t="shared" si="1"/>
        <v>0.37505414971515094</v>
      </c>
      <c r="K26" s="22">
        <f t="shared" si="2"/>
        <v>0.44228189940861246</v>
      </c>
      <c r="L26" s="23">
        <f t="shared" si="3"/>
        <v>0.51682586434896349</v>
      </c>
      <c r="M26" s="4"/>
    </row>
    <row r="27" spans="1:13">
      <c r="A27" s="17"/>
      <c r="B27" s="18">
        <v>454</v>
      </c>
      <c r="C27" s="19" t="s">
        <v>220</v>
      </c>
      <c r="D27" s="20">
        <v>4.1867599999999996</v>
      </c>
      <c r="E27" s="21">
        <v>9.293197000000001</v>
      </c>
      <c r="F27" s="21">
        <f t="shared" si="0"/>
        <v>5.142920861253705</v>
      </c>
      <c r="G27" s="21">
        <v>3.9331917812537052</v>
      </c>
      <c r="H27" s="21">
        <v>0.30213322999999992</v>
      </c>
      <c r="I27" s="21">
        <v>0.90759584999999998</v>
      </c>
      <c r="J27" s="22">
        <f t="shared" si="1"/>
        <v>0.42323344498709159</v>
      </c>
      <c r="K27" s="22">
        <f t="shared" si="2"/>
        <v>0.4557446712098866</v>
      </c>
      <c r="L27" s="23">
        <f t="shared" si="3"/>
        <v>0.55340706338773449</v>
      </c>
      <c r="M27" s="4"/>
    </row>
    <row r="28" spans="1:13">
      <c r="A28" s="17"/>
      <c r="B28" s="18">
        <v>455</v>
      </c>
      <c r="C28" s="19" t="s">
        <v>221</v>
      </c>
      <c r="D28" s="20">
        <v>8.7831069999999993</v>
      </c>
      <c r="E28" s="21">
        <v>10.848375000000001</v>
      </c>
      <c r="F28" s="21">
        <f t="shared" si="0"/>
        <v>5.8810948298182915</v>
      </c>
      <c r="G28" s="21">
        <v>4.515096849818292</v>
      </c>
      <c r="H28" s="21">
        <v>0.59347569999999994</v>
      </c>
      <c r="I28" s="21">
        <v>0.77252228000000001</v>
      </c>
      <c r="J28" s="22">
        <f t="shared" si="1"/>
        <v>0.41620029265381142</v>
      </c>
      <c r="K28" s="22">
        <f t="shared" si="2"/>
        <v>0.47090670720898675</v>
      </c>
      <c r="L28" s="23">
        <f t="shared" si="3"/>
        <v>0.54211758257050402</v>
      </c>
      <c r="M28" s="4"/>
    </row>
    <row r="29" spans="1:13">
      <c r="A29" s="17"/>
      <c r="B29" s="18">
        <v>456</v>
      </c>
      <c r="C29" s="19" t="s">
        <v>222</v>
      </c>
      <c r="D29" s="20">
        <v>11.398088999999997</v>
      </c>
      <c r="E29" s="21">
        <v>15.852456999999998</v>
      </c>
      <c r="F29" s="21">
        <f t="shared" si="0"/>
        <v>8.1791734464257626</v>
      </c>
      <c r="G29" s="21">
        <v>5.8372994864257635</v>
      </c>
      <c r="H29" s="21">
        <v>1.1630823400000001</v>
      </c>
      <c r="I29" s="21">
        <v>1.1787916199999999</v>
      </c>
      <c r="J29" s="22">
        <f t="shared" si="1"/>
        <v>0.3682267983080329</v>
      </c>
      <c r="K29" s="22">
        <f t="shared" si="2"/>
        <v>0.44159601419677497</v>
      </c>
      <c r="L29" s="23">
        <f t="shared" si="3"/>
        <v>0.51595619823638472</v>
      </c>
      <c r="M29" s="4"/>
    </row>
    <row r="30" spans="1:13">
      <c r="A30" s="17"/>
      <c r="B30" s="18">
        <v>457</v>
      </c>
      <c r="C30" s="19" t="s">
        <v>223</v>
      </c>
      <c r="D30" s="20">
        <v>81.435377999999929</v>
      </c>
      <c r="E30" s="21">
        <v>71.643810000000002</v>
      </c>
      <c r="F30" s="21">
        <f t="shared" si="0"/>
        <v>45.215778869436967</v>
      </c>
      <c r="G30" s="21">
        <v>30.01952802943697</v>
      </c>
      <c r="H30" s="21">
        <v>7.4872620499999991</v>
      </c>
      <c r="I30" s="21">
        <v>7.7089887899999994</v>
      </c>
      <c r="J30" s="22">
        <f t="shared" si="1"/>
        <v>0.41901077049694829</v>
      </c>
      <c r="K30" s="22">
        <f t="shared" si="2"/>
        <v>0.5235175248138948</v>
      </c>
      <c r="L30" s="23">
        <f t="shared" si="3"/>
        <v>0.63111912765997458</v>
      </c>
      <c r="M30" s="4"/>
    </row>
    <row r="31" spans="1:13">
      <c r="A31" s="17"/>
      <c r="B31" s="18">
        <v>458</v>
      </c>
      <c r="C31" s="19" t="s">
        <v>224</v>
      </c>
      <c r="D31" s="20">
        <v>50.33759899999999</v>
      </c>
      <c r="E31" s="21">
        <v>78.780706000000009</v>
      </c>
      <c r="F31" s="21">
        <f t="shared" si="0"/>
        <v>33.449106378938566</v>
      </c>
      <c r="G31" s="21">
        <v>26.101427688938564</v>
      </c>
      <c r="H31" s="21">
        <v>3.9301469599999996</v>
      </c>
      <c r="I31" s="21">
        <v>3.4175317300000021</v>
      </c>
      <c r="J31" s="22">
        <f t="shared" si="1"/>
        <v>0.33131751432817269</v>
      </c>
      <c r="K31" s="22">
        <f t="shared" si="2"/>
        <v>0.38120469051062528</v>
      </c>
      <c r="L31" s="23">
        <f t="shared" si="3"/>
        <v>0.42458500408638838</v>
      </c>
      <c r="M31" s="4"/>
    </row>
    <row r="32" spans="1:13">
      <c r="A32" s="17"/>
      <c r="B32" s="18">
        <v>459</v>
      </c>
      <c r="C32" s="19" t="s">
        <v>225</v>
      </c>
      <c r="D32" s="20">
        <v>21.887938000000005</v>
      </c>
      <c r="E32" s="21">
        <v>44.218544999999992</v>
      </c>
      <c r="F32" s="21">
        <f t="shared" si="0"/>
        <v>24.096138361862572</v>
      </c>
      <c r="G32" s="21">
        <v>16.483189291862573</v>
      </c>
      <c r="H32" s="21">
        <v>3.1108582199999999</v>
      </c>
      <c r="I32" s="21">
        <v>4.5020908499999983</v>
      </c>
      <c r="J32" s="22">
        <f t="shared" si="1"/>
        <v>0.37276643299463103</v>
      </c>
      <c r="K32" s="22">
        <f t="shared" si="2"/>
        <v>0.44311832313484256</v>
      </c>
      <c r="L32" s="23">
        <f t="shared" si="3"/>
        <v>0.54493286384395001</v>
      </c>
      <c r="M32" s="4"/>
    </row>
    <row r="33" spans="1:13">
      <c r="A33" s="17"/>
      <c r="B33" s="18">
        <v>460</v>
      </c>
      <c r="C33" s="19" t="s">
        <v>226</v>
      </c>
      <c r="D33" s="20">
        <v>11.300386000000007</v>
      </c>
      <c r="E33" s="21">
        <v>13.669959</v>
      </c>
      <c r="F33" s="21">
        <f t="shared" si="0"/>
        <v>9.0727410457011199</v>
      </c>
      <c r="G33" s="21">
        <v>6.7434722357011196</v>
      </c>
      <c r="H33" s="21">
        <v>1.1578958700000002</v>
      </c>
      <c r="I33" s="21">
        <v>1.1713729399999999</v>
      </c>
      <c r="J33" s="22">
        <f t="shared" si="1"/>
        <v>0.49330595912548963</v>
      </c>
      <c r="K33" s="22">
        <f t="shared" si="2"/>
        <v>0.57800964185050729</v>
      </c>
      <c r="L33" s="23">
        <f t="shared" si="3"/>
        <v>0.66369921414549371</v>
      </c>
      <c r="M33" s="4"/>
    </row>
    <row r="34" spans="1:13">
      <c r="A34" s="17"/>
      <c r="B34" s="18">
        <v>461</v>
      </c>
      <c r="C34" s="19" t="s">
        <v>227</v>
      </c>
      <c r="D34" s="20">
        <v>17.190592000000006</v>
      </c>
      <c r="E34" s="21">
        <v>21.265439999999998</v>
      </c>
      <c r="F34" s="21">
        <f t="shared" si="0"/>
        <v>13.967325951474598</v>
      </c>
      <c r="G34" s="21">
        <v>9.8589414414745988</v>
      </c>
      <c r="H34" s="21">
        <v>2.9835198999999997</v>
      </c>
      <c r="I34" s="21">
        <v>1.1248646099999999</v>
      </c>
      <c r="J34" s="22">
        <f t="shared" si="1"/>
        <v>0.46361332949022449</v>
      </c>
      <c r="K34" s="22">
        <f t="shared" si="2"/>
        <v>0.60391232636026337</v>
      </c>
      <c r="L34" s="23">
        <f t="shared" si="3"/>
        <v>0.65680869765566097</v>
      </c>
      <c r="M34" s="4"/>
    </row>
    <row r="35" spans="1:13">
      <c r="A35" s="17"/>
      <c r="B35" s="18">
        <v>462</v>
      </c>
      <c r="C35" s="19" t="s">
        <v>228</v>
      </c>
      <c r="D35" s="20">
        <v>13.522761999999991</v>
      </c>
      <c r="E35" s="21">
        <v>28.510474000000006</v>
      </c>
      <c r="F35" s="21">
        <f t="shared" si="0"/>
        <v>15.937764025914554</v>
      </c>
      <c r="G35" s="21">
        <v>10.922436495914553</v>
      </c>
      <c r="H35" s="21">
        <v>2.8924599400000002</v>
      </c>
      <c r="I35" s="21">
        <v>2.1228675899999998</v>
      </c>
      <c r="J35" s="22">
        <f t="shared" si="1"/>
        <v>0.38310259225835919</v>
      </c>
      <c r="K35" s="22">
        <f t="shared" si="2"/>
        <v>0.48455513001693873</v>
      </c>
      <c r="L35" s="23">
        <f t="shared" si="3"/>
        <v>0.5590143477065499</v>
      </c>
      <c r="M35" s="4"/>
    </row>
    <row r="36" spans="1:13">
      <c r="A36" s="17"/>
      <c r="B36" s="18">
        <v>463</v>
      </c>
      <c r="C36" s="19" t="s">
        <v>229</v>
      </c>
      <c r="D36" s="20">
        <v>33.143142000000005</v>
      </c>
      <c r="E36" s="21">
        <v>45.527673999999983</v>
      </c>
      <c r="F36" s="21">
        <f t="shared" si="0"/>
        <v>28.7306551263354</v>
      </c>
      <c r="G36" s="21">
        <v>20.214961686335403</v>
      </c>
      <c r="H36" s="21">
        <v>4.2643556799999986</v>
      </c>
      <c r="I36" s="21">
        <v>4.2513377600000002</v>
      </c>
      <c r="J36" s="22">
        <f t="shared" si="1"/>
        <v>0.44401481363478862</v>
      </c>
      <c r="K36" s="22">
        <f t="shared" si="2"/>
        <v>0.53767994750479475</v>
      </c>
      <c r="L36" s="23">
        <f t="shared" si="3"/>
        <v>0.63105914715378186</v>
      </c>
      <c r="M36" s="4"/>
    </row>
    <row r="37" spans="1:13">
      <c r="A37" s="17"/>
      <c r="B37" s="18">
        <v>464</v>
      </c>
      <c r="C37" s="19" t="s">
        <v>230</v>
      </c>
      <c r="D37" s="20">
        <v>43.393995000000004</v>
      </c>
      <c r="E37" s="21">
        <v>61.763517999999998</v>
      </c>
      <c r="F37" s="21">
        <f t="shared" si="0"/>
        <v>41.951526697372984</v>
      </c>
      <c r="G37" s="21">
        <v>29.903299857372986</v>
      </c>
      <c r="H37" s="21">
        <v>6.6109148899999992</v>
      </c>
      <c r="I37" s="21">
        <v>5.4373119499999998</v>
      </c>
      <c r="J37" s="22">
        <f t="shared" si="1"/>
        <v>0.48415797586810044</v>
      </c>
      <c r="K37" s="22">
        <f t="shared" si="2"/>
        <v>0.59119389454747351</v>
      </c>
      <c r="L37" s="23">
        <f t="shared" si="3"/>
        <v>0.67922825732454206</v>
      </c>
      <c r="M37" s="4"/>
    </row>
    <row r="38" spans="1:13" ht="15.75" thickBot="1">
      <c r="A38" s="41" t="s">
        <v>232</v>
      </c>
      <c r="B38" s="58"/>
      <c r="C38" s="43"/>
      <c r="D38" s="44">
        <v>14.232518999999996</v>
      </c>
      <c r="E38" s="45">
        <v>61.913321999999994</v>
      </c>
      <c r="F38" s="45">
        <f t="shared" si="0"/>
        <v>21.273189692635206</v>
      </c>
      <c r="G38" s="45">
        <v>10.939626252635207</v>
      </c>
      <c r="H38" s="45">
        <v>8.1659422500000005</v>
      </c>
      <c r="I38" s="45">
        <v>2.1676211899999998</v>
      </c>
      <c r="J38" s="46">
        <f t="shared" si="1"/>
        <v>0.17669260668382822</v>
      </c>
      <c r="K38" s="46">
        <f t="shared" si="2"/>
        <v>0.30858574351147255</v>
      </c>
      <c r="L38" s="47">
        <f t="shared" si="3"/>
        <v>0.34359632152568403</v>
      </c>
      <c r="M38" s="4"/>
    </row>
    <row r="39" spans="1:13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46</v>
      </c>
      <c r="B1" s="49" t="s">
        <v>29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780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483.0886769999999</v>
      </c>
      <c r="I6" s="14">
        <v>489.24353399999995</v>
      </c>
      <c r="J6" s="14">
        <v>171.1353816776444</v>
      </c>
      <c r="K6" s="14">
        <v>114.40316284764442</v>
      </c>
      <c r="L6" s="14">
        <v>23.22196223000001</v>
      </c>
      <c r="M6" s="14">
        <v>33.510256599999998</v>
      </c>
      <c r="N6" s="15">
        <v>0.23383684177141201</v>
      </c>
      <c r="O6" s="15">
        <v>0.28130187833539044</v>
      </c>
      <c r="P6" s="16">
        <v>0.34979589873873418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SUM(H8:H14)</f>
        <v>21.573411999999994</v>
      </c>
      <c r="I7" s="37">
        <f>SUM(I8:I14)</f>
        <v>20.399791999999998</v>
      </c>
      <c r="J7" s="37">
        <f>SUM(J8:J14)</f>
        <v>4.8157221710638343</v>
      </c>
      <c r="K7" s="38">
        <f ca="1">SUM(K8:OFFSET(K6,MATCH("PROYECTOS",$A$8:$A$34,0),0))</f>
        <v>3.991656041063834</v>
      </c>
      <c r="L7" s="38">
        <f ca="1">SUM(L8:OFFSET(L6,MATCH("PROYECTOS",$A$8:$A$34,0),0))</f>
        <v>0.40437020000000007</v>
      </c>
      <c r="M7" s="38">
        <f ca="1">SUM(M8:OFFSET(M6,MATCH("PROYECTOS",$A$8:$A$34,0),0))</f>
        <v>0.41969593000000005</v>
      </c>
      <c r="N7" s="39">
        <f ca="1">IFERROR(K7/I7,0)</f>
        <v>0.19567140885867043</v>
      </c>
      <c r="O7" s="39">
        <f ca="1">IFERROR(SUM(K7,L7)/I7,0)</f>
        <v>0.21549367959554852</v>
      </c>
      <c r="P7" s="40">
        <f ca="1">IFERROR(SUM(K7,L7,M7)/I7,0)</f>
        <v>0.23606721926693344</v>
      </c>
      <c r="Q7" s="64"/>
      <c r="R7" s="38"/>
      <c r="S7" s="40"/>
    </row>
    <row r="8" spans="1:19" ht="38.25">
      <c r="A8" s="17"/>
      <c r="B8" s="19">
        <v>5000180</v>
      </c>
      <c r="C8" s="19" t="s">
        <v>784</v>
      </c>
      <c r="D8" s="68">
        <v>3000083</v>
      </c>
      <c r="E8" s="19" t="s">
        <v>782</v>
      </c>
      <c r="F8" s="69">
        <v>277</v>
      </c>
      <c r="G8" s="19" t="s">
        <v>790</v>
      </c>
      <c r="H8" s="20">
        <v>3.0099999999999993</v>
      </c>
      <c r="I8" s="21">
        <v>2.9999999999999996</v>
      </c>
      <c r="J8" s="21">
        <f t="shared" ref="J8:J14" si="0">SUM(K8,L8,M8)</f>
        <v>0.15304799915790557</v>
      </c>
      <c r="K8" s="21">
        <v>0.14322049915790558</v>
      </c>
      <c r="L8" s="21">
        <v>9.8274999999999994E-3</v>
      </c>
      <c r="M8" s="21">
        <v>0</v>
      </c>
      <c r="N8" s="22">
        <f t="shared" ref="N8:N15" si="1">IFERROR(K8/I8,0)</f>
        <v>4.7740166385968535E-2</v>
      </c>
      <c r="O8" s="22">
        <f t="shared" ref="O8:O15" si="2">IFERROR(SUM(K8,L8)/I8,0)</f>
        <v>5.1015999719301861E-2</v>
      </c>
      <c r="P8" s="23">
        <f t="shared" ref="P8:P15" si="3">IFERROR(SUM(K8,L8,M8)/I8,0)</f>
        <v>5.1015999719301861E-2</v>
      </c>
      <c r="Q8" s="70">
        <v>0</v>
      </c>
      <c r="R8" s="21">
        <v>0</v>
      </c>
      <c r="S8" s="23">
        <f>IFERROR(R8/Q8,0)</f>
        <v>0</v>
      </c>
    </row>
    <row r="9" spans="1:19" ht="25.5">
      <c r="A9" s="17"/>
      <c r="B9" s="19">
        <v>5000181</v>
      </c>
      <c r="C9" s="19" t="s">
        <v>785</v>
      </c>
      <c r="D9" s="68">
        <v>3000082</v>
      </c>
      <c r="E9" s="19" t="s">
        <v>781</v>
      </c>
      <c r="F9" s="69">
        <v>277</v>
      </c>
      <c r="G9" s="19" t="s">
        <v>790</v>
      </c>
      <c r="H9" s="20">
        <v>3.5515519999999992</v>
      </c>
      <c r="I9" s="21">
        <v>3.049858</v>
      </c>
      <c r="J9" s="21">
        <f t="shared" si="0"/>
        <v>3.2801000020265578E-2</v>
      </c>
      <c r="K9" s="21">
        <v>2.5100000202655792E-3</v>
      </c>
      <c r="L9" s="21">
        <v>3.0290999999999998E-2</v>
      </c>
      <c r="M9" s="21">
        <v>0</v>
      </c>
      <c r="N9" s="22">
        <f t="shared" si="1"/>
        <v>8.2298914253239961E-4</v>
      </c>
      <c r="O9" s="22">
        <f t="shared" si="2"/>
        <v>1.0754926957342138E-2</v>
      </c>
      <c r="P9" s="23">
        <f t="shared" si="3"/>
        <v>1.0754926957342138E-2</v>
      </c>
      <c r="Q9" s="70">
        <v>507</v>
      </c>
      <c r="R9" s="21">
        <v>0</v>
      </c>
      <c r="S9" s="23">
        <f t="shared" ref="S9:S14" si="4">IFERROR(R9/Q9,0)</f>
        <v>0</v>
      </c>
    </row>
    <row r="10" spans="1:19">
      <c r="A10" s="17"/>
      <c r="B10" s="19">
        <v>5000276</v>
      </c>
      <c r="C10" s="19" t="s">
        <v>512</v>
      </c>
      <c r="D10" s="68">
        <v>3000001</v>
      </c>
      <c r="E10" s="19" t="s">
        <v>275</v>
      </c>
      <c r="F10" s="69">
        <v>1</v>
      </c>
      <c r="G10" s="19" t="s">
        <v>531</v>
      </c>
      <c r="H10" s="20">
        <v>11.954793999999996</v>
      </c>
      <c r="I10" s="21">
        <v>10.366366999999997</v>
      </c>
      <c r="J10" s="21">
        <f t="shared" si="0"/>
        <v>3.0061768552855375</v>
      </c>
      <c r="K10" s="21">
        <v>2.2789292252855375</v>
      </c>
      <c r="L10" s="21">
        <v>0.31155170000000004</v>
      </c>
      <c r="M10" s="21">
        <v>0.41569593000000005</v>
      </c>
      <c r="N10" s="22">
        <f t="shared" si="1"/>
        <v>0.21983875597743532</v>
      </c>
      <c r="O10" s="22">
        <f t="shared" si="2"/>
        <v>0.24989284339301687</v>
      </c>
      <c r="P10" s="23">
        <f t="shared" si="3"/>
        <v>0.28999328841874289</v>
      </c>
      <c r="Q10" s="70">
        <v>547596.5</v>
      </c>
      <c r="R10" s="21">
        <v>0</v>
      </c>
      <c r="S10" s="23">
        <f t="shared" si="4"/>
        <v>0</v>
      </c>
    </row>
    <row r="11" spans="1:19" ht="38.25">
      <c r="A11" s="17"/>
      <c r="B11" s="19">
        <v>5004375</v>
      </c>
      <c r="C11" s="19" t="s">
        <v>786</v>
      </c>
      <c r="D11" s="68">
        <v>3000626</v>
      </c>
      <c r="E11" s="19" t="s">
        <v>783</v>
      </c>
      <c r="F11" s="69">
        <v>120</v>
      </c>
      <c r="G11" s="19" t="s">
        <v>689</v>
      </c>
      <c r="H11" s="20">
        <v>0.5</v>
      </c>
      <c r="I11" s="21">
        <v>0.5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>
      <c r="A12" s="17"/>
      <c r="B12" s="19">
        <v>5004463</v>
      </c>
      <c r="C12" s="19" t="s">
        <v>787</v>
      </c>
      <c r="D12" s="68">
        <v>3000001</v>
      </c>
      <c r="E12" s="19" t="s">
        <v>275</v>
      </c>
      <c r="F12" s="69">
        <v>180</v>
      </c>
      <c r="G12" s="19" t="s">
        <v>791</v>
      </c>
      <c r="H12" s="20">
        <v>0.98369700000000004</v>
      </c>
      <c r="I12" s="21">
        <v>0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>
      <c r="A13" s="17"/>
      <c r="B13" s="19">
        <v>5004464</v>
      </c>
      <c r="C13" s="19" t="s">
        <v>788</v>
      </c>
      <c r="D13" s="68">
        <v>3000626</v>
      </c>
      <c r="E13" s="19" t="s">
        <v>783</v>
      </c>
      <c r="F13" s="69">
        <v>60</v>
      </c>
      <c r="G13" s="19" t="s">
        <v>309</v>
      </c>
      <c r="H13" s="20">
        <v>1.573369</v>
      </c>
      <c r="I13" s="21">
        <v>0.85094099999999995</v>
      </c>
      <c r="J13" s="21">
        <f t="shared" si="0"/>
        <v>0.18471402359036729</v>
      </c>
      <c r="K13" s="21">
        <v>0.12801402359036729</v>
      </c>
      <c r="L13" s="21">
        <v>5.2700000000000004E-2</v>
      </c>
      <c r="M13" s="21">
        <v>4.0000000000000001E-3</v>
      </c>
      <c r="N13" s="22">
        <f t="shared" si="1"/>
        <v>0.15043818971041154</v>
      </c>
      <c r="O13" s="22">
        <f t="shared" si="2"/>
        <v>0.21236962796523765</v>
      </c>
      <c r="P13" s="23">
        <f t="shared" si="3"/>
        <v>0.21707030639065142</v>
      </c>
      <c r="Q13" s="70">
        <v>2.5</v>
      </c>
      <c r="R13" s="21">
        <v>0</v>
      </c>
      <c r="S13" s="23">
        <f t="shared" si="4"/>
        <v>0</v>
      </c>
    </row>
    <row r="14" spans="1:19" ht="25.5">
      <c r="A14" s="17"/>
      <c r="B14" s="19">
        <v>5004833</v>
      </c>
      <c r="C14" s="19" t="s">
        <v>789</v>
      </c>
      <c r="D14" s="68">
        <v>3000001</v>
      </c>
      <c r="E14" s="19" t="s">
        <v>275</v>
      </c>
      <c r="F14" s="69">
        <v>1</v>
      </c>
      <c r="G14" s="19" t="s">
        <v>531</v>
      </c>
      <c r="H14" s="20">
        <v>0</v>
      </c>
      <c r="I14" s="21">
        <v>2.6326260000000001</v>
      </c>
      <c r="J14" s="21">
        <f t="shared" si="0"/>
        <v>1.438982293009758</v>
      </c>
      <c r="K14" s="21">
        <v>1.438982293009758</v>
      </c>
      <c r="L14" s="21">
        <v>0</v>
      </c>
      <c r="M14" s="21">
        <v>0</v>
      </c>
      <c r="N14" s="22">
        <f t="shared" si="1"/>
        <v>0.54659579181006257</v>
      </c>
      <c r="O14" s="22">
        <f t="shared" si="2"/>
        <v>0.54659579181006257</v>
      </c>
      <c r="P14" s="23">
        <f t="shared" si="3"/>
        <v>0.54659579181006257</v>
      </c>
      <c r="Q14" s="70">
        <v>5</v>
      </c>
      <c r="R14" s="21">
        <v>5</v>
      </c>
      <c r="S14" s="23">
        <f t="shared" si="4"/>
        <v>1</v>
      </c>
    </row>
    <row r="15" spans="1:19" ht="15.75" thickBot="1">
      <c r="A15" s="41" t="s">
        <v>293</v>
      </c>
      <c r="B15" s="43"/>
      <c r="C15" s="43"/>
      <c r="D15" s="65"/>
      <c r="E15" s="43"/>
      <c r="F15" s="66"/>
      <c r="G15" s="43"/>
      <c r="H15" s="44">
        <f>H6-H7</f>
        <v>461.51526499999989</v>
      </c>
      <c r="I15" s="44">
        <f t="shared" ref="I15:J15" si="5">I6-I7</f>
        <v>468.84374199999996</v>
      </c>
      <c r="J15" s="44">
        <f t="shared" si="5"/>
        <v>166.31965950658056</v>
      </c>
      <c r="K15" s="45">
        <f ca="1">OFFSET(K15,-MATCH("PROYECTOS",$A$8:$A$34,0)-1,0)-(OFFSET(K15,-MATCH("PROYECTOS",$A$8:$A$34,0),0))</f>
        <v>110.41150680658059</v>
      </c>
      <c r="L15" s="45">
        <f ca="1">OFFSET(L15,-MATCH("PROYECTOS",$A$8:$A$34,0)-1,0)-(OFFSET(L15,-MATCH("PROYECTOS",$A$8:$A$34,0),0))</f>
        <v>22.817592030000011</v>
      </c>
      <c r="M15" s="45">
        <f ca="1">OFFSET(M15,-MATCH("PROYECTOS",$A$8:$A$34,0)-1,0)-(OFFSET(M15,-MATCH("PROYECTOS",$A$8:$A$34,0),0))</f>
        <v>33.090560669999995</v>
      </c>
      <c r="N15" s="46">
        <f t="shared" ca="1" si="1"/>
        <v>0.23549745238271858</v>
      </c>
      <c r="O15" s="46">
        <f t="shared" ca="1" si="2"/>
        <v>0.28416524931792864</v>
      </c>
      <c r="P15" s="47">
        <f t="shared" ca="1" si="3"/>
        <v>0.35474433080218143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A17" sqref="A17:L17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47</v>
      </c>
      <c r="B1" s="50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794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107.95273800000001</v>
      </c>
      <c r="E6" s="14">
        <v>320.84001700000033</v>
      </c>
      <c r="F6" s="14">
        <v>270.68259066293376</v>
      </c>
      <c r="G6" s="14">
        <v>259.91471079293382</v>
      </c>
      <c r="H6" s="14">
        <v>4.7740702200000005</v>
      </c>
      <c r="I6" s="14">
        <v>5.9938096500000002</v>
      </c>
      <c r="J6" s="15">
        <v>0.81010689758482823</v>
      </c>
      <c r="K6" s="15">
        <v>0.82498680647100686</v>
      </c>
      <c r="L6" s="16">
        <v>0.84366842139561893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85.850836000000115</v>
      </c>
      <c r="E7" s="38">
        <f ca="1">SUM(E8:OFFSET(E6,MATCH("GOBIERNOS REGIONALES",$A$8:$A$50,0),0))</f>
        <v>295.81235000000089</v>
      </c>
      <c r="F7" s="38">
        <f ca="1">SUM(F8:OFFSET(F6,MATCH("GOBIERNOS REGIONALES",$A$8:$A$50,0),0))</f>
        <v>255.24677272564605</v>
      </c>
      <c r="G7" s="38">
        <f ca="1">SUM(G8:OFFSET(G6,MATCH("GOBIERNOS REGIONALES",$A$8:$A$50,0),0))</f>
        <v>247.82161215564605</v>
      </c>
      <c r="H7" s="38">
        <f ca="1">SUM(H8:OFFSET(H6,MATCH("GOBIERNOS REGIONALES",$A$8:$A$50,0),0))</f>
        <v>2.36368767</v>
      </c>
      <c r="I7" s="38">
        <f ca="1">SUM(I8:OFFSET(I6,MATCH("GOBIERNOS REGIONALES",$A$8:$A$50,0),0))</f>
        <v>5.0614729000000036</v>
      </c>
      <c r="J7" s="39">
        <f ca="1">IFERROR(G7/E7,0)</f>
        <v>0.83776628039919665</v>
      </c>
      <c r="K7" s="39">
        <f ca="1">IFERROR(SUM(G7,H7)/E7,0)</f>
        <v>0.84575677731387922</v>
      </c>
      <c r="L7" s="40">
        <f ca="1">IFERROR(SUM(G7,H7,I7)/E7,0)</f>
        <v>0.86286719511759835</v>
      </c>
      <c r="M7" s="4"/>
    </row>
    <row r="8" spans="1:13" ht="25.5">
      <c r="A8" s="17"/>
      <c r="B8" s="18">
        <v>36</v>
      </c>
      <c r="C8" s="19" t="s">
        <v>123</v>
      </c>
      <c r="D8" s="20">
        <v>85.850836000000115</v>
      </c>
      <c r="E8" s="21">
        <v>295.81235000000089</v>
      </c>
      <c r="F8" s="21">
        <f t="shared" ref="F8:F18" si="0">SUM(G8,H8,I8)</f>
        <v>255.24677272564605</v>
      </c>
      <c r="G8" s="21">
        <v>247.82161215564605</v>
      </c>
      <c r="H8" s="21">
        <v>2.36368767</v>
      </c>
      <c r="I8" s="21">
        <v>5.0614729000000036</v>
      </c>
      <c r="J8" s="22">
        <f t="shared" ref="J8:J18" si="1">IFERROR(G8/E8,0)</f>
        <v>0.83776628039919665</v>
      </c>
      <c r="K8" s="22">
        <f t="shared" ref="K8:K18" si="2">IFERROR(SUM(G8,H8)/E8,0)</f>
        <v>0.84575677731387922</v>
      </c>
      <c r="L8" s="23">
        <f t="shared" ref="L8:L18" si="3">IFERROR(SUM(G8,H8,I8)/E8,0)</f>
        <v>0.86286719511759835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0.64937200000000017</v>
      </c>
      <c r="E9" s="38">
        <f ca="1">SUM(E10:OFFSET(E8,(MATCH("GOBIERNOS LOCALES",$A$8:$A$50,0)-MATCH("GOBIERNOS REGIONALES",$A$8:$A$50,0)),0))</f>
        <v>5.2652349999999997</v>
      </c>
      <c r="F9" s="38">
        <f ca="1">SUM(F10:OFFSET(F8,(MATCH("GOBIERNOS LOCALES",$A$8:$A$50,0)-MATCH("GOBIERNOS REGIONALES",$A$8:$A$50,0)),0))</f>
        <v>3.145642998335604</v>
      </c>
      <c r="G9" s="38">
        <f ca="1">SUM(G10:OFFSET(G8,(MATCH("GOBIERNOS LOCALES",$A$8:$A$50,0)-MATCH("GOBIERNOS REGIONALES",$A$8:$A$50,0)),0))</f>
        <v>2.3666615183356043</v>
      </c>
      <c r="H9" s="38">
        <f ca="1">SUM(H10:OFFSET(H8,(MATCH("GOBIERNOS LOCALES",$A$8:$A$50,0)-MATCH("GOBIERNOS REGIONALES",$A$8:$A$50,0)),0))</f>
        <v>6.2244649999999999E-2</v>
      </c>
      <c r="I9" s="38">
        <f ca="1">SUM(I10:OFFSET(I8,(MATCH("GOBIERNOS LOCALES",$A$8:$A$50,0)-MATCH("GOBIERNOS REGIONALES",$A$8:$A$50,0)),0))</f>
        <v>0.71673682999999999</v>
      </c>
      <c r="J9" s="39">
        <f t="shared" ca="1" si="1"/>
        <v>0.44948829792698797</v>
      </c>
      <c r="K9" s="39">
        <f t="shared" ca="1" si="2"/>
        <v>0.4613101159465065</v>
      </c>
      <c r="L9" s="40">
        <f t="shared" ca="1" si="3"/>
        <v>0.59743639141189409</v>
      </c>
      <c r="M9" s="4"/>
    </row>
    <row r="10" spans="1:13">
      <c r="A10" s="17"/>
      <c r="B10" s="18">
        <v>442</v>
      </c>
      <c r="C10" s="19" t="s">
        <v>208</v>
      </c>
      <c r="D10" s="20">
        <v>0.06</v>
      </c>
      <c r="E10" s="21">
        <v>6.9999999999999993E-2</v>
      </c>
      <c r="F10" s="21">
        <f t="shared" si="0"/>
        <v>9.6050000172108411E-3</v>
      </c>
      <c r="G10" s="21">
        <v>3.8550000172108412E-3</v>
      </c>
      <c r="H10" s="21">
        <v>0</v>
      </c>
      <c r="I10" s="21">
        <v>5.7499999999999999E-3</v>
      </c>
      <c r="J10" s="22">
        <f t="shared" si="1"/>
        <v>5.5071428817297735E-2</v>
      </c>
      <c r="K10" s="22">
        <f t="shared" si="2"/>
        <v>5.5071428817297735E-2</v>
      </c>
      <c r="L10" s="23">
        <f t="shared" si="3"/>
        <v>0.13721428596015489</v>
      </c>
      <c r="M10" s="4"/>
    </row>
    <row r="11" spans="1:13">
      <c r="A11" s="17"/>
      <c r="B11" s="18">
        <v>443</v>
      </c>
      <c r="C11" s="19" t="s">
        <v>209</v>
      </c>
      <c r="D11" s="20">
        <v>0.120924</v>
      </c>
      <c r="E11" s="21">
        <v>0.79800900000000008</v>
      </c>
      <c r="F11" s="21">
        <f t="shared" si="0"/>
        <v>0.15592602045163409</v>
      </c>
      <c r="G11" s="21">
        <v>0.1137799204516341</v>
      </c>
      <c r="H11" s="21">
        <v>1.7964239999999999E-2</v>
      </c>
      <c r="I11" s="21">
        <v>2.4181859999999999E-2</v>
      </c>
      <c r="J11" s="22">
        <f t="shared" si="1"/>
        <v>0.14257974590716907</v>
      </c>
      <c r="K11" s="22">
        <f t="shared" si="2"/>
        <v>0.16509107096741274</v>
      </c>
      <c r="L11" s="23">
        <f t="shared" si="3"/>
        <v>0.19539381191394342</v>
      </c>
      <c r="M11" s="4"/>
    </row>
    <row r="12" spans="1:13">
      <c r="A12" s="17"/>
      <c r="B12" s="18">
        <v>447</v>
      </c>
      <c r="C12" s="19" t="s">
        <v>213</v>
      </c>
      <c r="D12" s="20">
        <v>0</v>
      </c>
      <c r="E12" s="21">
        <v>2.9096850000000005</v>
      </c>
      <c r="F12" s="21">
        <f t="shared" si="0"/>
        <v>2.697038299969897</v>
      </c>
      <c r="G12" s="21">
        <v>2.0413304399698973</v>
      </c>
      <c r="H12" s="21">
        <v>0</v>
      </c>
      <c r="I12" s="21">
        <v>0.65570785999999992</v>
      </c>
      <c r="J12" s="22">
        <f t="shared" si="1"/>
        <v>0.70156406620300715</v>
      </c>
      <c r="K12" s="22">
        <f t="shared" si="2"/>
        <v>0.70156406620300715</v>
      </c>
      <c r="L12" s="23">
        <f t="shared" si="3"/>
        <v>0.92691762165660418</v>
      </c>
      <c r="M12" s="4"/>
    </row>
    <row r="13" spans="1:13">
      <c r="A13" s="17"/>
      <c r="B13" s="18">
        <v>450</v>
      </c>
      <c r="C13" s="19" t="s">
        <v>216</v>
      </c>
      <c r="D13" s="20">
        <v>0.36104400000000009</v>
      </c>
      <c r="E13" s="21">
        <v>1.3269569999999997</v>
      </c>
      <c r="F13" s="21">
        <f t="shared" si="0"/>
        <v>0.22488654684024831</v>
      </c>
      <c r="G13" s="21">
        <v>0.17544396684024832</v>
      </c>
      <c r="H13" s="21">
        <v>2.1907189999999997E-2</v>
      </c>
      <c r="I13" s="21">
        <v>2.753539E-2</v>
      </c>
      <c r="J13" s="22">
        <f t="shared" si="1"/>
        <v>0.13221526156480456</v>
      </c>
      <c r="K13" s="22">
        <f t="shared" si="2"/>
        <v>0.14872460587663983</v>
      </c>
      <c r="L13" s="23">
        <f t="shared" si="3"/>
        <v>0.16947538378428867</v>
      </c>
      <c r="M13" s="4"/>
    </row>
    <row r="14" spans="1:13">
      <c r="A14" s="17"/>
      <c r="B14" s="18">
        <v>451</v>
      </c>
      <c r="C14" s="19" t="s">
        <v>217</v>
      </c>
      <c r="D14" s="20">
        <v>2.0389999999999998E-2</v>
      </c>
      <c r="E14" s="21">
        <v>5.6660000000000016E-2</v>
      </c>
      <c r="F14" s="21">
        <f t="shared" si="0"/>
        <v>1.6930750050992704E-2</v>
      </c>
      <c r="G14" s="21">
        <v>3.3530000509927049E-3</v>
      </c>
      <c r="H14" s="21">
        <v>1.3327749999999999E-2</v>
      </c>
      <c r="I14" s="21">
        <v>2.5000000000000001E-4</v>
      </c>
      <c r="J14" s="22">
        <f t="shared" si="1"/>
        <v>5.9177551200012425E-2</v>
      </c>
      <c r="K14" s="22">
        <f t="shared" si="2"/>
        <v>0.29440081276019592</v>
      </c>
      <c r="L14" s="23">
        <f t="shared" si="3"/>
        <v>0.2988130965582898</v>
      </c>
      <c r="M14" s="4"/>
    </row>
    <row r="15" spans="1:13">
      <c r="A15" s="17"/>
      <c r="B15" s="18">
        <v>452</v>
      </c>
      <c r="C15" s="19" t="s">
        <v>218</v>
      </c>
      <c r="D15" s="20">
        <v>0.03</v>
      </c>
      <c r="E15" s="21">
        <v>4.691E-2</v>
      </c>
      <c r="F15" s="21">
        <f t="shared" si="0"/>
        <v>1.1005399877177179E-2</v>
      </c>
      <c r="G15" s="21">
        <v>5.8699998771771789E-3</v>
      </c>
      <c r="H15" s="21">
        <v>5.1354E-3</v>
      </c>
      <c r="I15" s="21">
        <v>0</v>
      </c>
      <c r="J15" s="22">
        <f t="shared" si="1"/>
        <v>0.12513323123379191</v>
      </c>
      <c r="K15" s="22">
        <f t="shared" si="2"/>
        <v>0.23460669105046214</v>
      </c>
      <c r="L15" s="23">
        <f t="shared" si="3"/>
        <v>0.23460669105046214</v>
      </c>
      <c r="M15" s="4"/>
    </row>
    <row r="16" spans="1:13">
      <c r="A16" s="17"/>
      <c r="B16" s="18">
        <v>456</v>
      </c>
      <c r="C16" s="19" t="s">
        <v>222</v>
      </c>
      <c r="D16" s="20">
        <v>5.3013999999999999E-2</v>
      </c>
      <c r="E16" s="21">
        <v>5.3013999999999999E-2</v>
      </c>
      <c r="F16" s="21">
        <f t="shared" si="0"/>
        <v>3.0250981128443929E-2</v>
      </c>
      <c r="G16" s="21">
        <v>2.3029191128443927E-2</v>
      </c>
      <c r="H16" s="21">
        <v>3.9100699999999999E-3</v>
      </c>
      <c r="I16" s="21">
        <v>3.3117200000000002E-3</v>
      </c>
      <c r="J16" s="22">
        <f t="shared" si="1"/>
        <v>0.4343982934402974</v>
      </c>
      <c r="K16" s="22">
        <f t="shared" si="2"/>
        <v>0.50815371653608343</v>
      </c>
      <c r="L16" s="23">
        <f t="shared" si="3"/>
        <v>0.57062249836729784</v>
      </c>
      <c r="M16" s="4"/>
    </row>
    <row r="17" spans="1:13">
      <c r="A17" s="17"/>
      <c r="B17" s="18">
        <v>462</v>
      </c>
      <c r="C17" s="19" t="s">
        <v>228</v>
      </c>
      <c r="D17" s="20">
        <v>4.0000000000000001E-3</v>
      </c>
      <c r="E17" s="21">
        <v>4.0000000000000001E-3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>
      <c r="A18" s="41" t="s">
        <v>232</v>
      </c>
      <c r="B18" s="58"/>
      <c r="C18" s="43"/>
      <c r="D18" s="44">
        <v>21.45253000000001</v>
      </c>
      <c r="E18" s="45">
        <v>19.762432000000008</v>
      </c>
      <c r="F18" s="45">
        <f t="shared" si="0"/>
        <v>12.290174938952164</v>
      </c>
      <c r="G18" s="45">
        <v>9.7264371189521626</v>
      </c>
      <c r="H18" s="45">
        <v>2.3481379000000002</v>
      </c>
      <c r="I18" s="45">
        <v>0.21559992000000006</v>
      </c>
      <c r="J18" s="46">
        <f t="shared" si="1"/>
        <v>0.492168024611149</v>
      </c>
      <c r="K18" s="46">
        <f t="shared" si="2"/>
        <v>0.61098629050069142</v>
      </c>
      <c r="L18" s="47">
        <f t="shared" si="3"/>
        <v>0.6218958749081166</v>
      </c>
      <c r="M18" s="4"/>
    </row>
    <row r="19" spans="1:13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47</v>
      </c>
      <c r="B1" s="51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795</v>
      </c>
      <c r="N2" s="72" t="s">
        <v>825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107.95273800000001</v>
      </c>
      <c r="E6" s="14">
        <f ca="1">SUM(E7:OFFSET(E7,50,0))</f>
        <v>320.84001700000033</v>
      </c>
      <c r="F6" s="14">
        <f ca="1">SUM(F7:OFFSET(F7,50,0))</f>
        <v>270.68259066293376</v>
      </c>
      <c r="G6" s="14">
        <f ca="1">SUM(G7:OFFSET(G7,50,0))</f>
        <v>259.91471079293382</v>
      </c>
      <c r="H6" s="14">
        <f ca="1">SUM(H7:OFFSET(H7,50,0))</f>
        <v>4.7740702200000005</v>
      </c>
      <c r="I6" s="14">
        <f ca="1">SUM(I7:OFFSET(I7,50,0))</f>
        <v>5.9938096500000002</v>
      </c>
      <c r="J6" s="15">
        <f ca="1">IFERROR(G6/E6,0)</f>
        <v>0.81010689758482823</v>
      </c>
      <c r="K6" s="15">
        <f ca="1">IFERROR(SUM(G6,H6)/E6,0)</f>
        <v>0.82498680647100686</v>
      </c>
      <c r="L6" s="16">
        <f ca="1">IFERROR(SUM(G6,H6,I6)/E6,0)</f>
        <v>0.84366842139561893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0.78618199999999994</v>
      </c>
      <c r="E7" s="21">
        <v>0.93811199999999983</v>
      </c>
      <c r="F7" s="21">
        <f t="shared" ref="F7:F31" si="0">SUM(G7,H7,I7)</f>
        <v>0.47446537972316144</v>
      </c>
      <c r="G7" s="21">
        <v>0.47076537972316146</v>
      </c>
      <c r="H7" s="21">
        <v>3.7000000000000002E-3</v>
      </c>
      <c r="I7" s="21">
        <v>0</v>
      </c>
      <c r="J7" s="22">
        <f t="shared" ref="J7:J31" si="1">IFERROR(G7/E7,0)</f>
        <v>0.50182214887258825</v>
      </c>
      <c r="K7" s="22">
        <f t="shared" ref="K7:K31" si="2">IFERROR(SUM(G7,H7)/E7,0)</f>
        <v>0.50576624083602117</v>
      </c>
      <c r="L7" s="23">
        <f t="shared" ref="L7:L31" si="3">IFERROR(SUM(G7,H7,I7)/E7,0)</f>
        <v>0.50576624083602117</v>
      </c>
      <c r="M7" s="4"/>
      <c r="N7" t="s">
        <v>262</v>
      </c>
      <c r="O7" s="5">
        <v>37.921051452064859</v>
      </c>
      <c r="P7" s="71">
        <v>0.99905407198788199</v>
      </c>
    </row>
    <row r="8" spans="1:16">
      <c r="A8" s="17"/>
      <c r="B8" s="55">
        <v>2</v>
      </c>
      <c r="C8" s="19" t="s">
        <v>250</v>
      </c>
      <c r="D8" s="20">
        <v>0.85414299999999999</v>
      </c>
      <c r="E8" s="21">
        <v>0.99814999999999987</v>
      </c>
      <c r="F8" s="21">
        <f t="shared" si="0"/>
        <v>0.4654885247967297</v>
      </c>
      <c r="G8" s="21">
        <v>0.33781653479672968</v>
      </c>
      <c r="H8" s="21">
        <v>9.3273990000000001E-2</v>
      </c>
      <c r="I8" s="21">
        <v>3.4397999999999998E-2</v>
      </c>
      <c r="J8" s="22">
        <f t="shared" si="1"/>
        <v>0.33844265370608601</v>
      </c>
      <c r="K8" s="22">
        <f t="shared" si="2"/>
        <v>0.4318895204094873</v>
      </c>
      <c r="L8" s="23">
        <f t="shared" si="3"/>
        <v>0.46635127465484122</v>
      </c>
      <c r="M8" s="4"/>
      <c r="N8" t="s">
        <v>251</v>
      </c>
      <c r="O8" s="5">
        <v>53.27668000147959</v>
      </c>
      <c r="P8" s="71">
        <v>0.98712135828284153</v>
      </c>
    </row>
    <row r="9" spans="1:16">
      <c r="A9" s="17"/>
      <c r="B9" s="55">
        <v>3</v>
      </c>
      <c r="C9" s="19" t="s">
        <v>251</v>
      </c>
      <c r="D9" s="20">
        <v>1.8112410000000001</v>
      </c>
      <c r="E9" s="21">
        <v>53.971762999999982</v>
      </c>
      <c r="F9" s="21">
        <f t="shared" si="0"/>
        <v>53.27668000147959</v>
      </c>
      <c r="G9" s="21">
        <v>53.014839311479591</v>
      </c>
      <c r="H9" s="21">
        <v>0.15996904000000001</v>
      </c>
      <c r="I9" s="21">
        <v>0.10187165000000001</v>
      </c>
      <c r="J9" s="22">
        <f t="shared" si="1"/>
        <v>0.98226991976303624</v>
      </c>
      <c r="K9" s="22">
        <f t="shared" si="2"/>
        <v>0.9852338592585832</v>
      </c>
      <c r="L9" s="23">
        <f t="shared" si="3"/>
        <v>0.98712135828284153</v>
      </c>
      <c r="M9" s="4"/>
      <c r="N9" t="s">
        <v>257</v>
      </c>
      <c r="O9" s="5">
        <v>65.590831808530083</v>
      </c>
      <c r="P9" s="71">
        <v>0.9865586036735845</v>
      </c>
    </row>
    <row r="10" spans="1:16">
      <c r="A10" s="17"/>
      <c r="B10" s="55">
        <v>4</v>
      </c>
      <c r="C10" s="19" t="s">
        <v>252</v>
      </c>
      <c r="D10" s="20">
        <v>0.66150200000000003</v>
      </c>
      <c r="E10" s="21">
        <v>1.710253</v>
      </c>
      <c r="F10" s="21">
        <f t="shared" si="0"/>
        <v>0.46539361964987264</v>
      </c>
      <c r="G10" s="21">
        <v>0.27882261964987265</v>
      </c>
      <c r="H10" s="21">
        <v>9.8051539999999993E-2</v>
      </c>
      <c r="I10" s="21">
        <v>8.8519459999999994E-2</v>
      </c>
      <c r="J10" s="22">
        <f t="shared" si="1"/>
        <v>0.16303004271875135</v>
      </c>
      <c r="K10" s="22">
        <f t="shared" si="2"/>
        <v>0.2203616421955539</v>
      </c>
      <c r="L10" s="23">
        <f t="shared" si="3"/>
        <v>0.27211975049882831</v>
      </c>
      <c r="M10" s="4"/>
      <c r="N10" t="s">
        <v>253</v>
      </c>
      <c r="O10" s="5">
        <v>71.899612762396515</v>
      </c>
      <c r="P10" s="71">
        <v>0.9858038377234245</v>
      </c>
    </row>
    <row r="11" spans="1:16">
      <c r="A11" s="17"/>
      <c r="B11" s="55">
        <v>5</v>
      </c>
      <c r="C11" s="19" t="s">
        <v>253</v>
      </c>
      <c r="D11" s="20">
        <v>2.2998920000000003</v>
      </c>
      <c r="E11" s="21">
        <v>72.935010000000176</v>
      </c>
      <c r="F11" s="21">
        <f t="shared" si="0"/>
        <v>71.899612762396515</v>
      </c>
      <c r="G11" s="21">
        <v>71.424521252396517</v>
      </c>
      <c r="H11" s="21">
        <v>0</v>
      </c>
      <c r="I11" s="21">
        <v>0.47509150999999994</v>
      </c>
      <c r="J11" s="22">
        <f t="shared" si="1"/>
        <v>0.97928993568927114</v>
      </c>
      <c r="K11" s="22">
        <f t="shared" si="2"/>
        <v>0.97928993568927114</v>
      </c>
      <c r="L11" s="23">
        <f t="shared" si="3"/>
        <v>0.9858038377234245</v>
      </c>
      <c r="M11" s="4"/>
      <c r="N11" t="s">
        <v>272</v>
      </c>
      <c r="O11" s="5">
        <v>7.2090000379830599E-2</v>
      </c>
      <c r="P11" s="71">
        <v>0.85733654092037448</v>
      </c>
    </row>
    <row r="12" spans="1:16">
      <c r="A12" s="17"/>
      <c r="B12" s="55">
        <v>6</v>
      </c>
      <c r="C12" s="19" t="s">
        <v>254</v>
      </c>
      <c r="D12" s="20">
        <v>2.8892229999999994</v>
      </c>
      <c r="E12" s="21">
        <v>1.633059</v>
      </c>
      <c r="F12" s="21">
        <f t="shared" si="0"/>
        <v>0.58149529950617818</v>
      </c>
      <c r="G12" s="21">
        <v>0.5587001295061782</v>
      </c>
      <c r="H12" s="21">
        <v>2.2795169999999997E-2</v>
      </c>
      <c r="I12" s="21">
        <v>0</v>
      </c>
      <c r="J12" s="22">
        <f t="shared" si="1"/>
        <v>0.3421187657679105</v>
      </c>
      <c r="K12" s="22">
        <f t="shared" si="2"/>
        <v>0.35607733676871328</v>
      </c>
      <c r="L12" s="23">
        <f t="shared" si="3"/>
        <v>0.35607733676871328</v>
      </c>
      <c r="M12" s="4"/>
      <c r="N12" t="s">
        <v>256</v>
      </c>
      <c r="O12" s="5">
        <v>7.1914843198367162</v>
      </c>
      <c r="P12" s="71">
        <v>0.82451880166501446</v>
      </c>
    </row>
    <row r="13" spans="1:16">
      <c r="A13" s="17"/>
      <c r="B13" s="55">
        <v>7</v>
      </c>
      <c r="C13" s="19" t="s">
        <v>255</v>
      </c>
      <c r="D13" s="20">
        <v>0</v>
      </c>
      <c r="E13" s="21">
        <v>0.01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264</v>
      </c>
      <c r="O13" s="5">
        <v>10.077343594771611</v>
      </c>
      <c r="P13" s="71">
        <v>0.65888060249406344</v>
      </c>
    </row>
    <row r="14" spans="1:16">
      <c r="A14" s="17"/>
      <c r="B14" s="55">
        <v>8</v>
      </c>
      <c r="C14" s="19" t="s">
        <v>256</v>
      </c>
      <c r="D14" s="20">
        <v>12.589996999999995</v>
      </c>
      <c r="E14" s="21">
        <v>8.722037999999996</v>
      </c>
      <c r="F14" s="21">
        <f t="shared" si="0"/>
        <v>7.1914843198367162</v>
      </c>
      <c r="G14" s="21">
        <v>5.2070587298367172</v>
      </c>
      <c r="H14" s="21">
        <v>1.7407959299999995</v>
      </c>
      <c r="I14" s="21">
        <v>0.24362966000000005</v>
      </c>
      <c r="J14" s="22">
        <f t="shared" si="1"/>
        <v>0.59700023433017835</v>
      </c>
      <c r="K14" s="22">
        <f t="shared" si="2"/>
        <v>0.79658614876898259</v>
      </c>
      <c r="L14" s="23">
        <f t="shared" si="3"/>
        <v>0.82451880166501446</v>
      </c>
      <c r="M14" s="4"/>
      <c r="N14" t="s">
        <v>266</v>
      </c>
      <c r="O14" s="5">
        <v>3.6832859739661217E-2</v>
      </c>
      <c r="P14" s="71">
        <v>0.51896271507398795</v>
      </c>
    </row>
    <row r="15" spans="1:16">
      <c r="A15" s="17"/>
      <c r="B15" s="55">
        <v>9</v>
      </c>
      <c r="C15" s="19" t="s">
        <v>257</v>
      </c>
      <c r="D15" s="20">
        <v>1.6719839999999999</v>
      </c>
      <c r="E15" s="21">
        <v>66.484476000000143</v>
      </c>
      <c r="F15" s="21">
        <f t="shared" si="0"/>
        <v>65.590831808530083</v>
      </c>
      <c r="G15" s="21">
        <v>64.742448528530076</v>
      </c>
      <c r="H15" s="21">
        <v>0.12801928000000001</v>
      </c>
      <c r="I15" s="21">
        <v>0.720364</v>
      </c>
      <c r="J15" s="22">
        <f t="shared" si="1"/>
        <v>0.97379798147961538</v>
      </c>
      <c r="K15" s="22">
        <f t="shared" si="2"/>
        <v>0.9757235329421855</v>
      </c>
      <c r="L15" s="23">
        <f t="shared" si="3"/>
        <v>0.9865586036735845</v>
      </c>
      <c r="M15" s="4"/>
      <c r="N15" t="s">
        <v>271</v>
      </c>
      <c r="O15" s="5">
        <v>0.31617638014073968</v>
      </c>
      <c r="P15" s="71">
        <v>0.51568097177853045</v>
      </c>
    </row>
    <row r="16" spans="1:16">
      <c r="A16" s="17"/>
      <c r="B16" s="55">
        <v>10</v>
      </c>
      <c r="C16" s="19" t="s">
        <v>258</v>
      </c>
      <c r="D16" s="20">
        <v>0.46800399999999992</v>
      </c>
      <c r="E16" s="21">
        <v>0.3971039999999999</v>
      </c>
      <c r="F16" s="21">
        <f t="shared" si="0"/>
        <v>0.19592900411225855</v>
      </c>
      <c r="G16" s="21">
        <v>0.19592900411225855</v>
      </c>
      <c r="H16" s="21">
        <v>0</v>
      </c>
      <c r="I16" s="21">
        <v>0</v>
      </c>
      <c r="J16" s="22">
        <f t="shared" si="1"/>
        <v>0.49339468782046669</v>
      </c>
      <c r="K16" s="22">
        <f t="shared" si="2"/>
        <v>0.49339468782046669</v>
      </c>
      <c r="L16" s="23">
        <f t="shared" si="3"/>
        <v>0.49339468782046669</v>
      </c>
      <c r="M16" s="4"/>
      <c r="N16" t="s">
        <v>249</v>
      </c>
      <c r="O16" s="5">
        <v>0.47446537972316144</v>
      </c>
      <c r="P16" s="71">
        <v>0.50576624083602117</v>
      </c>
    </row>
    <row r="17" spans="1:16">
      <c r="A17" s="17"/>
      <c r="B17" s="55">
        <v>11</v>
      </c>
      <c r="C17" s="19" t="s">
        <v>259</v>
      </c>
      <c r="D17" s="20">
        <v>1.0059179999999999</v>
      </c>
      <c r="E17" s="21">
        <v>0.6428259999999999</v>
      </c>
      <c r="F17" s="21">
        <f t="shared" si="0"/>
        <v>0.20938993917249979</v>
      </c>
      <c r="G17" s="21">
        <v>5.9058399172499776E-2</v>
      </c>
      <c r="H17" s="21">
        <v>4.5000000000000005E-3</v>
      </c>
      <c r="I17" s="21">
        <v>0.14583154000000001</v>
      </c>
      <c r="J17" s="22">
        <f t="shared" si="1"/>
        <v>9.187307167491636E-2</v>
      </c>
      <c r="K17" s="22">
        <f t="shared" si="2"/>
        <v>9.8873410802456332E-2</v>
      </c>
      <c r="L17" s="23">
        <f t="shared" si="3"/>
        <v>0.32573346313388041</v>
      </c>
      <c r="M17" s="4"/>
      <c r="N17" t="s">
        <v>265</v>
      </c>
      <c r="O17" s="5">
        <v>0.13893144088797271</v>
      </c>
      <c r="P17" s="71">
        <v>0.50064482041034475</v>
      </c>
    </row>
    <row r="18" spans="1:16">
      <c r="A18" s="17"/>
      <c r="B18" s="55">
        <v>12</v>
      </c>
      <c r="C18" s="19" t="s">
        <v>260</v>
      </c>
      <c r="D18" s="20">
        <v>1.515997</v>
      </c>
      <c r="E18" s="21">
        <v>3.2404000000000011</v>
      </c>
      <c r="F18" s="21">
        <f t="shared" si="0"/>
        <v>1.3486052358645888</v>
      </c>
      <c r="G18" s="21">
        <v>1.0347825658645888</v>
      </c>
      <c r="H18" s="21">
        <v>5.8796799999999989E-2</v>
      </c>
      <c r="I18" s="21">
        <v>0.25502586999999999</v>
      </c>
      <c r="J18" s="22">
        <f t="shared" si="1"/>
        <v>0.31933791070997053</v>
      </c>
      <c r="K18" s="22">
        <f t="shared" si="2"/>
        <v>0.33748283109017052</v>
      </c>
      <c r="L18" s="23">
        <f t="shared" si="3"/>
        <v>0.41618480306893851</v>
      </c>
      <c r="M18" s="4"/>
      <c r="N18" t="s">
        <v>258</v>
      </c>
      <c r="O18" s="5">
        <v>0.19592900411225855</v>
      </c>
      <c r="P18" s="71">
        <v>0.49339468782046669</v>
      </c>
    </row>
    <row r="19" spans="1:16">
      <c r="A19" s="17"/>
      <c r="B19" s="55">
        <v>13</v>
      </c>
      <c r="C19" s="19" t="s">
        <v>261</v>
      </c>
      <c r="D19" s="20">
        <v>1.2923389999999999</v>
      </c>
      <c r="E19" s="21">
        <v>1.301609</v>
      </c>
      <c r="F19" s="21">
        <f t="shared" si="0"/>
        <v>0.24775875307753775</v>
      </c>
      <c r="G19" s="21">
        <v>0.23418100307753775</v>
      </c>
      <c r="H19" s="21">
        <v>1.3327749999999999E-2</v>
      </c>
      <c r="I19" s="21">
        <v>2.5000000000000001E-4</v>
      </c>
      <c r="J19" s="22">
        <f t="shared" si="1"/>
        <v>0.17991655180437272</v>
      </c>
      <c r="K19" s="22">
        <f t="shared" si="2"/>
        <v>0.19015599391025856</v>
      </c>
      <c r="L19" s="23">
        <f t="shared" si="3"/>
        <v>0.19034806387904335</v>
      </c>
      <c r="M19" s="4"/>
      <c r="N19" t="s">
        <v>273</v>
      </c>
      <c r="O19" s="5">
        <v>5.7468180195428431E-2</v>
      </c>
      <c r="P19" s="71">
        <v>0.49130280321984449</v>
      </c>
    </row>
    <row r="20" spans="1:16">
      <c r="A20" s="17"/>
      <c r="B20" s="55">
        <v>14</v>
      </c>
      <c r="C20" s="19" t="s">
        <v>262</v>
      </c>
      <c r="D20" s="20">
        <v>0.23</v>
      </c>
      <c r="E20" s="21">
        <v>37.956955999999991</v>
      </c>
      <c r="F20" s="21">
        <f t="shared" si="0"/>
        <v>37.921051452064859</v>
      </c>
      <c r="G20" s="21">
        <v>37.915916052064858</v>
      </c>
      <c r="H20" s="21">
        <v>5.1354E-3</v>
      </c>
      <c r="I20" s="21">
        <v>0</v>
      </c>
      <c r="J20" s="22">
        <f t="shared" si="1"/>
        <v>0.99891877662858075</v>
      </c>
      <c r="K20" s="22">
        <f t="shared" si="2"/>
        <v>0.99905407198788199</v>
      </c>
      <c r="L20" s="23">
        <f t="shared" si="3"/>
        <v>0.99905407198788199</v>
      </c>
      <c r="M20" s="4"/>
      <c r="N20" t="s">
        <v>250</v>
      </c>
      <c r="O20" s="5">
        <v>0.4654885247967297</v>
      </c>
      <c r="P20" s="71">
        <v>0.46635127465484122</v>
      </c>
    </row>
    <row r="21" spans="1:16">
      <c r="A21" s="17"/>
      <c r="B21" s="55">
        <v>15</v>
      </c>
      <c r="C21" s="19" t="s">
        <v>263</v>
      </c>
      <c r="D21" s="20">
        <v>42.257173000000002</v>
      </c>
      <c r="E21" s="21">
        <v>48.370973000000006</v>
      </c>
      <c r="F21" s="21">
        <f t="shared" si="0"/>
        <v>18.641712981083497</v>
      </c>
      <c r="G21" s="21">
        <v>14.820835611083496</v>
      </c>
      <c r="H21" s="21">
        <v>2.1174709300000001</v>
      </c>
      <c r="I21" s="21">
        <v>1.7034064400000004</v>
      </c>
      <c r="J21" s="22">
        <f t="shared" si="1"/>
        <v>0.30639936912336857</v>
      </c>
      <c r="K21" s="22">
        <f t="shared" si="2"/>
        <v>0.35017502213741891</v>
      </c>
      <c r="L21" s="23">
        <f t="shared" si="3"/>
        <v>0.38539048989325675</v>
      </c>
      <c r="M21" s="4"/>
      <c r="N21" t="s">
        <v>260</v>
      </c>
      <c r="O21" s="5">
        <v>1.3486052358645888</v>
      </c>
      <c r="P21" s="71">
        <v>0.41618480306893851</v>
      </c>
    </row>
    <row r="22" spans="1:16">
      <c r="A22" s="17"/>
      <c r="B22" s="55">
        <v>16</v>
      </c>
      <c r="C22" s="19" t="s">
        <v>264</v>
      </c>
      <c r="D22" s="20">
        <v>21.549377</v>
      </c>
      <c r="E22" s="21">
        <v>15.294643000000001</v>
      </c>
      <c r="F22" s="21">
        <f t="shared" si="0"/>
        <v>10.077343594771611</v>
      </c>
      <c r="G22" s="21">
        <v>7.8698460147716105</v>
      </c>
      <c r="H22" s="21">
        <v>0.29453758000000002</v>
      </c>
      <c r="I22" s="21">
        <v>1.91296</v>
      </c>
      <c r="J22" s="22">
        <f t="shared" si="1"/>
        <v>0.51454918004765526</v>
      </c>
      <c r="K22" s="22">
        <f t="shared" si="2"/>
        <v>0.53380674493491675</v>
      </c>
      <c r="L22" s="23">
        <f t="shared" si="3"/>
        <v>0.65888060249406344</v>
      </c>
      <c r="M22" s="4"/>
      <c r="N22" t="s">
        <v>269</v>
      </c>
      <c r="O22" s="5">
        <v>0.93195412796922028</v>
      </c>
      <c r="P22" s="71">
        <v>0.39966863950696829</v>
      </c>
    </row>
    <row r="23" spans="1:16">
      <c r="A23" s="17"/>
      <c r="B23" s="55">
        <v>17</v>
      </c>
      <c r="C23" s="19" t="s">
        <v>265</v>
      </c>
      <c r="D23" s="20">
        <v>2.3075049999999999</v>
      </c>
      <c r="E23" s="21">
        <v>0.277505</v>
      </c>
      <c r="F23" s="21">
        <f t="shared" si="0"/>
        <v>0.13893144088797271</v>
      </c>
      <c r="G23" s="21">
        <v>0.13893144088797271</v>
      </c>
      <c r="H23" s="21">
        <v>0</v>
      </c>
      <c r="I23" s="21">
        <v>0</v>
      </c>
      <c r="J23" s="22">
        <f t="shared" si="1"/>
        <v>0.50064482041034475</v>
      </c>
      <c r="K23" s="22">
        <f t="shared" si="2"/>
        <v>0.50064482041034475</v>
      </c>
      <c r="L23" s="23">
        <f t="shared" si="3"/>
        <v>0.50064482041034475</v>
      </c>
      <c r="M23" s="4"/>
      <c r="N23" t="s">
        <v>263</v>
      </c>
      <c r="O23" s="5">
        <v>18.641712981083497</v>
      </c>
      <c r="P23" s="71">
        <v>0.38539048989325675</v>
      </c>
    </row>
    <row r="24" spans="1:16">
      <c r="A24" s="17"/>
      <c r="B24" s="55">
        <v>18</v>
      </c>
      <c r="C24" s="19" t="s">
        <v>266</v>
      </c>
      <c r="D24" s="20">
        <v>7.0973999999999995E-2</v>
      </c>
      <c r="E24" s="21">
        <v>7.0973999999999995E-2</v>
      </c>
      <c r="F24" s="21">
        <f t="shared" si="0"/>
        <v>3.6832859739661217E-2</v>
      </c>
      <c r="G24" s="21">
        <v>3.6832859739661217E-2</v>
      </c>
      <c r="H24" s="21">
        <v>0</v>
      </c>
      <c r="I24" s="21">
        <v>0</v>
      </c>
      <c r="J24" s="22">
        <f t="shared" si="1"/>
        <v>0.51896271507398795</v>
      </c>
      <c r="K24" s="22">
        <f t="shared" si="2"/>
        <v>0.51896271507398795</v>
      </c>
      <c r="L24" s="23">
        <f t="shared" si="3"/>
        <v>0.51896271507398795</v>
      </c>
      <c r="M24" s="4"/>
      <c r="N24" t="s">
        <v>270</v>
      </c>
      <c r="O24" s="5">
        <v>0.23551078932156205</v>
      </c>
      <c r="P24" s="71">
        <v>0.37446561882825791</v>
      </c>
    </row>
    <row r="25" spans="1:16">
      <c r="A25" s="17"/>
      <c r="B25" s="55">
        <v>19</v>
      </c>
      <c r="C25" s="19" t="s">
        <v>267</v>
      </c>
      <c r="D25" s="20">
        <v>0.35068000000000005</v>
      </c>
      <c r="E25" s="21">
        <v>0.39729500000000001</v>
      </c>
      <c r="F25" s="21">
        <f t="shared" si="0"/>
        <v>0.12955898194913282</v>
      </c>
      <c r="G25" s="21">
        <v>0.11133719194913283</v>
      </c>
      <c r="H25" s="21">
        <v>1.4910069999999999E-2</v>
      </c>
      <c r="I25" s="21">
        <v>3.3117200000000002E-3</v>
      </c>
      <c r="J25" s="22">
        <f t="shared" si="1"/>
        <v>0.28023808995616062</v>
      </c>
      <c r="K25" s="22">
        <f t="shared" si="2"/>
        <v>0.31776705457942545</v>
      </c>
      <c r="L25" s="23">
        <f t="shared" si="3"/>
        <v>0.3261027245475851</v>
      </c>
      <c r="M25" s="4"/>
      <c r="N25" t="s">
        <v>254</v>
      </c>
      <c r="O25" s="5">
        <v>0.58149529950617818</v>
      </c>
      <c r="P25" s="71">
        <v>0.35607733676871328</v>
      </c>
    </row>
    <row r="26" spans="1:16">
      <c r="A26" s="17"/>
      <c r="B26" s="55">
        <v>20</v>
      </c>
      <c r="C26" s="19" t="s">
        <v>268</v>
      </c>
      <c r="D26" s="20">
        <v>3.2503529999999996</v>
      </c>
      <c r="E26" s="21">
        <v>1.711948</v>
      </c>
      <c r="F26" s="21">
        <f t="shared" si="0"/>
        <v>0.17682522628456354</v>
      </c>
      <c r="G26" s="21">
        <v>0.17682522628456354</v>
      </c>
      <c r="H26" s="21">
        <v>0</v>
      </c>
      <c r="I26" s="21">
        <v>0</v>
      </c>
      <c r="J26" s="22">
        <f t="shared" si="1"/>
        <v>0.10328890029636621</v>
      </c>
      <c r="K26" s="22">
        <f t="shared" si="2"/>
        <v>0.10328890029636621</v>
      </c>
      <c r="L26" s="23">
        <f t="shared" si="3"/>
        <v>0.10328890029636621</v>
      </c>
      <c r="M26" s="4"/>
      <c r="N26" t="s">
        <v>267</v>
      </c>
      <c r="O26" s="5">
        <v>0.12955898194913282</v>
      </c>
      <c r="P26" s="71">
        <v>0.3261027245475851</v>
      </c>
    </row>
    <row r="27" spans="1:16">
      <c r="A27" s="17"/>
      <c r="B27" s="55">
        <v>21</v>
      </c>
      <c r="C27" s="19" t="s">
        <v>269</v>
      </c>
      <c r="D27" s="20">
        <v>2.1822409999999999</v>
      </c>
      <c r="E27" s="21">
        <v>2.331817</v>
      </c>
      <c r="F27" s="21">
        <f t="shared" si="0"/>
        <v>0.93195412796922028</v>
      </c>
      <c r="G27" s="21">
        <v>0.93195412796922028</v>
      </c>
      <c r="H27" s="21">
        <v>0</v>
      </c>
      <c r="I27" s="21">
        <v>0</v>
      </c>
      <c r="J27" s="22">
        <f t="shared" si="1"/>
        <v>0.39966863950696829</v>
      </c>
      <c r="K27" s="22">
        <f t="shared" si="2"/>
        <v>0.39966863950696829</v>
      </c>
      <c r="L27" s="23">
        <f t="shared" si="3"/>
        <v>0.39966863950696829</v>
      </c>
      <c r="M27" s="4"/>
      <c r="N27" t="s">
        <v>259</v>
      </c>
      <c r="O27" s="5">
        <v>0.20938993917249979</v>
      </c>
      <c r="P27" s="71">
        <v>0.32573346313388041</v>
      </c>
    </row>
    <row r="28" spans="1:16">
      <c r="A28" s="17"/>
      <c r="B28" s="55">
        <v>22</v>
      </c>
      <c r="C28" s="19" t="s">
        <v>270</v>
      </c>
      <c r="D28" s="20">
        <v>1.1044130000000001</v>
      </c>
      <c r="E28" s="21">
        <v>0.62892499999999985</v>
      </c>
      <c r="F28" s="21">
        <f t="shared" si="0"/>
        <v>0.23551078932156205</v>
      </c>
      <c r="G28" s="21">
        <v>0.20492404932156205</v>
      </c>
      <c r="H28" s="21">
        <v>1.878674E-2</v>
      </c>
      <c r="I28" s="21">
        <v>1.18E-2</v>
      </c>
      <c r="J28" s="22">
        <f t="shared" si="1"/>
        <v>0.32583225236961816</v>
      </c>
      <c r="K28" s="22">
        <f t="shared" si="2"/>
        <v>0.35570344527815256</v>
      </c>
      <c r="L28" s="23">
        <f t="shared" si="3"/>
        <v>0.37446561882825791</v>
      </c>
      <c r="M28" s="4"/>
      <c r="N28" t="s">
        <v>252</v>
      </c>
      <c r="O28" s="5">
        <v>0.46539361964987264</v>
      </c>
      <c r="P28" s="71">
        <v>0.27211975049882831</v>
      </c>
    </row>
    <row r="29" spans="1:16">
      <c r="A29" s="17"/>
      <c r="B29" s="55">
        <v>23</v>
      </c>
      <c r="C29" s="19" t="s">
        <v>271</v>
      </c>
      <c r="D29" s="20">
        <v>0.57612400000000008</v>
      </c>
      <c r="E29" s="21">
        <v>0.613124</v>
      </c>
      <c r="F29" s="21">
        <f t="shared" si="0"/>
        <v>0.31617638014073968</v>
      </c>
      <c r="G29" s="21">
        <v>1.8826580140739679E-2</v>
      </c>
      <c r="H29" s="21">
        <v>0</v>
      </c>
      <c r="I29" s="21">
        <v>0.2973498</v>
      </c>
      <c r="J29" s="22">
        <f t="shared" si="1"/>
        <v>3.070599118732863E-2</v>
      </c>
      <c r="K29" s="22">
        <f t="shared" si="2"/>
        <v>3.070599118732863E-2</v>
      </c>
      <c r="L29" s="23">
        <f t="shared" si="3"/>
        <v>0.51568097177853045</v>
      </c>
      <c r="M29" s="4"/>
      <c r="N29" t="s">
        <v>261</v>
      </c>
      <c r="O29" s="5">
        <v>0.24775875307753775</v>
      </c>
      <c r="P29" s="71">
        <v>0.19034806387904335</v>
      </c>
    </row>
    <row r="30" spans="1:16">
      <c r="A30" s="17"/>
      <c r="B30" s="55">
        <v>24</v>
      </c>
      <c r="C30" s="19" t="s">
        <v>272</v>
      </c>
      <c r="D30" s="20">
        <v>2.23E-2</v>
      </c>
      <c r="E30" s="21">
        <v>8.4085999999999994E-2</v>
      </c>
      <c r="F30" s="21">
        <f t="shared" si="0"/>
        <v>7.2090000379830599E-2</v>
      </c>
      <c r="G30" s="21">
        <v>7.2090000379830599E-2</v>
      </c>
      <c r="H30" s="21">
        <v>0</v>
      </c>
      <c r="I30" s="21">
        <v>0</v>
      </c>
      <c r="J30" s="22">
        <f t="shared" si="1"/>
        <v>0.85733654092037448</v>
      </c>
      <c r="K30" s="22">
        <f t="shared" si="2"/>
        <v>0.85733654092037448</v>
      </c>
      <c r="L30" s="23">
        <f t="shared" si="3"/>
        <v>0.85733654092037448</v>
      </c>
      <c r="M30" s="4"/>
      <c r="N30" t="s">
        <v>268</v>
      </c>
      <c r="O30" s="5">
        <v>0.17682522628456354</v>
      </c>
      <c r="P30" s="71">
        <v>0.10328890029636621</v>
      </c>
    </row>
    <row r="31" spans="1:16" ht="15.75" thickBot="1">
      <c r="A31" s="24"/>
      <c r="B31" s="56">
        <v>25</v>
      </c>
      <c r="C31" s="26" t="s">
        <v>273</v>
      </c>
      <c r="D31" s="27">
        <v>6.2051759999999998</v>
      </c>
      <c r="E31" s="28">
        <v>0.11697100000000001</v>
      </c>
      <c r="F31" s="28">
        <f t="shared" si="0"/>
        <v>5.7468180195428431E-2</v>
      </c>
      <c r="G31" s="28">
        <v>5.7468180195428431E-2</v>
      </c>
      <c r="H31" s="28">
        <v>0</v>
      </c>
      <c r="I31" s="28">
        <v>0</v>
      </c>
      <c r="J31" s="29">
        <f t="shared" si="1"/>
        <v>0.49130280321984449</v>
      </c>
      <c r="K31" s="29">
        <f t="shared" si="2"/>
        <v>0.49130280321984449</v>
      </c>
      <c r="L31" s="30">
        <f t="shared" si="3"/>
        <v>0.49130280321984449</v>
      </c>
      <c r="M31" s="4"/>
      <c r="N31" t="s">
        <v>255</v>
      </c>
      <c r="O31" s="5">
        <v>0</v>
      </c>
      <c r="P31" s="71">
        <v>0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M22"/>
  <sheetViews>
    <sheetView topLeftCell="A12" workbookViewId="0">
      <selection activeCell="A22" sqref="A22:D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>
      <c r="A1" s="50">
        <v>47</v>
      </c>
      <c r="B1" s="49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796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107.95273800000001</v>
      </c>
      <c r="E6" s="14">
        <v>320.84001700000033</v>
      </c>
      <c r="F6" s="14">
        <v>270.68259066293376</v>
      </c>
      <c r="G6" s="14">
        <v>259.91471079293382</v>
      </c>
      <c r="H6" s="14">
        <v>4.7740702200000005</v>
      </c>
      <c r="I6" s="14">
        <v>5.9938096500000002</v>
      </c>
      <c r="J6" s="15">
        <v>0.81010689758482823</v>
      </c>
      <c r="K6" s="15">
        <v>0.82498680647100686</v>
      </c>
      <c r="L6" s="16">
        <v>0.84366842139561893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67.276958000000079</v>
      </c>
      <c r="E7" s="38">
        <f ca="1">SUM(E8:OFFSET(E6,MATCH("PROYECTOS",$A$8:$A$50,0),0))</f>
        <v>76.985226000000083</v>
      </c>
      <c r="F7" s="38">
        <f ca="1">SUM(F8:OFFSET(F6,MATCH("PROYECTOS",$A$8:$A$50,0),0))</f>
        <v>34.529613194639595</v>
      </c>
      <c r="G7" s="38">
        <f ca="1">SUM(G8:OFFSET(G6,MATCH("PROYECTOS",$A$8:$A$50,0),0))</f>
        <v>26.9811790046396</v>
      </c>
      <c r="H7" s="38">
        <f ca="1">SUM(H8:OFFSET(H6,MATCH("PROYECTOS",$A$8:$A$50,0),0))</f>
        <v>2.4259323200000003</v>
      </c>
      <c r="I7" s="38">
        <f ca="1">SUM(I8:OFFSET(I6,MATCH("PROYECTOS",$A$8:$A$50,0),0))</f>
        <v>5.1225018699999989</v>
      </c>
      <c r="J7" s="39">
        <f ca="1">IFERROR(G7/E7,0)</f>
        <v>0.35047216727842784</v>
      </c>
      <c r="K7" s="39">
        <f ca="1">IFERROR(SUM(G7,H7)/E7,0)</f>
        <v>0.38198382797031172</v>
      </c>
      <c r="L7" s="40">
        <f ca="1">IFERROR(SUM(G7,H7,I7)/E7,0)</f>
        <v>0.44852259308350362</v>
      </c>
      <c r="M7" s="4"/>
    </row>
    <row r="8" spans="1:13">
      <c r="A8" s="17"/>
      <c r="B8" s="19">
        <v>3000001</v>
      </c>
      <c r="C8" s="19" t="s">
        <v>275</v>
      </c>
      <c r="D8" s="20">
        <v>22.445729</v>
      </c>
      <c r="E8" s="21">
        <v>28.208435000000001</v>
      </c>
      <c r="F8" s="21">
        <f t="shared" ref="F8:F12" si="0">SUM(G8,H8,I8)</f>
        <v>11.024673065322151</v>
      </c>
      <c r="G8" s="21">
        <v>8.5156099753221497</v>
      </c>
      <c r="H8" s="21">
        <v>1.3965214600000002</v>
      </c>
      <c r="I8" s="21">
        <v>1.1125416299999999</v>
      </c>
      <c r="J8" s="22">
        <f t="shared" ref="J8:J13" si="1">IFERROR(G8/E8,0)</f>
        <v>0.30188168805969384</v>
      </c>
      <c r="K8" s="22">
        <f t="shared" ref="K8:K13" si="2">IFERROR(SUM(G8,H8)/E8,0)</f>
        <v>0.35138891736894123</v>
      </c>
      <c r="L8" s="23">
        <f t="shared" ref="L8:L13" si="3">IFERROR(SUM(G8,H8,I8)/E8,0)</f>
        <v>0.39082895117443245</v>
      </c>
      <c r="M8" s="4"/>
    </row>
    <row r="9" spans="1:13" ht="63.75">
      <c r="A9" s="17"/>
      <c r="B9" s="19">
        <v>3000085</v>
      </c>
      <c r="C9" s="19" t="s">
        <v>798</v>
      </c>
      <c r="D9" s="20">
        <v>40.787911000000079</v>
      </c>
      <c r="E9" s="21">
        <v>40.797911000000077</v>
      </c>
      <c r="F9" s="21">
        <f t="shared" si="0"/>
        <v>21.143012186667622</v>
      </c>
      <c r="G9" s="21">
        <v>16.809287106667625</v>
      </c>
      <c r="H9" s="21">
        <v>0.73474620000000002</v>
      </c>
      <c r="I9" s="21">
        <v>3.598978879999998</v>
      </c>
      <c r="J9" s="22">
        <f t="shared" si="1"/>
        <v>0.41201342653714779</v>
      </c>
      <c r="K9" s="22">
        <f t="shared" si="2"/>
        <v>0.43002283393058022</v>
      </c>
      <c r="L9" s="23">
        <f t="shared" si="3"/>
        <v>0.51823761728063922</v>
      </c>
      <c r="M9" s="4"/>
    </row>
    <row r="10" spans="1:13" ht="38.25">
      <c r="A10" s="17"/>
      <c r="B10" s="19">
        <v>3000494</v>
      </c>
      <c r="C10" s="19" t="s">
        <v>799</v>
      </c>
      <c r="D10" s="20">
        <v>0.35560600000000003</v>
      </c>
      <c r="E10" s="21">
        <v>0.71054800000000007</v>
      </c>
      <c r="F10" s="21">
        <f t="shared" si="0"/>
        <v>0.21456117879037531</v>
      </c>
      <c r="G10" s="21">
        <v>0.16089387879037531</v>
      </c>
      <c r="H10" s="21">
        <v>2.3553150000000002E-2</v>
      </c>
      <c r="I10" s="21">
        <v>3.0114150000000003E-2</v>
      </c>
      <c r="J10" s="22">
        <f t="shared" si="1"/>
        <v>0.22643632631486585</v>
      </c>
      <c r="K10" s="22">
        <f t="shared" si="2"/>
        <v>0.25958419246887654</v>
      </c>
      <c r="L10" s="23">
        <f t="shared" si="3"/>
        <v>0.30196577682348735</v>
      </c>
      <c r="M10" s="4"/>
    </row>
    <row r="11" spans="1:13" ht="51">
      <c r="A11" s="17"/>
      <c r="B11" s="19">
        <v>3000495</v>
      </c>
      <c r="C11" s="19" t="s">
        <v>800</v>
      </c>
      <c r="D11" s="20">
        <v>0.94002400000000008</v>
      </c>
      <c r="E11" s="21">
        <v>0.99529400000000012</v>
      </c>
      <c r="F11" s="21">
        <f t="shared" si="0"/>
        <v>0.41172736457731157</v>
      </c>
      <c r="G11" s="21">
        <v>0.22704438457731158</v>
      </c>
      <c r="H11" s="21">
        <v>8.4021219999999994E-2</v>
      </c>
      <c r="I11" s="21">
        <v>0.10066176</v>
      </c>
      <c r="J11" s="22">
        <f t="shared" si="1"/>
        <v>0.22811790744977017</v>
      </c>
      <c r="K11" s="22">
        <f t="shared" si="2"/>
        <v>0.31253640087985213</v>
      </c>
      <c r="L11" s="23">
        <f t="shared" si="3"/>
        <v>0.4136741149623242</v>
      </c>
      <c r="M11" s="4"/>
    </row>
    <row r="12" spans="1:13" ht="38.25">
      <c r="A12" s="17"/>
      <c r="B12" s="19">
        <v>3000496</v>
      </c>
      <c r="C12" s="19" t="s">
        <v>801</v>
      </c>
      <c r="D12" s="20">
        <v>2.7476879999999984</v>
      </c>
      <c r="E12" s="21">
        <v>6.2730379999999988</v>
      </c>
      <c r="F12" s="21">
        <f t="shared" si="0"/>
        <v>1.735639399282138</v>
      </c>
      <c r="G12" s="21">
        <v>1.268343659282138</v>
      </c>
      <c r="H12" s="21">
        <v>0.18709029000000002</v>
      </c>
      <c r="I12" s="21">
        <v>0.28020544999999997</v>
      </c>
      <c r="J12" s="22">
        <f t="shared" si="1"/>
        <v>0.20218969808283294</v>
      </c>
      <c r="K12" s="22">
        <f t="shared" si="2"/>
        <v>0.23201420894981639</v>
      </c>
      <c r="L12" s="23">
        <f t="shared" si="3"/>
        <v>0.27668243031241613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40.675779999999932</v>
      </c>
      <c r="E13" s="45">
        <f t="shared" ref="E13:I13" ca="1" si="4">OFFSET(E13,-MATCH("PROYECTOS",$A$8:$A$50,0)-1,0)-(OFFSET(E13,-MATCH("PROYECTOS",$A$8:$A$50,0),0))</f>
        <v>243.85479100000026</v>
      </c>
      <c r="F13" s="45">
        <f t="shared" ca="1" si="4"/>
        <v>236.15297746829418</v>
      </c>
      <c r="G13" s="45">
        <f t="shared" ca="1" si="4"/>
        <v>232.9335317882942</v>
      </c>
      <c r="H13" s="45">
        <f t="shared" ca="1" si="4"/>
        <v>2.3481379000000002</v>
      </c>
      <c r="I13" s="45">
        <f t="shared" ca="1" si="4"/>
        <v>0.87130778000000131</v>
      </c>
      <c r="J13" s="46">
        <f t="shared" ca="1" si="1"/>
        <v>0.95521408799507224</v>
      </c>
      <c r="K13" s="46">
        <f t="shared" ca="1" si="2"/>
        <v>0.96484333452482363</v>
      </c>
      <c r="L13" s="47">
        <f t="shared" ca="1" si="3"/>
        <v>0.96841639444473315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826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>
      <c r="A19" s="17"/>
      <c r="B19" s="19">
        <v>3000001</v>
      </c>
      <c r="C19" s="19" t="s">
        <v>275</v>
      </c>
      <c r="D19" s="23">
        <v>0.39082895117443245</v>
      </c>
    </row>
    <row r="20" spans="1:4" ht="38.25">
      <c r="A20" s="17"/>
      <c r="B20" s="19">
        <v>3000494</v>
      </c>
      <c r="C20" s="19" t="s">
        <v>799</v>
      </c>
      <c r="D20" s="23">
        <v>0.30196577682348735</v>
      </c>
    </row>
    <row r="21" spans="1:4" ht="51">
      <c r="A21" s="17"/>
      <c r="B21" s="19">
        <v>3000495</v>
      </c>
      <c r="C21" s="19" t="s">
        <v>800</v>
      </c>
      <c r="D21" s="23">
        <v>0.4136741149623242</v>
      </c>
    </row>
    <row r="22" spans="1:4" ht="39" thickBot="1">
      <c r="A22" s="24"/>
      <c r="B22" s="26">
        <v>3000496</v>
      </c>
      <c r="C22" s="26" t="s">
        <v>801</v>
      </c>
      <c r="D22" s="30">
        <v>0.27668243031241613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S26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47</v>
      </c>
      <c r="B1" s="49" t="s">
        <v>30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797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107.95273800000001</v>
      </c>
      <c r="I6" s="14">
        <v>320.84001700000033</v>
      </c>
      <c r="J6" s="14">
        <v>270.68259066293376</v>
      </c>
      <c r="K6" s="14">
        <v>259.91471079293382</v>
      </c>
      <c r="L6" s="14">
        <v>4.7740702200000005</v>
      </c>
      <c r="M6" s="14">
        <v>5.9938096500000002</v>
      </c>
      <c r="N6" s="15">
        <v>0.81010689758482823</v>
      </c>
      <c r="O6" s="15">
        <v>0.82498680647100686</v>
      </c>
      <c r="P6" s="16">
        <v>0.84366842139561893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SUM(H8:H25)</f>
        <v>67.276957999999993</v>
      </c>
      <c r="I7" s="37">
        <f>SUM(I8:I25)</f>
        <v>76.985226000000011</v>
      </c>
      <c r="J7" s="37">
        <f>SUM(J8:J25)</f>
        <v>34.529613194639602</v>
      </c>
      <c r="K7" s="38">
        <f ca="1">SUM(K8:OFFSET(K6,MATCH("PROYECTOS",$A$8:$A$45,0),0))</f>
        <v>26.9811790046396</v>
      </c>
      <c r="L7" s="38">
        <f ca="1">SUM(L8:OFFSET(L6,MATCH("PROYECTOS",$A$8:$A$45,0),0))</f>
        <v>2.4259323200000003</v>
      </c>
      <c r="M7" s="38">
        <f ca="1">SUM(M8:OFFSET(M6,MATCH("PROYECTOS",$A$8:$A$45,0),0))</f>
        <v>5.1225018699999998</v>
      </c>
      <c r="N7" s="39">
        <f ca="1">IFERROR(K7/I7,0)</f>
        <v>0.35047216727842817</v>
      </c>
      <c r="O7" s="39">
        <f ca="1">IFERROR(SUM(K7,L7)/I7,0)</f>
        <v>0.38198382797031205</v>
      </c>
      <c r="P7" s="40">
        <f ca="1">IFERROR(SUM(K7,L7,M7)/I7,0)</f>
        <v>0.44852259308350406</v>
      </c>
      <c r="Q7" s="64"/>
      <c r="R7" s="38"/>
      <c r="S7" s="40"/>
    </row>
    <row r="8" spans="1:19" ht="25.5">
      <c r="A8" s="17"/>
      <c r="B8" s="19">
        <v>5000243</v>
      </c>
      <c r="C8" s="19" t="s">
        <v>802</v>
      </c>
      <c r="D8" s="68">
        <v>3000001</v>
      </c>
      <c r="E8" s="19" t="s">
        <v>275</v>
      </c>
      <c r="F8" s="69">
        <v>36</v>
      </c>
      <c r="G8" s="19" t="s">
        <v>533</v>
      </c>
      <c r="H8" s="20">
        <v>6.6396000000000011E-2</v>
      </c>
      <c r="I8" s="21">
        <v>6.6396000000000011E-2</v>
      </c>
      <c r="J8" s="21">
        <f t="shared" ref="J8:J25" si="0">SUM(K8,L8,M8)</f>
        <v>3.7184700179926942E-2</v>
      </c>
      <c r="K8" s="21">
        <v>2.7834830179926939E-2</v>
      </c>
      <c r="L8" s="21">
        <v>4.0000000000000001E-3</v>
      </c>
      <c r="M8" s="21">
        <v>5.3498699999999996E-3</v>
      </c>
      <c r="N8" s="22">
        <f t="shared" ref="N8:N26" si="1">IFERROR(K8/I8,0)</f>
        <v>0.41922450418589879</v>
      </c>
      <c r="O8" s="22">
        <f t="shared" ref="O8:O26" si="2">IFERROR(SUM(K8,L8)/I8,0)</f>
        <v>0.47946909723367276</v>
      </c>
      <c r="P8" s="23">
        <f t="shared" ref="P8:P26" si="3">IFERROR(SUM(K8,L8,M8)/I8,0)</f>
        <v>0.56004428248579641</v>
      </c>
      <c r="Q8" s="70">
        <v>10</v>
      </c>
      <c r="R8" s="21">
        <v>2</v>
      </c>
      <c r="S8" s="23">
        <f>IFERROR(R8/Q8,0)</f>
        <v>0.2</v>
      </c>
    </row>
    <row r="9" spans="1:19" ht="38.25">
      <c r="A9" s="17"/>
      <c r="B9" s="19">
        <v>5000254</v>
      </c>
      <c r="C9" s="19" t="s">
        <v>803</v>
      </c>
      <c r="D9" s="68">
        <v>3000001</v>
      </c>
      <c r="E9" s="19" t="s">
        <v>275</v>
      </c>
      <c r="F9" s="69">
        <v>304</v>
      </c>
      <c r="G9" s="19" t="s">
        <v>819</v>
      </c>
      <c r="H9" s="20">
        <v>7.7150850000000002</v>
      </c>
      <c r="I9" s="21">
        <v>3.1897349999999998</v>
      </c>
      <c r="J9" s="21">
        <f t="shared" si="0"/>
        <v>0.83268398495082807</v>
      </c>
      <c r="K9" s="21">
        <v>0.58100083495082799</v>
      </c>
      <c r="L9" s="21">
        <v>0.13141332</v>
      </c>
      <c r="M9" s="21">
        <v>0.12026982999999999</v>
      </c>
      <c r="N9" s="22">
        <f t="shared" si="1"/>
        <v>0.18214705452046268</v>
      </c>
      <c r="O9" s="22">
        <f t="shared" si="2"/>
        <v>0.22334587511214196</v>
      </c>
      <c r="P9" s="23">
        <f t="shared" si="3"/>
        <v>0.26105114843422045</v>
      </c>
      <c r="Q9" s="70">
        <v>0</v>
      </c>
      <c r="R9" s="21">
        <v>0</v>
      </c>
      <c r="S9" s="23">
        <f t="shared" ref="S9:S25" si="4">IFERROR(R9/Q9,0)</f>
        <v>0</v>
      </c>
    </row>
    <row r="10" spans="1:19" ht="38.25">
      <c r="A10" s="17"/>
      <c r="B10" s="19">
        <v>5000271</v>
      </c>
      <c r="C10" s="19" t="s">
        <v>804</v>
      </c>
      <c r="D10" s="68">
        <v>3000496</v>
      </c>
      <c r="E10" s="19" t="s">
        <v>801</v>
      </c>
      <c r="F10" s="69">
        <v>60</v>
      </c>
      <c r="G10" s="19" t="s">
        <v>309</v>
      </c>
      <c r="H10" s="20">
        <v>2.0386629999999983</v>
      </c>
      <c r="I10" s="21">
        <v>5.4840129999999991</v>
      </c>
      <c r="J10" s="21">
        <f t="shared" si="0"/>
        <v>1.3603007615407157</v>
      </c>
      <c r="K10" s="21">
        <v>0.98980894154071575</v>
      </c>
      <c r="L10" s="21">
        <v>0.13992939000000001</v>
      </c>
      <c r="M10" s="21">
        <v>0.23056242999999996</v>
      </c>
      <c r="N10" s="22">
        <f t="shared" si="1"/>
        <v>0.18048989700438636</v>
      </c>
      <c r="O10" s="22">
        <f t="shared" si="2"/>
        <v>0.20600577196675424</v>
      </c>
      <c r="P10" s="23">
        <f t="shared" si="3"/>
        <v>0.24804842029745661</v>
      </c>
      <c r="Q10" s="70">
        <v>36</v>
      </c>
      <c r="R10" s="21">
        <v>17</v>
      </c>
      <c r="S10" s="23">
        <f t="shared" si="4"/>
        <v>0.47222222222222221</v>
      </c>
    </row>
    <row r="11" spans="1:19" ht="38.25">
      <c r="A11" s="17"/>
      <c r="B11" s="19">
        <v>5000275</v>
      </c>
      <c r="C11" s="19" t="s">
        <v>805</v>
      </c>
      <c r="D11" s="68">
        <v>3000496</v>
      </c>
      <c r="E11" s="19" t="s">
        <v>801</v>
      </c>
      <c r="F11" s="69">
        <v>60</v>
      </c>
      <c r="G11" s="19" t="s">
        <v>309</v>
      </c>
      <c r="H11" s="20">
        <v>0.21564099999999997</v>
      </c>
      <c r="I11" s="21">
        <v>0.23564099999999999</v>
      </c>
      <c r="J11" s="21">
        <f t="shared" si="0"/>
        <v>0.1382638533187841</v>
      </c>
      <c r="K11" s="21">
        <v>0.10951578331878409</v>
      </c>
      <c r="L11" s="21">
        <v>1.2529220000000001E-2</v>
      </c>
      <c r="M11" s="21">
        <v>1.621885E-2</v>
      </c>
      <c r="N11" s="22">
        <f t="shared" si="1"/>
        <v>0.46475691122845386</v>
      </c>
      <c r="O11" s="22">
        <f t="shared" si="2"/>
        <v>0.51792770917957442</v>
      </c>
      <c r="P11" s="23">
        <f t="shared" si="3"/>
        <v>0.58675635105429069</v>
      </c>
      <c r="Q11" s="70">
        <v>11</v>
      </c>
      <c r="R11" s="21">
        <v>2</v>
      </c>
      <c r="S11" s="23">
        <f t="shared" si="4"/>
        <v>0.18181818181818182</v>
      </c>
    </row>
    <row r="12" spans="1:19">
      <c r="A12" s="17"/>
      <c r="B12" s="19">
        <v>5000276</v>
      </c>
      <c r="C12" s="19" t="s">
        <v>512</v>
      </c>
      <c r="D12" s="68">
        <v>3000001</v>
      </c>
      <c r="E12" s="19" t="s">
        <v>275</v>
      </c>
      <c r="F12" s="69">
        <v>1</v>
      </c>
      <c r="G12" s="19" t="s">
        <v>531</v>
      </c>
      <c r="H12" s="20">
        <v>14.024947999999998</v>
      </c>
      <c r="I12" s="21">
        <v>24.313003999999999</v>
      </c>
      <c r="J12" s="21">
        <f t="shared" si="0"/>
        <v>9.8832017241356276</v>
      </c>
      <c r="K12" s="21">
        <v>7.7056719941356278</v>
      </c>
      <c r="L12" s="21">
        <v>1.2260331500000001</v>
      </c>
      <c r="M12" s="21">
        <v>0.95149658000000004</v>
      </c>
      <c r="N12" s="22">
        <f t="shared" si="1"/>
        <v>0.31693623684410316</v>
      </c>
      <c r="O12" s="22">
        <f t="shared" si="2"/>
        <v>0.367363290202051</v>
      </c>
      <c r="P12" s="23">
        <f t="shared" si="3"/>
        <v>0.40649858504262276</v>
      </c>
      <c r="Q12" s="70">
        <v>229</v>
      </c>
      <c r="R12" s="21">
        <v>223</v>
      </c>
      <c r="S12" s="23">
        <f t="shared" si="4"/>
        <v>0.97379912663755464</v>
      </c>
    </row>
    <row r="13" spans="1:19" ht="38.25">
      <c r="A13" s="17"/>
      <c r="B13" s="19">
        <v>5000298</v>
      </c>
      <c r="C13" s="19" t="s">
        <v>806</v>
      </c>
      <c r="D13" s="68">
        <v>3000494</v>
      </c>
      <c r="E13" s="19" t="s">
        <v>799</v>
      </c>
      <c r="F13" s="69">
        <v>554</v>
      </c>
      <c r="G13" s="19" t="s">
        <v>820</v>
      </c>
      <c r="H13" s="20">
        <v>0.35560600000000003</v>
      </c>
      <c r="I13" s="21">
        <v>0.71054800000000007</v>
      </c>
      <c r="J13" s="21">
        <f t="shared" si="0"/>
        <v>0.21456117879037531</v>
      </c>
      <c r="K13" s="21">
        <v>0.16089387879037531</v>
      </c>
      <c r="L13" s="21">
        <v>2.3553150000000002E-2</v>
      </c>
      <c r="M13" s="21">
        <v>3.0114150000000003E-2</v>
      </c>
      <c r="N13" s="22">
        <f t="shared" si="1"/>
        <v>0.22643632631486585</v>
      </c>
      <c r="O13" s="22">
        <f t="shared" si="2"/>
        <v>0.25958419246887654</v>
      </c>
      <c r="P13" s="23">
        <f t="shared" si="3"/>
        <v>0.30196577682348735</v>
      </c>
      <c r="Q13" s="70">
        <v>181</v>
      </c>
      <c r="R13" s="21">
        <v>175</v>
      </c>
      <c r="S13" s="23">
        <f t="shared" si="4"/>
        <v>0.96685082872928174</v>
      </c>
    </row>
    <row r="14" spans="1:19" ht="63.75">
      <c r="A14" s="17"/>
      <c r="B14" s="19">
        <v>5000299</v>
      </c>
      <c r="C14" s="19" t="s">
        <v>807</v>
      </c>
      <c r="D14" s="68">
        <v>3000085</v>
      </c>
      <c r="E14" s="19" t="s">
        <v>798</v>
      </c>
      <c r="F14" s="69">
        <v>157</v>
      </c>
      <c r="G14" s="19" t="s">
        <v>821</v>
      </c>
      <c r="H14" s="20">
        <v>9.0941349999999961</v>
      </c>
      <c r="I14" s="21">
        <v>10.959398999999998</v>
      </c>
      <c r="J14" s="21">
        <f t="shared" si="0"/>
        <v>7.0000167087905485</v>
      </c>
      <c r="K14" s="21">
        <v>5.9201597787905484</v>
      </c>
      <c r="L14" s="21">
        <v>4.560376E-2</v>
      </c>
      <c r="M14" s="21">
        <v>1.0342531700000006</v>
      </c>
      <c r="N14" s="22">
        <f t="shared" si="1"/>
        <v>0.54019018550109821</v>
      </c>
      <c r="O14" s="22">
        <f t="shared" si="2"/>
        <v>0.5443513406885313</v>
      </c>
      <c r="P14" s="23">
        <f t="shared" si="3"/>
        <v>0.63872268075927796</v>
      </c>
      <c r="Q14" s="70">
        <v>94</v>
      </c>
      <c r="R14" s="21">
        <v>94</v>
      </c>
      <c r="S14" s="23">
        <f t="shared" si="4"/>
        <v>1</v>
      </c>
    </row>
    <row r="15" spans="1:19" ht="63.75">
      <c r="A15" s="17"/>
      <c r="B15" s="19">
        <v>5000300</v>
      </c>
      <c r="C15" s="19" t="s">
        <v>808</v>
      </c>
      <c r="D15" s="68">
        <v>3000085</v>
      </c>
      <c r="E15" s="19" t="s">
        <v>798</v>
      </c>
      <c r="F15" s="69">
        <v>157</v>
      </c>
      <c r="G15" s="19" t="s">
        <v>821</v>
      </c>
      <c r="H15" s="20">
        <v>2.4580239999999995</v>
      </c>
      <c r="I15" s="21">
        <v>2.0625239999999989</v>
      </c>
      <c r="J15" s="21">
        <f t="shared" si="0"/>
        <v>1.0520667175893568</v>
      </c>
      <c r="K15" s="21">
        <v>0.8830264275893569</v>
      </c>
      <c r="L15" s="21">
        <v>0</v>
      </c>
      <c r="M15" s="21">
        <v>0.16904028999999998</v>
      </c>
      <c r="N15" s="22">
        <f t="shared" si="1"/>
        <v>0.42812904363263526</v>
      </c>
      <c r="O15" s="22">
        <f t="shared" si="2"/>
        <v>0.42812904363263526</v>
      </c>
      <c r="P15" s="23">
        <f t="shared" si="3"/>
        <v>0.51008701842468618</v>
      </c>
      <c r="Q15" s="70">
        <v>166</v>
      </c>
      <c r="R15" s="21">
        <v>166</v>
      </c>
      <c r="S15" s="23">
        <f t="shared" si="4"/>
        <v>1</v>
      </c>
    </row>
    <row r="16" spans="1:19" ht="63.75">
      <c r="A16" s="17"/>
      <c r="B16" s="19">
        <v>5000301</v>
      </c>
      <c r="C16" s="19" t="s">
        <v>809</v>
      </c>
      <c r="D16" s="68">
        <v>3000085</v>
      </c>
      <c r="E16" s="19" t="s">
        <v>798</v>
      </c>
      <c r="F16" s="69">
        <v>157</v>
      </c>
      <c r="G16" s="19" t="s">
        <v>821</v>
      </c>
      <c r="H16" s="20">
        <v>5.4934560000000028</v>
      </c>
      <c r="I16" s="21">
        <v>5.7965860000000031</v>
      </c>
      <c r="J16" s="21">
        <f t="shared" si="0"/>
        <v>2.856423586490564</v>
      </c>
      <c r="K16" s="21">
        <v>2.856423586490564</v>
      </c>
      <c r="L16" s="21">
        <v>0</v>
      </c>
      <c r="M16" s="21">
        <v>0</v>
      </c>
      <c r="N16" s="22">
        <f t="shared" si="1"/>
        <v>0.49277688392625635</v>
      </c>
      <c r="O16" s="22">
        <f t="shared" si="2"/>
        <v>0.49277688392625635</v>
      </c>
      <c r="P16" s="23">
        <f t="shared" si="3"/>
        <v>0.49277688392625635</v>
      </c>
      <c r="Q16" s="70">
        <v>525</v>
      </c>
      <c r="R16" s="21">
        <v>525</v>
      </c>
      <c r="S16" s="23">
        <f t="shared" si="4"/>
        <v>1</v>
      </c>
    </row>
    <row r="17" spans="1:19" ht="63.75">
      <c r="A17" s="17"/>
      <c r="B17" s="19">
        <v>5000302</v>
      </c>
      <c r="C17" s="19" t="s">
        <v>810</v>
      </c>
      <c r="D17" s="68">
        <v>3000085</v>
      </c>
      <c r="E17" s="19" t="s">
        <v>798</v>
      </c>
      <c r="F17" s="69">
        <v>157</v>
      </c>
      <c r="G17" s="19" t="s">
        <v>821</v>
      </c>
      <c r="H17" s="20">
        <v>8.0765759999999958</v>
      </c>
      <c r="I17" s="21">
        <v>7.6691019999999979</v>
      </c>
      <c r="J17" s="21">
        <f t="shared" si="0"/>
        <v>4.5944860332205648</v>
      </c>
      <c r="K17" s="21">
        <v>2.3776749732205644</v>
      </c>
      <c r="L17" s="21">
        <v>4.560376E-2</v>
      </c>
      <c r="M17" s="21">
        <v>2.1712073000000003</v>
      </c>
      <c r="N17" s="22">
        <f t="shared" si="1"/>
        <v>0.31003303557842432</v>
      </c>
      <c r="O17" s="22">
        <f t="shared" si="2"/>
        <v>0.31597946320450104</v>
      </c>
      <c r="P17" s="23">
        <f t="shared" si="3"/>
        <v>0.59909048454702596</v>
      </c>
      <c r="Q17" s="70">
        <v>243.5</v>
      </c>
      <c r="R17" s="21">
        <v>193</v>
      </c>
      <c r="S17" s="23">
        <f t="shared" si="4"/>
        <v>0.79260780287474331</v>
      </c>
    </row>
    <row r="18" spans="1:19" ht="38.25">
      <c r="A18" s="17"/>
      <c r="B18" s="19">
        <v>5000334</v>
      </c>
      <c r="C18" s="19" t="s">
        <v>811</v>
      </c>
      <c r="D18" s="68">
        <v>3000496</v>
      </c>
      <c r="E18" s="19" t="s">
        <v>801</v>
      </c>
      <c r="F18" s="69">
        <v>8</v>
      </c>
      <c r="G18" s="19" t="s">
        <v>822</v>
      </c>
      <c r="H18" s="20">
        <v>0.49338400000000004</v>
      </c>
      <c r="I18" s="21">
        <v>0.55338399999999999</v>
      </c>
      <c r="J18" s="21">
        <f t="shared" si="0"/>
        <v>0.23707478442263827</v>
      </c>
      <c r="K18" s="21">
        <v>0.16901893442263827</v>
      </c>
      <c r="L18" s="21">
        <v>3.4631679999999998E-2</v>
      </c>
      <c r="M18" s="21">
        <v>3.3424169999999996E-2</v>
      </c>
      <c r="N18" s="22">
        <f t="shared" si="1"/>
        <v>0.30542793868749057</v>
      </c>
      <c r="O18" s="22">
        <f t="shared" si="2"/>
        <v>0.368009581814144</v>
      </c>
      <c r="P18" s="23">
        <f t="shared" si="3"/>
        <v>0.42840917775475668</v>
      </c>
      <c r="Q18" s="70">
        <v>1550</v>
      </c>
      <c r="R18" s="21">
        <v>2921</v>
      </c>
      <c r="S18" s="23">
        <f t="shared" si="4"/>
        <v>1.8845161290322581</v>
      </c>
    </row>
    <row r="19" spans="1:19" ht="63.75">
      <c r="A19" s="17"/>
      <c r="B19" s="19">
        <v>5001304</v>
      </c>
      <c r="C19" s="19" t="s">
        <v>812</v>
      </c>
      <c r="D19" s="68">
        <v>3000085</v>
      </c>
      <c r="E19" s="19" t="s">
        <v>798</v>
      </c>
      <c r="F19" s="69">
        <v>96</v>
      </c>
      <c r="G19" s="19" t="s">
        <v>823</v>
      </c>
      <c r="H19" s="20">
        <v>11.641299999999999</v>
      </c>
      <c r="I19" s="21">
        <v>12.613800000000001</v>
      </c>
      <c r="J19" s="21">
        <f t="shared" si="0"/>
        <v>5.1182824712334432</v>
      </c>
      <c r="K19" s="21">
        <v>4.530531361233443</v>
      </c>
      <c r="L19" s="21">
        <v>0.40720108999999999</v>
      </c>
      <c r="M19" s="21">
        <v>0.18055001999999998</v>
      </c>
      <c r="N19" s="22">
        <f t="shared" si="1"/>
        <v>0.35917260153430708</v>
      </c>
      <c r="O19" s="22">
        <f t="shared" si="2"/>
        <v>0.39145479167526381</v>
      </c>
      <c r="P19" s="23">
        <f t="shared" si="3"/>
        <v>0.40576848144361277</v>
      </c>
      <c r="Q19" s="70">
        <v>1257</v>
      </c>
      <c r="R19" s="21">
        <v>1257</v>
      </c>
      <c r="S19" s="23">
        <f t="shared" si="4"/>
        <v>1</v>
      </c>
    </row>
    <row r="20" spans="1:19" ht="63.75">
      <c r="A20" s="17"/>
      <c r="B20" s="19">
        <v>5004091</v>
      </c>
      <c r="C20" s="19" t="s">
        <v>813</v>
      </c>
      <c r="D20" s="68">
        <v>3000085</v>
      </c>
      <c r="E20" s="19" t="s">
        <v>798</v>
      </c>
      <c r="F20" s="69">
        <v>88</v>
      </c>
      <c r="G20" s="19" t="s">
        <v>755</v>
      </c>
      <c r="H20" s="20">
        <v>2.190045</v>
      </c>
      <c r="I20" s="21">
        <v>0.63320499999999991</v>
      </c>
      <c r="J20" s="21">
        <f t="shared" si="0"/>
        <v>0.20333006000000001</v>
      </c>
      <c r="K20" s="21">
        <v>0</v>
      </c>
      <c r="L20" s="21">
        <v>0.20333006000000001</v>
      </c>
      <c r="M20" s="21">
        <v>0</v>
      </c>
      <c r="N20" s="22">
        <f t="shared" si="1"/>
        <v>0</v>
      </c>
      <c r="O20" s="22">
        <f t="shared" si="2"/>
        <v>0.32111253069700973</v>
      </c>
      <c r="P20" s="23">
        <f t="shared" si="3"/>
        <v>0.32111253069700973</v>
      </c>
      <c r="Q20" s="70">
        <v>0</v>
      </c>
      <c r="R20" s="21">
        <v>0</v>
      </c>
      <c r="S20" s="23">
        <f t="shared" si="4"/>
        <v>0</v>
      </c>
    </row>
    <row r="21" spans="1:19" ht="63.75">
      <c r="A21" s="17"/>
      <c r="B21" s="19">
        <v>5004092</v>
      </c>
      <c r="C21" s="19" t="s">
        <v>814</v>
      </c>
      <c r="D21" s="68">
        <v>3000085</v>
      </c>
      <c r="E21" s="19" t="s">
        <v>798</v>
      </c>
      <c r="F21" s="69">
        <v>259</v>
      </c>
      <c r="G21" s="19" t="s">
        <v>393</v>
      </c>
      <c r="H21" s="20">
        <v>1.274475</v>
      </c>
      <c r="I21" s="21">
        <v>0.44539500000000004</v>
      </c>
      <c r="J21" s="21">
        <f t="shared" si="0"/>
        <v>0</v>
      </c>
      <c r="K21" s="21">
        <v>0</v>
      </c>
      <c r="L21" s="21">
        <v>0</v>
      </c>
      <c r="M21" s="21">
        <v>0</v>
      </c>
      <c r="N21" s="22">
        <f t="shared" si="1"/>
        <v>0</v>
      </c>
      <c r="O21" s="22">
        <f t="shared" si="2"/>
        <v>0</v>
      </c>
      <c r="P21" s="23">
        <f t="shared" si="3"/>
        <v>0</v>
      </c>
      <c r="Q21" s="70">
        <v>0</v>
      </c>
      <c r="R21" s="21">
        <v>0</v>
      </c>
      <c r="S21" s="23">
        <f t="shared" si="4"/>
        <v>0</v>
      </c>
    </row>
    <row r="22" spans="1:19" ht="51">
      <c r="A22" s="17"/>
      <c r="B22" s="19">
        <v>5004094</v>
      </c>
      <c r="C22" s="19" t="s">
        <v>815</v>
      </c>
      <c r="D22" s="68">
        <v>3000495</v>
      </c>
      <c r="E22" s="19" t="s">
        <v>800</v>
      </c>
      <c r="F22" s="69">
        <v>117</v>
      </c>
      <c r="G22" s="19" t="s">
        <v>687</v>
      </c>
      <c r="H22" s="20">
        <v>0.26740399999999998</v>
      </c>
      <c r="I22" s="21">
        <v>0.303674</v>
      </c>
      <c r="J22" s="21">
        <f t="shared" si="0"/>
        <v>9.6466531120724563E-2</v>
      </c>
      <c r="K22" s="21">
        <v>3.8483091120724566E-2</v>
      </c>
      <c r="L22" s="21">
        <v>3.7021220000000001E-2</v>
      </c>
      <c r="M22" s="21">
        <v>2.096222E-2</v>
      </c>
      <c r="N22" s="22">
        <f t="shared" si="1"/>
        <v>0.12672501142911335</v>
      </c>
      <c r="O22" s="22">
        <f t="shared" si="2"/>
        <v>0.24863607395010623</v>
      </c>
      <c r="P22" s="23">
        <f t="shared" si="3"/>
        <v>0.31766476919566561</v>
      </c>
      <c r="Q22" s="70">
        <v>57</v>
      </c>
      <c r="R22" s="21">
        <v>3.3</v>
      </c>
      <c r="S22" s="23">
        <f t="shared" si="4"/>
        <v>5.7894736842105263E-2</v>
      </c>
    </row>
    <row r="23" spans="1:19" ht="51">
      <c r="A23" s="17"/>
      <c r="B23" s="19">
        <v>5004095</v>
      </c>
      <c r="C23" s="19" t="s">
        <v>816</v>
      </c>
      <c r="D23" s="68">
        <v>3000495</v>
      </c>
      <c r="E23" s="19" t="s">
        <v>800</v>
      </c>
      <c r="F23" s="69">
        <v>60</v>
      </c>
      <c r="G23" s="19" t="s">
        <v>309</v>
      </c>
      <c r="H23" s="20">
        <v>0.67262</v>
      </c>
      <c r="I23" s="21">
        <v>0.69162000000000001</v>
      </c>
      <c r="J23" s="21">
        <f t="shared" si="0"/>
        <v>0.31526083345658701</v>
      </c>
      <c r="K23" s="21">
        <v>0.18856129345658701</v>
      </c>
      <c r="L23" s="21">
        <v>4.7E-2</v>
      </c>
      <c r="M23" s="21">
        <v>7.9699539999999999E-2</v>
      </c>
      <c r="N23" s="22">
        <f t="shared" si="1"/>
        <v>0.2726371323220656</v>
      </c>
      <c r="O23" s="22">
        <f t="shared" si="2"/>
        <v>0.34059352456057806</v>
      </c>
      <c r="P23" s="23">
        <f t="shared" si="3"/>
        <v>0.45582955012374859</v>
      </c>
      <c r="Q23" s="70">
        <v>2</v>
      </c>
      <c r="R23" s="21">
        <v>2</v>
      </c>
      <c r="S23" s="23">
        <f t="shared" si="4"/>
        <v>1</v>
      </c>
    </row>
    <row r="24" spans="1:19" ht="63.75">
      <c r="A24" s="17"/>
      <c r="B24" s="19">
        <v>5005030</v>
      </c>
      <c r="C24" s="19" t="s">
        <v>817</v>
      </c>
      <c r="D24" s="68">
        <v>3000085</v>
      </c>
      <c r="E24" s="19" t="s">
        <v>798</v>
      </c>
      <c r="F24" s="69">
        <v>117</v>
      </c>
      <c r="G24" s="19" t="s">
        <v>687</v>
      </c>
      <c r="H24" s="20">
        <v>0.55990000000000006</v>
      </c>
      <c r="I24" s="21">
        <v>0.6179</v>
      </c>
      <c r="J24" s="21">
        <f t="shared" si="0"/>
        <v>0.31840660934314846</v>
      </c>
      <c r="K24" s="21">
        <v>0.24147097934314843</v>
      </c>
      <c r="L24" s="21">
        <v>3.300753E-2</v>
      </c>
      <c r="M24" s="21">
        <v>4.3928099999999998E-2</v>
      </c>
      <c r="N24" s="22">
        <f t="shared" si="1"/>
        <v>0.39079297514670402</v>
      </c>
      <c r="O24" s="22">
        <f t="shared" si="2"/>
        <v>0.44421186169792592</v>
      </c>
      <c r="P24" s="23">
        <f t="shared" si="3"/>
        <v>0.5153044333114557</v>
      </c>
      <c r="Q24" s="70">
        <v>5</v>
      </c>
      <c r="R24" s="21">
        <v>5</v>
      </c>
      <c r="S24" s="23">
        <f t="shared" si="4"/>
        <v>1</v>
      </c>
    </row>
    <row r="25" spans="1:19" ht="25.5">
      <c r="A25" s="17"/>
      <c r="B25" s="19">
        <v>5005031</v>
      </c>
      <c r="C25" s="19" t="s">
        <v>818</v>
      </c>
      <c r="D25" s="68">
        <v>3000001</v>
      </c>
      <c r="E25" s="19" t="s">
        <v>275</v>
      </c>
      <c r="F25" s="69">
        <v>476</v>
      </c>
      <c r="G25" s="19" t="s">
        <v>824</v>
      </c>
      <c r="H25" s="20">
        <v>0.63929999999999998</v>
      </c>
      <c r="I25" s="21">
        <v>0.63930000000000009</v>
      </c>
      <c r="J25" s="21">
        <f t="shared" si="0"/>
        <v>0.271602656055767</v>
      </c>
      <c r="K25" s="21">
        <v>0.20110231605576701</v>
      </c>
      <c r="L25" s="21">
        <v>3.5074989999999993E-2</v>
      </c>
      <c r="M25" s="21">
        <v>3.5425349999999994E-2</v>
      </c>
      <c r="N25" s="22">
        <f t="shared" si="1"/>
        <v>0.31456642586542621</v>
      </c>
      <c r="O25" s="22">
        <f t="shared" si="2"/>
        <v>0.36943110598430623</v>
      </c>
      <c r="P25" s="23">
        <f t="shared" si="3"/>
        <v>0.42484382301856244</v>
      </c>
      <c r="Q25" s="70">
        <v>55577</v>
      </c>
      <c r="R25" s="21">
        <v>55577</v>
      </c>
      <c r="S25" s="23">
        <f t="shared" si="4"/>
        <v>1</v>
      </c>
    </row>
    <row r="26" spans="1:19" ht="15.75" thickBot="1">
      <c r="A26" s="41" t="s">
        <v>293</v>
      </c>
      <c r="B26" s="43"/>
      <c r="C26" s="43"/>
      <c r="D26" s="65"/>
      <c r="E26" s="43"/>
      <c r="F26" s="66"/>
      <c r="G26" s="43"/>
      <c r="H26" s="44">
        <f>H6-H7</f>
        <v>40.675780000000017</v>
      </c>
      <c r="I26" s="44">
        <f t="shared" ref="I26:J26" si="5">I6-I7</f>
        <v>243.85479100000032</v>
      </c>
      <c r="J26" s="44">
        <f t="shared" si="5"/>
        <v>236.15297746829415</v>
      </c>
      <c r="K26" s="45">
        <f ca="1">OFFSET(K26,-MATCH("PROYECTOS",$A$8:$A$45,0)-1,0)-(OFFSET(K26,-MATCH("PROYECTOS",$A$8:$A$45,0),0))</f>
        <v>232.9335317882942</v>
      </c>
      <c r="L26" s="45">
        <f ca="1">OFFSET(L26,-MATCH("PROYECTOS",$A$8:$A$45,0)-1,0)-(OFFSET(L26,-MATCH("PROYECTOS",$A$8:$A$45,0),0))</f>
        <v>2.3481379000000002</v>
      </c>
      <c r="M26" s="45">
        <f ca="1">OFFSET(M26,-MATCH("PROYECTOS",$A$8:$A$45,0)-1,0)-(OFFSET(M26,-MATCH("PROYECTOS",$A$8:$A$45,0),0))</f>
        <v>0.87130778000000042</v>
      </c>
      <c r="N26" s="46">
        <f t="shared" ca="1" si="1"/>
        <v>0.95521408799507201</v>
      </c>
      <c r="O26" s="46">
        <f t="shared" ca="1" si="2"/>
        <v>0.9648433345248234</v>
      </c>
      <c r="P26" s="47">
        <f t="shared" ca="1" si="3"/>
        <v>0.96841639444473293</v>
      </c>
      <c r="Q26" s="67"/>
      <c r="R26" s="45"/>
      <c r="S2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A14" sqref="A14:L14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48</v>
      </c>
      <c r="B1" s="50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827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51.121884999999999</v>
      </c>
      <c r="E6" s="14">
        <v>67.705600000000004</v>
      </c>
      <c r="F6" s="14">
        <v>21.687520977161714</v>
      </c>
      <c r="G6" s="14">
        <v>14.904950757161714</v>
      </c>
      <c r="H6" s="14">
        <v>4.0241050700000001</v>
      </c>
      <c r="I6" s="14">
        <v>2.7584651500000001</v>
      </c>
      <c r="J6" s="15">
        <v>0.22014354436208694</v>
      </c>
      <c r="K6" s="15">
        <v>0.2795788801393343</v>
      </c>
      <c r="L6" s="16">
        <v>0.32032093323390848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47.725332999999999</v>
      </c>
      <c r="E7" s="38">
        <f ca="1">SUM(E8:OFFSET(E6,MATCH("GOBIERNOS REGIONALES",$A$8:$A$50,0),0))</f>
        <v>51.456049</v>
      </c>
      <c r="F7" s="38">
        <f ca="1">SUM(F8:OFFSET(F6,MATCH("GOBIERNOS REGIONALES",$A$8:$A$50,0),0))</f>
        <v>17.084032261320719</v>
      </c>
      <c r="G7" s="38">
        <f ca="1">SUM(G8:OFFSET(G6,MATCH("GOBIERNOS REGIONALES",$A$8:$A$50,0),0))</f>
        <v>11.146709041320719</v>
      </c>
      <c r="H7" s="38">
        <f ca="1">SUM(H8:OFFSET(H6,MATCH("GOBIERNOS REGIONALES",$A$8:$A$50,0),0))</f>
        <v>3.1991050699999999</v>
      </c>
      <c r="I7" s="38">
        <f ca="1">SUM(I8:OFFSET(I6,MATCH("GOBIERNOS REGIONALES",$A$8:$A$50,0),0))</f>
        <v>2.7382181500000007</v>
      </c>
      <c r="J7" s="39">
        <f ca="1">IFERROR(G7/E7,0)</f>
        <v>0.21662582452299667</v>
      </c>
      <c r="K7" s="39">
        <f ca="1">IFERROR(SUM(G7,H7)/E7,0)</f>
        <v>0.27879742790436007</v>
      </c>
      <c r="L7" s="40">
        <f ca="1">IFERROR(SUM(G7,H7,I7)/E7,0)</f>
        <v>0.33201212672431801</v>
      </c>
      <c r="M7" s="4"/>
    </row>
    <row r="8" spans="1:13" ht="25.5">
      <c r="A8" s="17"/>
      <c r="B8" s="18">
        <v>70</v>
      </c>
      <c r="C8" s="19" t="s">
        <v>137</v>
      </c>
      <c r="D8" s="20">
        <v>47.725332999999999</v>
      </c>
      <c r="E8" s="21">
        <v>51.456049</v>
      </c>
      <c r="F8" s="21">
        <f t="shared" ref="F8:F15" si="0">SUM(G8,H8,I8)</f>
        <v>17.084032261320719</v>
      </c>
      <c r="G8" s="21">
        <v>11.146709041320719</v>
      </c>
      <c r="H8" s="21">
        <v>3.1991050699999999</v>
      </c>
      <c r="I8" s="21">
        <v>2.7382181500000007</v>
      </c>
      <c r="J8" s="22">
        <f t="shared" ref="J8:J15" si="1">IFERROR(G8/E8,0)</f>
        <v>0.21662582452299667</v>
      </c>
      <c r="K8" s="22">
        <f t="shared" ref="K8:K15" si="2">IFERROR(SUM(G8,H8)/E8,0)</f>
        <v>0.27879742790436007</v>
      </c>
      <c r="L8" s="23">
        <f t="shared" ref="L8:L15" si="3">IFERROR(SUM(G8,H8,I8)/E8,0)</f>
        <v>0.33201212672431801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3.3965519999999998</v>
      </c>
      <c r="E9" s="38">
        <f ca="1">SUM(E10:OFFSET(E8,(MATCH("GOBIERNOS LOCALES",$A$8:$A$50,0)-MATCH("GOBIERNOS REGIONALES",$A$8:$A$50,0)),0))</f>
        <v>16.249551</v>
      </c>
      <c r="F9" s="38">
        <f ca="1">SUM(F10:OFFSET(F8,(MATCH("GOBIERNOS LOCALES",$A$8:$A$50,0)-MATCH("GOBIERNOS REGIONALES",$A$8:$A$50,0)),0))</f>
        <v>4.6034887158409949</v>
      </c>
      <c r="G9" s="38">
        <f ca="1">SUM(G10:OFFSET(G8,(MATCH("GOBIERNOS LOCALES",$A$8:$A$50,0)-MATCH("GOBIERNOS REGIONALES",$A$8:$A$50,0)),0))</f>
        <v>3.7582417158409953</v>
      </c>
      <c r="H9" s="38">
        <f ca="1">SUM(H10:OFFSET(H8,(MATCH("GOBIERNOS LOCALES",$A$8:$A$50,0)-MATCH("GOBIERNOS REGIONALES",$A$8:$A$50,0)),0))</f>
        <v>0.82499999999999996</v>
      </c>
      <c r="I9" s="38">
        <f ca="1">SUM(I10:OFFSET(I8,(MATCH("GOBIERNOS LOCALES",$A$8:$A$50,0)-MATCH("GOBIERNOS REGIONALES",$A$8:$A$50,0)),0))</f>
        <v>2.0247000000000001E-2</v>
      </c>
      <c r="J9" s="39">
        <f t="shared" ca="1" si="1"/>
        <v>0.23128280380430175</v>
      </c>
      <c r="K9" s="39">
        <f t="shared" ca="1" si="2"/>
        <v>0.28205343740519323</v>
      </c>
      <c r="L9" s="40">
        <f t="shared" ca="1" si="3"/>
        <v>0.28329944106400207</v>
      </c>
      <c r="M9" s="4"/>
    </row>
    <row r="10" spans="1:13">
      <c r="A10" s="17"/>
      <c r="B10" s="18">
        <v>449</v>
      </c>
      <c r="C10" s="19" t="s">
        <v>215</v>
      </c>
      <c r="D10" s="20">
        <v>0</v>
      </c>
      <c r="E10" s="21">
        <v>8.7415630000000011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>
      <c r="A11" s="17"/>
      <c r="B11" s="18">
        <v>451</v>
      </c>
      <c r="C11" s="19" t="s">
        <v>217</v>
      </c>
      <c r="D11" s="20">
        <v>0</v>
      </c>
      <c r="E11" s="21">
        <v>3.5474999999999999</v>
      </c>
      <c r="F11" s="21">
        <f t="shared" si="0"/>
        <v>3.5474998950958252</v>
      </c>
      <c r="G11" s="21">
        <v>3.5474998950958252</v>
      </c>
      <c r="H11" s="21">
        <v>0</v>
      </c>
      <c r="I11" s="21">
        <v>0</v>
      </c>
      <c r="J11" s="22">
        <f t="shared" si="1"/>
        <v>0.99999997042870337</v>
      </c>
      <c r="K11" s="22">
        <f t="shared" si="2"/>
        <v>0.99999997042870337</v>
      </c>
      <c r="L11" s="23">
        <f t="shared" si="3"/>
        <v>0.99999997042870337</v>
      </c>
      <c r="M11" s="4"/>
    </row>
    <row r="12" spans="1:13">
      <c r="A12" s="17"/>
      <c r="B12" s="18">
        <v>452</v>
      </c>
      <c r="C12" s="19" t="s">
        <v>218</v>
      </c>
      <c r="D12" s="20">
        <v>0</v>
      </c>
      <c r="E12" s="21">
        <v>0.243399</v>
      </c>
      <c r="F12" s="21">
        <f t="shared" si="0"/>
        <v>0.11682921065948904</v>
      </c>
      <c r="G12" s="21">
        <v>0.11682921065948904</v>
      </c>
      <c r="H12" s="21">
        <v>0</v>
      </c>
      <c r="I12" s="21">
        <v>0</v>
      </c>
      <c r="J12" s="22">
        <f t="shared" si="1"/>
        <v>0.47999051211997185</v>
      </c>
      <c r="K12" s="22">
        <f t="shared" si="2"/>
        <v>0.47999051211997185</v>
      </c>
      <c r="L12" s="23">
        <f t="shared" si="3"/>
        <v>0.47999051211997185</v>
      </c>
      <c r="M12" s="4"/>
    </row>
    <row r="13" spans="1:13">
      <c r="A13" s="17"/>
      <c r="B13" s="18">
        <v>454</v>
      </c>
      <c r="C13" s="19" t="s">
        <v>220</v>
      </c>
      <c r="D13" s="20">
        <v>0</v>
      </c>
      <c r="E13" s="21">
        <v>4.2826000000000003E-2</v>
      </c>
      <c r="F13" s="21">
        <f t="shared" si="0"/>
        <v>4.1589599335566163E-2</v>
      </c>
      <c r="G13" s="21">
        <v>4.1589599335566163E-2</v>
      </c>
      <c r="H13" s="21">
        <v>0</v>
      </c>
      <c r="I13" s="21">
        <v>0</v>
      </c>
      <c r="J13" s="22">
        <f t="shared" si="1"/>
        <v>0.97112967205823941</v>
      </c>
      <c r="K13" s="22">
        <f t="shared" si="2"/>
        <v>0.97112967205823941</v>
      </c>
      <c r="L13" s="23">
        <f t="shared" si="3"/>
        <v>0.97112967205823941</v>
      </c>
      <c r="M13" s="4"/>
    </row>
    <row r="14" spans="1:13" ht="15.75" thickBot="1">
      <c r="A14" s="24"/>
      <c r="B14" s="25">
        <v>458</v>
      </c>
      <c r="C14" s="26" t="s">
        <v>224</v>
      </c>
      <c r="D14" s="27">
        <v>3.3965519999999998</v>
      </c>
      <c r="E14" s="28">
        <v>3.6742629999999994</v>
      </c>
      <c r="F14" s="28">
        <f t="shared" si="0"/>
        <v>0.89757001075011489</v>
      </c>
      <c r="G14" s="28">
        <v>5.2323010750114918E-2</v>
      </c>
      <c r="H14" s="28">
        <v>0.82499999999999996</v>
      </c>
      <c r="I14" s="28">
        <v>2.0247000000000001E-2</v>
      </c>
      <c r="J14" s="29">
        <f t="shared" si="1"/>
        <v>1.4240409777447866E-2</v>
      </c>
      <c r="K14" s="29">
        <f t="shared" si="2"/>
        <v>0.23877523485665425</v>
      </c>
      <c r="L14" s="30">
        <f t="shared" si="3"/>
        <v>0.24428572770923448</v>
      </c>
      <c r="M14" s="4"/>
    </row>
    <row r="15" spans="1:13">
      <c r="A15" t="s">
        <v>232</v>
      </c>
      <c r="D15" s="5"/>
      <c r="E15" s="5"/>
      <c r="F15" s="5">
        <f t="shared" si="0"/>
        <v>0</v>
      </c>
      <c r="G15" s="5"/>
      <c r="H15" s="5"/>
      <c r="I15" s="5"/>
      <c r="J15" s="4">
        <f t="shared" si="1"/>
        <v>0</v>
      </c>
      <c r="K15" s="4">
        <f t="shared" si="2"/>
        <v>0</v>
      </c>
      <c r="L15" s="4">
        <f t="shared" si="3"/>
        <v>0</v>
      </c>
      <c r="M15" s="4"/>
    </row>
    <row r="16" spans="1:13">
      <c r="D16" s="5"/>
      <c r="E16" s="5"/>
      <c r="F16" s="5"/>
      <c r="G16" s="5"/>
      <c r="H16" s="5"/>
      <c r="I16" s="5"/>
      <c r="J16" s="4"/>
      <c r="K16" s="4"/>
      <c r="L16" s="4"/>
      <c r="M1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48</v>
      </c>
      <c r="B1" s="51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828</v>
      </c>
      <c r="N2" s="72" t="s">
        <v>844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51.121884999999999</v>
      </c>
      <c r="E6" s="14">
        <f ca="1">SUM(E7:OFFSET(E7,50,0))</f>
        <v>67.705600000000004</v>
      </c>
      <c r="F6" s="14">
        <f ca="1">SUM(F7:OFFSET(F7,50,0))</f>
        <v>21.687520977161714</v>
      </c>
      <c r="G6" s="14">
        <f ca="1">SUM(G7:OFFSET(G7,50,0))</f>
        <v>14.904950757161714</v>
      </c>
      <c r="H6" s="14">
        <f ca="1">SUM(H7:OFFSET(H7,50,0))</f>
        <v>4.0241050700000001</v>
      </c>
      <c r="I6" s="14">
        <f ca="1">SUM(I7:OFFSET(I7,50,0))</f>
        <v>2.7584651500000001</v>
      </c>
      <c r="J6" s="15">
        <f ca="1">IFERROR(G6/E6,0)</f>
        <v>0.22014354436208694</v>
      </c>
      <c r="K6" s="15">
        <f ca="1">IFERROR(SUM(G6,H6)/E6,0)</f>
        <v>0.2795788801393343</v>
      </c>
      <c r="L6" s="16">
        <f ca="1">IFERROR(SUM(G6,H6,I6)/E6,0)</f>
        <v>0.32032093323390848</v>
      </c>
      <c r="M6" s="4"/>
      <c r="O6" s="5" t="s">
        <v>312</v>
      </c>
      <c r="P6" s="71" t="s">
        <v>313</v>
      </c>
    </row>
    <row r="7" spans="1:16">
      <c r="A7" s="17"/>
      <c r="B7" s="55">
        <v>11</v>
      </c>
      <c r="C7" s="19" t="s">
        <v>259</v>
      </c>
      <c r="D7" s="20">
        <v>0</v>
      </c>
      <c r="E7" s="21">
        <v>8.7415630000000011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261</v>
      </c>
      <c r="O7" s="5">
        <v>3.5474998950958252</v>
      </c>
      <c r="P7" s="71">
        <v>0.99999997042870337</v>
      </c>
    </row>
    <row r="8" spans="1:16">
      <c r="A8" s="17"/>
      <c r="B8" s="55">
        <v>13</v>
      </c>
      <c r="C8" s="19" t="s">
        <v>261</v>
      </c>
      <c r="D8" s="20">
        <v>0</v>
      </c>
      <c r="E8" s="21">
        <v>3.5474999999999999</v>
      </c>
      <c r="F8" s="21">
        <f t="shared" si="0"/>
        <v>3.5474998950958252</v>
      </c>
      <c r="G8" s="21">
        <v>3.5474998950958252</v>
      </c>
      <c r="H8" s="21">
        <v>0</v>
      </c>
      <c r="I8" s="21">
        <v>0</v>
      </c>
      <c r="J8" s="22">
        <f t="shared" si="1"/>
        <v>0.99999997042870337</v>
      </c>
      <c r="K8" s="22">
        <f t="shared" si="2"/>
        <v>0.99999997042870337</v>
      </c>
      <c r="L8" s="23">
        <f t="shared" si="3"/>
        <v>0.99999997042870337</v>
      </c>
      <c r="M8" s="4"/>
      <c r="N8" t="s">
        <v>265</v>
      </c>
      <c r="O8" s="5">
        <v>4.1589599335566163E-2</v>
      </c>
      <c r="P8" s="71">
        <v>0.97112967205823941</v>
      </c>
    </row>
    <row r="9" spans="1:16">
      <c r="A9" s="17"/>
      <c r="B9" s="55">
        <v>14</v>
      </c>
      <c r="C9" s="19" t="s">
        <v>262</v>
      </c>
      <c r="D9" s="20">
        <v>0</v>
      </c>
      <c r="E9" s="21">
        <v>0.243399</v>
      </c>
      <c r="F9" s="21">
        <f t="shared" si="0"/>
        <v>0.11682921065948904</v>
      </c>
      <c r="G9" s="21">
        <v>0.11682921065948904</v>
      </c>
      <c r="H9" s="21">
        <v>0</v>
      </c>
      <c r="I9" s="21">
        <v>0</v>
      </c>
      <c r="J9" s="22">
        <f t="shared" si="1"/>
        <v>0.47999051211997185</v>
      </c>
      <c r="K9" s="22">
        <f t="shared" si="2"/>
        <v>0.47999051211997185</v>
      </c>
      <c r="L9" s="23">
        <f t="shared" si="3"/>
        <v>0.47999051211997185</v>
      </c>
      <c r="M9" s="4"/>
      <c r="N9" t="s">
        <v>262</v>
      </c>
      <c r="O9" s="5">
        <v>0.11682921065948904</v>
      </c>
      <c r="P9" s="71">
        <v>0.47999051211997185</v>
      </c>
    </row>
    <row r="10" spans="1:16">
      <c r="A10" s="17"/>
      <c r="B10" s="55">
        <v>15</v>
      </c>
      <c r="C10" s="19" t="s">
        <v>263</v>
      </c>
      <c r="D10" s="20">
        <v>47.725332999999999</v>
      </c>
      <c r="E10" s="21">
        <v>51.456049</v>
      </c>
      <c r="F10" s="21">
        <f t="shared" si="0"/>
        <v>17.084032261320719</v>
      </c>
      <c r="G10" s="21">
        <v>11.146709041320719</v>
      </c>
      <c r="H10" s="21">
        <v>3.1991050699999999</v>
      </c>
      <c r="I10" s="21">
        <v>2.7382181500000002</v>
      </c>
      <c r="J10" s="22">
        <f t="shared" si="1"/>
        <v>0.21662582452299667</v>
      </c>
      <c r="K10" s="22">
        <f t="shared" si="2"/>
        <v>0.27879742790436007</v>
      </c>
      <c r="L10" s="23">
        <f t="shared" si="3"/>
        <v>0.33201212672431801</v>
      </c>
      <c r="M10" s="4"/>
      <c r="N10" t="s">
        <v>263</v>
      </c>
      <c r="O10" s="5">
        <v>17.084032261320719</v>
      </c>
      <c r="P10" s="71">
        <v>0.33201212672431801</v>
      </c>
    </row>
    <row r="11" spans="1:16">
      <c r="A11" s="17"/>
      <c r="B11" s="55">
        <v>17</v>
      </c>
      <c r="C11" s="19" t="s">
        <v>265</v>
      </c>
      <c r="D11" s="20">
        <v>0</v>
      </c>
      <c r="E11" s="21">
        <v>4.2826000000000003E-2</v>
      </c>
      <c r="F11" s="21">
        <f t="shared" si="0"/>
        <v>4.1589599335566163E-2</v>
      </c>
      <c r="G11" s="21">
        <v>4.1589599335566163E-2</v>
      </c>
      <c r="H11" s="21">
        <v>0</v>
      </c>
      <c r="I11" s="21">
        <v>0</v>
      </c>
      <c r="J11" s="22">
        <f t="shared" si="1"/>
        <v>0.97112967205823941</v>
      </c>
      <c r="K11" s="22">
        <f t="shared" si="2"/>
        <v>0.97112967205823941</v>
      </c>
      <c r="L11" s="23">
        <f t="shared" si="3"/>
        <v>0.97112967205823941</v>
      </c>
      <c r="M11" s="4"/>
      <c r="N11" t="s">
        <v>269</v>
      </c>
      <c r="O11" s="5">
        <v>0.89757001075011489</v>
      </c>
      <c r="P11" s="71">
        <v>0.24428572770923448</v>
      </c>
    </row>
    <row r="12" spans="1:16" ht="15.75" thickBot="1">
      <c r="A12" s="24"/>
      <c r="B12" s="56">
        <v>21</v>
      </c>
      <c r="C12" s="26" t="s">
        <v>269</v>
      </c>
      <c r="D12" s="27">
        <v>3.3965519999999998</v>
      </c>
      <c r="E12" s="28">
        <v>3.6742629999999994</v>
      </c>
      <c r="F12" s="28">
        <f t="shared" si="0"/>
        <v>0.89757001075011489</v>
      </c>
      <c r="G12" s="28">
        <v>5.2323010750114918E-2</v>
      </c>
      <c r="H12" s="28">
        <v>0.82499999999999996</v>
      </c>
      <c r="I12" s="28">
        <v>2.0247000000000001E-2</v>
      </c>
      <c r="J12" s="29">
        <f t="shared" si="1"/>
        <v>1.4240409777447866E-2</v>
      </c>
      <c r="K12" s="29">
        <f t="shared" si="2"/>
        <v>0.23877523485665425</v>
      </c>
      <c r="L12" s="30">
        <f t="shared" si="3"/>
        <v>0.24428572770923448</v>
      </c>
      <c r="M12" s="4"/>
      <c r="N12" t="s">
        <v>259</v>
      </c>
      <c r="O12" s="5">
        <v>0</v>
      </c>
      <c r="P12" s="71">
        <v>0</v>
      </c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M20"/>
  <sheetViews>
    <sheetView topLeftCell="A11" workbookViewId="0">
      <selection activeCell="A20" sqref="A20:D20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>
      <c r="A1" s="50">
        <v>48</v>
      </c>
      <c r="B1" s="49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829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51.121884999999999</v>
      </c>
      <c r="E6" s="14">
        <v>67.705600000000004</v>
      </c>
      <c r="F6" s="14">
        <v>21.687520977161714</v>
      </c>
      <c r="G6" s="14">
        <v>14.904950757161714</v>
      </c>
      <c r="H6" s="14">
        <v>4.0241050700000001</v>
      </c>
      <c r="I6" s="14">
        <v>2.7584651500000001</v>
      </c>
      <c r="J6" s="15">
        <v>0.22014354436208694</v>
      </c>
      <c r="K6" s="15">
        <v>0.2795788801393343</v>
      </c>
      <c r="L6" s="16">
        <v>0.32032093323390848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47.419332999999995</v>
      </c>
      <c r="E7" s="38">
        <f ca="1">SUM(E8:OFFSET(E6,MATCH("PROYECTOS",$A$8:$A$50,0),0))</f>
        <v>51.150048999999989</v>
      </c>
      <c r="F7" s="38">
        <f ca="1">SUM(F8:OFFSET(F6,MATCH("PROYECTOS",$A$8:$A$50,0),0))</f>
        <v>17.084032261320719</v>
      </c>
      <c r="G7" s="38">
        <f ca="1">SUM(G8:OFFSET(G6,MATCH("PROYECTOS",$A$8:$A$50,0),0))</f>
        <v>11.146709041320719</v>
      </c>
      <c r="H7" s="38">
        <f ca="1">SUM(H8:OFFSET(H6,MATCH("PROYECTOS",$A$8:$A$50,0),0))</f>
        <v>3.1991050699999999</v>
      </c>
      <c r="I7" s="38">
        <f ca="1">SUM(I8:OFFSET(I6,MATCH("PROYECTOS",$A$8:$A$50,0),0))</f>
        <v>2.7382181500000002</v>
      </c>
      <c r="J7" s="39">
        <f ca="1">IFERROR(G7/E7,0)</f>
        <v>0.2179217666305798</v>
      </c>
      <c r="K7" s="39">
        <f ca="1">IFERROR(SUM(G7,H7)/E7,0)</f>
        <v>0.28046530534742442</v>
      </c>
      <c r="L7" s="40">
        <f ca="1">IFERROR(SUM(G7,H7,I7)/E7,0)</f>
        <v>0.33399835572632047</v>
      </c>
      <c r="M7" s="4"/>
    </row>
    <row r="8" spans="1:13">
      <c r="A8" s="17"/>
      <c r="B8" s="19">
        <v>3000001</v>
      </c>
      <c r="C8" s="19" t="s">
        <v>275</v>
      </c>
      <c r="D8" s="20">
        <v>10.564303000000002</v>
      </c>
      <c r="E8" s="21">
        <v>13.74043</v>
      </c>
      <c r="F8" s="21">
        <f t="shared" ref="F8:F11" si="0">SUM(G8,H8,I8)</f>
        <v>9.4008465174717593</v>
      </c>
      <c r="G8" s="21">
        <v>6.9519306874717586</v>
      </c>
      <c r="H8" s="21">
        <v>1.4058379000000001</v>
      </c>
      <c r="I8" s="21">
        <v>1.0430779299999999</v>
      </c>
      <c r="J8" s="22">
        <f t="shared" ref="J8:J12" si="1">IFERROR(G8/E8,0)</f>
        <v>0.50594709826925055</v>
      </c>
      <c r="K8" s="22">
        <f t="shared" ref="K8:K12" si="2">IFERROR(SUM(G8,H8)/E8,0)</f>
        <v>0.6082610651538386</v>
      </c>
      <c r="L8" s="23">
        <f t="shared" ref="L8:L12" si="3">IFERROR(SUM(G8,H8,I8)/E8,0)</f>
        <v>0.68417411372655434</v>
      </c>
      <c r="M8" s="4"/>
    </row>
    <row r="9" spans="1:13" ht="38.25">
      <c r="A9" s="17"/>
      <c r="B9" s="19">
        <v>3000090</v>
      </c>
      <c r="C9" s="19" t="s">
        <v>831</v>
      </c>
      <c r="D9" s="20">
        <v>35.420829999999995</v>
      </c>
      <c r="E9" s="21">
        <v>36.321442999999995</v>
      </c>
      <c r="F9" s="21">
        <f t="shared" si="0"/>
        <v>7.2986258885479183</v>
      </c>
      <c r="G9" s="21">
        <v>3.9763855585479178</v>
      </c>
      <c r="H9" s="21">
        <v>1.7391681700000001</v>
      </c>
      <c r="I9" s="21">
        <v>1.5830721600000002</v>
      </c>
      <c r="J9" s="22">
        <f t="shared" si="1"/>
        <v>0.10947763167195528</v>
      </c>
      <c r="K9" s="22">
        <f t="shared" si="2"/>
        <v>0.15736031546290488</v>
      </c>
      <c r="L9" s="23">
        <f t="shared" si="3"/>
        <v>0.20094537236716942</v>
      </c>
      <c r="M9" s="4"/>
    </row>
    <row r="10" spans="1:13" ht="63.75">
      <c r="A10" s="17"/>
      <c r="B10" s="19">
        <v>3000376</v>
      </c>
      <c r="C10" s="19" t="s">
        <v>832</v>
      </c>
      <c r="D10" s="20">
        <v>0.9486</v>
      </c>
      <c r="E10" s="21">
        <v>0.71152099999999996</v>
      </c>
      <c r="F10" s="21">
        <f t="shared" si="0"/>
        <v>0.28968941260064007</v>
      </c>
      <c r="G10" s="21">
        <v>0.15974100260064006</v>
      </c>
      <c r="H10" s="21">
        <v>4.5536909999999993E-2</v>
      </c>
      <c r="I10" s="21">
        <v>8.44115E-2</v>
      </c>
      <c r="J10" s="22">
        <f t="shared" si="1"/>
        <v>0.22450637802769008</v>
      </c>
      <c r="K10" s="22">
        <f t="shared" si="2"/>
        <v>0.28850576806677536</v>
      </c>
      <c r="L10" s="23">
        <f t="shared" si="3"/>
        <v>0.4071410578192915</v>
      </c>
      <c r="M10" s="4"/>
    </row>
    <row r="11" spans="1:13" ht="38.25">
      <c r="A11" s="17"/>
      <c r="B11" s="19">
        <v>3000377</v>
      </c>
      <c r="C11" s="19" t="s">
        <v>833</v>
      </c>
      <c r="D11" s="20">
        <v>0.48560000000000003</v>
      </c>
      <c r="E11" s="21">
        <v>0.37665499999999996</v>
      </c>
      <c r="F11" s="21">
        <f t="shared" si="0"/>
        <v>9.487044270040243E-2</v>
      </c>
      <c r="G11" s="21">
        <v>5.8651792700402439E-2</v>
      </c>
      <c r="H11" s="21">
        <v>8.5620900000000014E-3</v>
      </c>
      <c r="I11" s="21">
        <v>2.765656E-2</v>
      </c>
      <c r="J11" s="22">
        <f t="shared" si="1"/>
        <v>0.15571754709323504</v>
      </c>
      <c r="K11" s="22">
        <f t="shared" si="2"/>
        <v>0.17844946356852409</v>
      </c>
      <c r="L11" s="23">
        <f t="shared" si="3"/>
        <v>0.2518762334242276</v>
      </c>
      <c r="M11" s="4"/>
    </row>
    <row r="12" spans="1:13" ht="15.75" thickBot="1">
      <c r="A12" s="41" t="s">
        <v>293</v>
      </c>
      <c r="B12" s="43"/>
      <c r="C12" s="43"/>
      <c r="D12" s="44">
        <f ca="1">OFFSET(D12,-MATCH("PROYECTOS",$A$8:$A$50,0)-1,0)-(OFFSET(D12,-MATCH("PROYECTOS",$A$8:$A$50,0),0))</f>
        <v>3.7025520000000043</v>
      </c>
      <c r="E12" s="45">
        <f t="shared" ref="E12:I12" ca="1" si="4">OFFSET(E12,-MATCH("PROYECTOS",$A$8:$A$50,0)-1,0)-(OFFSET(E12,-MATCH("PROYECTOS",$A$8:$A$50,0),0))</f>
        <v>16.555551000000015</v>
      </c>
      <c r="F12" s="45">
        <f t="shared" ca="1" si="4"/>
        <v>4.6034887158409958</v>
      </c>
      <c r="G12" s="45">
        <f t="shared" ca="1" si="4"/>
        <v>3.7582417158409953</v>
      </c>
      <c r="H12" s="45">
        <f t="shared" ca="1" si="4"/>
        <v>0.82500000000000018</v>
      </c>
      <c r="I12" s="45">
        <f t="shared" ca="1" si="4"/>
        <v>2.0246999999999904E-2</v>
      </c>
      <c r="J12" s="46">
        <f t="shared" ca="1" si="1"/>
        <v>0.22700795134157672</v>
      </c>
      <c r="K12" s="46">
        <f t="shared" ca="1" si="2"/>
        <v>0.2768401798189013</v>
      </c>
      <c r="L12" s="47">
        <f t="shared" ca="1" si="3"/>
        <v>0.27806315330978665</v>
      </c>
      <c r="M12" s="4"/>
    </row>
    <row r="13" spans="1:13" ht="15.75" thickBot="1"/>
    <row r="14" spans="1:13" ht="15.75" thickBot="1">
      <c r="A14" s="91" t="s">
        <v>315</v>
      </c>
      <c r="B14" s="92"/>
      <c r="C14" s="92"/>
      <c r="D14" s="93"/>
    </row>
    <row r="15" spans="1:13" ht="15.75" thickBot="1">
      <c r="A15" s="1" t="s">
        <v>845</v>
      </c>
    </row>
    <row r="16" spans="1:13" ht="45" customHeight="1">
      <c r="A16" s="84" t="s">
        <v>317</v>
      </c>
      <c r="B16" s="85"/>
      <c r="C16" s="85"/>
      <c r="D16" s="96" t="s">
        <v>318</v>
      </c>
    </row>
    <row r="17" spans="1:4" ht="15.75" thickBot="1">
      <c r="A17" s="94"/>
      <c r="B17" s="95"/>
      <c r="C17" s="95"/>
      <c r="D17" s="97"/>
    </row>
    <row r="18" spans="1:4" ht="38.25">
      <c r="A18" s="17"/>
      <c r="B18" s="19">
        <v>3000090</v>
      </c>
      <c r="C18" s="19" t="s">
        <v>831</v>
      </c>
      <c r="D18" s="23">
        <v>0.20094537236716942</v>
      </c>
    </row>
    <row r="19" spans="1:4" ht="63.75">
      <c r="A19" s="17"/>
      <c r="B19" s="19">
        <v>3000376</v>
      </c>
      <c r="C19" s="19" t="s">
        <v>832</v>
      </c>
      <c r="D19" s="23">
        <v>0.4071410578192915</v>
      </c>
    </row>
    <row r="20" spans="1:4" ht="39" thickBot="1">
      <c r="A20" s="24"/>
      <c r="B20" s="26">
        <v>3000377</v>
      </c>
      <c r="C20" s="26" t="s">
        <v>833</v>
      </c>
      <c r="D20" s="30">
        <v>0.2518762334242276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48</v>
      </c>
      <c r="B1" s="49" t="s">
        <v>31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830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51.121884999999999</v>
      </c>
      <c r="I6" s="14">
        <v>67.705600000000004</v>
      </c>
      <c r="J6" s="14">
        <v>21.687520977161714</v>
      </c>
      <c r="K6" s="14">
        <v>14.904950757161714</v>
      </c>
      <c r="L6" s="14">
        <v>4.0241050700000001</v>
      </c>
      <c r="M6" s="14">
        <v>2.7584651500000001</v>
      </c>
      <c r="N6" s="15">
        <v>0.22014354436208694</v>
      </c>
      <c r="O6" s="15">
        <v>0.2795788801393343</v>
      </c>
      <c r="P6" s="16">
        <v>0.32032093323390848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SUM(H8:H17)</f>
        <v>47.419333000000002</v>
      </c>
      <c r="I7" s="37">
        <f>SUM(I8:I17)</f>
        <v>51.150048999999996</v>
      </c>
      <c r="J7" s="37">
        <f>SUM(J8:J17)</f>
        <v>17.084032261320722</v>
      </c>
      <c r="K7" s="38">
        <f ca="1">SUM(K8:OFFSET(K6,MATCH("PROYECTOS",$A$8:$A$37,0),0))</f>
        <v>11.146709041320719</v>
      </c>
      <c r="L7" s="38">
        <f ca="1">SUM(L8:OFFSET(L6,MATCH("PROYECTOS",$A$8:$A$37,0),0))</f>
        <v>3.1991050699999999</v>
      </c>
      <c r="M7" s="38">
        <f ca="1">SUM(M8:OFFSET(M6,MATCH("PROYECTOS",$A$8:$A$37,0),0))</f>
        <v>2.7382181500000002</v>
      </c>
      <c r="N7" s="39">
        <f ca="1">IFERROR(K7/I7,0)</f>
        <v>0.21792176663057977</v>
      </c>
      <c r="O7" s="39">
        <f ca="1">IFERROR(SUM(K7,L7)/I7,0)</f>
        <v>0.28046530534742442</v>
      </c>
      <c r="P7" s="40">
        <f ca="1">IFERROR(SUM(K7,L7,M7)/I7,0)</f>
        <v>0.33399835572632042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10.564303000000002</v>
      </c>
      <c r="I8" s="21">
        <v>13.74043</v>
      </c>
      <c r="J8" s="21">
        <f t="shared" ref="J8:J17" si="0">SUM(K8,L8,M8)</f>
        <v>9.4008465174717593</v>
      </c>
      <c r="K8" s="21">
        <v>6.9519306874717586</v>
      </c>
      <c r="L8" s="21">
        <v>1.4058379000000001</v>
      </c>
      <c r="M8" s="21">
        <v>1.0430779299999999</v>
      </c>
      <c r="N8" s="22">
        <f t="shared" ref="N8:N18" si="1">IFERROR(K8/I8,0)</f>
        <v>0.50594709826925055</v>
      </c>
      <c r="O8" s="22">
        <f t="shared" ref="O8:O18" si="2">IFERROR(SUM(K8,L8)/I8,0)</f>
        <v>0.6082610651538386</v>
      </c>
      <c r="P8" s="23">
        <f t="shared" ref="P8:P18" si="3">IFERROR(SUM(K8,L8,M8)/I8,0)</f>
        <v>0.68417411372655434</v>
      </c>
      <c r="Q8" s="70">
        <v>6</v>
      </c>
      <c r="R8" s="21">
        <v>6</v>
      </c>
      <c r="S8" s="23">
        <f>IFERROR(R8/Q8,0)</f>
        <v>1</v>
      </c>
    </row>
    <row r="9" spans="1:19" ht="38.25">
      <c r="A9" s="17"/>
      <c r="B9" s="19">
        <v>5001321</v>
      </c>
      <c r="C9" s="19" t="s">
        <v>834</v>
      </c>
      <c r="D9" s="68">
        <v>3000377</v>
      </c>
      <c r="E9" s="19" t="s">
        <v>833</v>
      </c>
      <c r="F9" s="69">
        <v>227</v>
      </c>
      <c r="G9" s="19" t="s">
        <v>774</v>
      </c>
      <c r="H9" s="20">
        <v>0.2326</v>
      </c>
      <c r="I9" s="21">
        <v>0.12365499999999999</v>
      </c>
      <c r="J9" s="21">
        <f t="shared" si="0"/>
        <v>3.8943798940187691E-3</v>
      </c>
      <c r="K9" s="21">
        <v>2.0087698940187693E-3</v>
      </c>
      <c r="L9" s="21">
        <v>0</v>
      </c>
      <c r="M9" s="21">
        <v>1.8856099999999998E-3</v>
      </c>
      <c r="N9" s="22">
        <f t="shared" si="1"/>
        <v>1.6244954866513846E-2</v>
      </c>
      <c r="O9" s="22">
        <f t="shared" si="2"/>
        <v>1.6244954866513846E-2</v>
      </c>
      <c r="P9" s="23">
        <f t="shared" si="3"/>
        <v>3.1493913663165819E-2</v>
      </c>
      <c r="Q9" s="70">
        <v>8</v>
      </c>
      <c r="R9" s="21">
        <v>0</v>
      </c>
      <c r="S9" s="23">
        <f t="shared" ref="S9:S17" si="4">IFERROR(R9/Q9,0)</f>
        <v>0</v>
      </c>
    </row>
    <row r="10" spans="1:19" ht="38.25">
      <c r="A10" s="17"/>
      <c r="B10" s="19">
        <v>5001322</v>
      </c>
      <c r="C10" s="19" t="s">
        <v>835</v>
      </c>
      <c r="D10" s="68">
        <v>3000377</v>
      </c>
      <c r="E10" s="19" t="s">
        <v>833</v>
      </c>
      <c r="F10" s="69">
        <v>14</v>
      </c>
      <c r="G10" s="19" t="s">
        <v>690</v>
      </c>
      <c r="H10" s="20">
        <v>0.14299999999999999</v>
      </c>
      <c r="I10" s="21">
        <v>0.14300000000000002</v>
      </c>
      <c r="J10" s="21">
        <f t="shared" si="0"/>
        <v>8.1036062808302195E-2</v>
      </c>
      <c r="K10" s="21">
        <v>5.5703022808302194E-2</v>
      </c>
      <c r="L10" s="21">
        <v>8.5620900000000014E-3</v>
      </c>
      <c r="M10" s="21">
        <v>1.677095E-2</v>
      </c>
      <c r="N10" s="22">
        <f t="shared" si="1"/>
        <v>0.38953162803008523</v>
      </c>
      <c r="O10" s="22">
        <f t="shared" si="2"/>
        <v>0.44940638327484045</v>
      </c>
      <c r="P10" s="23">
        <f t="shared" si="3"/>
        <v>0.56668575390421105</v>
      </c>
      <c r="Q10" s="70">
        <v>30</v>
      </c>
      <c r="R10" s="21">
        <v>13</v>
      </c>
      <c r="S10" s="23">
        <f t="shared" si="4"/>
        <v>0.43333333333333335</v>
      </c>
    </row>
    <row r="11" spans="1:19" ht="63.75">
      <c r="A11" s="17"/>
      <c r="B11" s="19">
        <v>5003080</v>
      </c>
      <c r="C11" s="19" t="s">
        <v>836</v>
      </c>
      <c r="D11" s="68">
        <v>3000376</v>
      </c>
      <c r="E11" s="19" t="s">
        <v>832</v>
      </c>
      <c r="F11" s="69">
        <v>88</v>
      </c>
      <c r="G11" s="19" t="s">
        <v>755</v>
      </c>
      <c r="H11" s="20">
        <v>0.9486</v>
      </c>
      <c r="I11" s="21">
        <v>0.71152099999999996</v>
      </c>
      <c r="J11" s="21">
        <f t="shared" si="0"/>
        <v>0.28968941260064007</v>
      </c>
      <c r="K11" s="21">
        <v>0.15974100260064006</v>
      </c>
      <c r="L11" s="21">
        <v>4.5536909999999993E-2</v>
      </c>
      <c r="M11" s="21">
        <v>8.44115E-2</v>
      </c>
      <c r="N11" s="22">
        <f t="shared" si="1"/>
        <v>0.22450637802769008</v>
      </c>
      <c r="O11" s="22">
        <f t="shared" si="2"/>
        <v>0.28850576806677536</v>
      </c>
      <c r="P11" s="23">
        <f t="shared" si="3"/>
        <v>0.4071410578192915</v>
      </c>
      <c r="Q11" s="70">
        <v>1500</v>
      </c>
      <c r="R11" s="21">
        <v>1292</v>
      </c>
      <c r="S11" s="23">
        <f t="shared" si="4"/>
        <v>0.86133333333333328</v>
      </c>
    </row>
    <row r="12" spans="1:19" ht="38.25">
      <c r="A12" s="17"/>
      <c r="B12" s="19">
        <v>5003082</v>
      </c>
      <c r="C12" s="19" t="s">
        <v>837</v>
      </c>
      <c r="D12" s="68">
        <v>3000090</v>
      </c>
      <c r="E12" s="19" t="s">
        <v>831</v>
      </c>
      <c r="F12" s="69">
        <v>421</v>
      </c>
      <c r="G12" s="19" t="s">
        <v>538</v>
      </c>
      <c r="H12" s="20">
        <v>14.736499999999999</v>
      </c>
      <c r="I12" s="21">
        <v>15.039052999999999</v>
      </c>
      <c r="J12" s="21">
        <f t="shared" si="0"/>
        <v>1.8203057059756058</v>
      </c>
      <c r="K12" s="21">
        <v>0.13896817597560585</v>
      </c>
      <c r="L12" s="21">
        <v>0.98543630999999998</v>
      </c>
      <c r="M12" s="21">
        <v>0.69590121999999999</v>
      </c>
      <c r="N12" s="22">
        <f t="shared" si="1"/>
        <v>9.2404871487324278E-3</v>
      </c>
      <c r="O12" s="22">
        <f t="shared" si="2"/>
        <v>7.4765644218130339E-2</v>
      </c>
      <c r="P12" s="23">
        <f t="shared" si="3"/>
        <v>0.12103858573911574</v>
      </c>
      <c r="Q12" s="70">
        <v>0</v>
      </c>
      <c r="R12" s="21">
        <v>0</v>
      </c>
      <c r="S12" s="23">
        <f t="shared" si="4"/>
        <v>0</v>
      </c>
    </row>
    <row r="13" spans="1:19" ht="38.25">
      <c r="A13" s="17"/>
      <c r="B13" s="19">
        <v>5003083</v>
      </c>
      <c r="C13" s="19" t="s">
        <v>838</v>
      </c>
      <c r="D13" s="68">
        <v>3000090</v>
      </c>
      <c r="E13" s="19" t="s">
        <v>831</v>
      </c>
      <c r="F13" s="69">
        <v>42</v>
      </c>
      <c r="G13" s="19" t="s">
        <v>534</v>
      </c>
      <c r="H13" s="20">
        <v>11.14433</v>
      </c>
      <c r="I13" s="21">
        <v>11.623561999999998</v>
      </c>
      <c r="J13" s="21">
        <f t="shared" si="0"/>
        <v>0.82160234105895502</v>
      </c>
      <c r="K13" s="21">
        <v>0.65737366105895489</v>
      </c>
      <c r="L13" s="21">
        <v>4.8915710000000008E-2</v>
      </c>
      <c r="M13" s="21">
        <v>0.11531297000000001</v>
      </c>
      <c r="N13" s="22">
        <f t="shared" si="1"/>
        <v>5.6555267744857814E-2</v>
      </c>
      <c r="O13" s="22">
        <f t="shared" si="2"/>
        <v>6.0763591320711761E-2</v>
      </c>
      <c r="P13" s="23">
        <f t="shared" si="3"/>
        <v>7.0684213759857367E-2</v>
      </c>
      <c r="Q13" s="70">
        <v>300</v>
      </c>
      <c r="R13" s="21">
        <v>116</v>
      </c>
      <c r="S13" s="23">
        <f t="shared" si="4"/>
        <v>0.38666666666666666</v>
      </c>
    </row>
    <row r="14" spans="1:19" ht="38.25">
      <c r="A14" s="17"/>
      <c r="B14" s="19">
        <v>5003086</v>
      </c>
      <c r="C14" s="19" t="s">
        <v>839</v>
      </c>
      <c r="D14" s="68">
        <v>3000377</v>
      </c>
      <c r="E14" s="19" t="s">
        <v>833</v>
      </c>
      <c r="F14" s="69">
        <v>63</v>
      </c>
      <c r="G14" s="19" t="s">
        <v>738</v>
      </c>
      <c r="H14" s="20">
        <v>0.11</v>
      </c>
      <c r="I14" s="21">
        <v>0.11</v>
      </c>
      <c r="J14" s="21">
        <f t="shared" si="0"/>
        <v>9.9399999980814748E-3</v>
      </c>
      <c r="K14" s="21">
        <v>9.399999980814755E-4</v>
      </c>
      <c r="L14" s="21">
        <v>0</v>
      </c>
      <c r="M14" s="21">
        <v>8.9999999999999993E-3</v>
      </c>
      <c r="N14" s="22">
        <f t="shared" si="1"/>
        <v>8.5454545280134134E-3</v>
      </c>
      <c r="O14" s="22">
        <f t="shared" si="2"/>
        <v>8.5454545280134134E-3</v>
      </c>
      <c r="P14" s="23">
        <f t="shared" si="3"/>
        <v>9.0363636346195222E-2</v>
      </c>
      <c r="Q14" s="70">
        <v>1200</v>
      </c>
      <c r="R14" s="21">
        <v>28</v>
      </c>
      <c r="S14" s="23">
        <f t="shared" si="4"/>
        <v>2.3333333333333334E-2</v>
      </c>
    </row>
    <row r="15" spans="1:19" ht="38.25">
      <c r="A15" s="17"/>
      <c r="B15" s="19">
        <v>5004096</v>
      </c>
      <c r="C15" s="19" t="s">
        <v>840</v>
      </c>
      <c r="D15" s="68">
        <v>3000090</v>
      </c>
      <c r="E15" s="19" t="s">
        <v>831</v>
      </c>
      <c r="F15" s="69">
        <v>521</v>
      </c>
      <c r="G15" s="19" t="s">
        <v>843</v>
      </c>
      <c r="H15" s="20">
        <v>0.11</v>
      </c>
      <c r="I15" s="21">
        <v>0.11863899999999999</v>
      </c>
      <c r="J15" s="21">
        <f t="shared" si="0"/>
        <v>9.8948273378996698E-2</v>
      </c>
      <c r="K15" s="21">
        <v>9.29660833789967E-2</v>
      </c>
      <c r="L15" s="21">
        <v>5.1856899999999997E-3</v>
      </c>
      <c r="M15" s="21">
        <v>7.9650000000000001E-4</v>
      </c>
      <c r="N15" s="22">
        <f t="shared" si="1"/>
        <v>0.78360474531137914</v>
      </c>
      <c r="O15" s="22">
        <f t="shared" si="2"/>
        <v>0.82731457091678706</v>
      </c>
      <c r="P15" s="23">
        <f t="shared" si="3"/>
        <v>0.83402821482814848</v>
      </c>
      <c r="Q15" s="70">
        <v>6</v>
      </c>
      <c r="R15" s="21">
        <v>6</v>
      </c>
      <c r="S15" s="23">
        <f t="shared" si="4"/>
        <v>1</v>
      </c>
    </row>
    <row r="16" spans="1:19" ht="38.25">
      <c r="A16" s="17"/>
      <c r="B16" s="19">
        <v>5004097</v>
      </c>
      <c r="C16" s="19" t="s">
        <v>841</v>
      </c>
      <c r="D16" s="68">
        <v>3000090</v>
      </c>
      <c r="E16" s="19" t="s">
        <v>831</v>
      </c>
      <c r="F16" s="69">
        <v>42</v>
      </c>
      <c r="G16" s="19" t="s">
        <v>534</v>
      </c>
      <c r="H16" s="20">
        <v>6.43</v>
      </c>
      <c r="I16" s="21">
        <v>7.03</v>
      </c>
      <c r="J16" s="21">
        <f t="shared" si="0"/>
        <v>2.5706172597597075</v>
      </c>
      <c r="K16" s="21">
        <v>1.9924020897597075</v>
      </c>
      <c r="L16" s="21">
        <v>0.24527290000000002</v>
      </c>
      <c r="M16" s="21">
        <v>0.33294227000000004</v>
      </c>
      <c r="N16" s="22">
        <f t="shared" si="1"/>
        <v>0.28341423751916178</v>
      </c>
      <c r="O16" s="22">
        <f t="shared" si="2"/>
        <v>0.31830369697862121</v>
      </c>
      <c r="P16" s="23">
        <f t="shared" si="3"/>
        <v>0.36566390608246191</v>
      </c>
      <c r="Q16" s="70">
        <v>500</v>
      </c>
      <c r="R16" s="21">
        <v>307</v>
      </c>
      <c r="S16" s="23">
        <f t="shared" si="4"/>
        <v>0.61399999999999999</v>
      </c>
    </row>
    <row r="17" spans="1:19" ht="38.25">
      <c r="A17" s="17"/>
      <c r="B17" s="19">
        <v>5004098</v>
      </c>
      <c r="C17" s="19" t="s">
        <v>842</v>
      </c>
      <c r="D17" s="68">
        <v>3000090</v>
      </c>
      <c r="E17" s="19" t="s">
        <v>831</v>
      </c>
      <c r="F17" s="69">
        <v>112</v>
      </c>
      <c r="G17" s="19" t="s">
        <v>715</v>
      </c>
      <c r="H17" s="20">
        <v>3</v>
      </c>
      <c r="I17" s="21">
        <v>2.510189</v>
      </c>
      <c r="J17" s="21">
        <f t="shared" si="0"/>
        <v>1.987152308374653</v>
      </c>
      <c r="K17" s="21">
        <v>1.0946755483746529</v>
      </c>
      <c r="L17" s="21">
        <v>0.45435755999999999</v>
      </c>
      <c r="M17" s="21">
        <v>0.43811920000000004</v>
      </c>
      <c r="N17" s="22">
        <f t="shared" si="1"/>
        <v>0.43609287921134737</v>
      </c>
      <c r="O17" s="22">
        <f t="shared" si="2"/>
        <v>0.61709819793435994</v>
      </c>
      <c r="P17" s="23">
        <f t="shared" si="3"/>
        <v>0.79163453762830327</v>
      </c>
      <c r="Q17" s="70">
        <v>100</v>
      </c>
      <c r="R17" s="21">
        <v>62</v>
      </c>
      <c r="S17" s="23">
        <f t="shared" si="4"/>
        <v>0.62</v>
      </c>
    </row>
    <row r="18" spans="1:19" ht="15.75" thickBot="1">
      <c r="A18" s="41" t="s">
        <v>293</v>
      </c>
      <c r="B18" s="43"/>
      <c r="C18" s="43"/>
      <c r="D18" s="65"/>
      <c r="E18" s="43"/>
      <c r="F18" s="66"/>
      <c r="G18" s="43"/>
      <c r="H18" s="44">
        <f>H6-H7</f>
        <v>3.7025519999999972</v>
      </c>
      <c r="I18" s="44">
        <f t="shared" ref="I18:J18" si="5">I6-I7</f>
        <v>16.555551000000008</v>
      </c>
      <c r="J18" s="44">
        <f t="shared" si="5"/>
        <v>4.6034887158409923</v>
      </c>
      <c r="K18" s="45">
        <f ca="1">OFFSET(K18,-MATCH("PROYECTOS",$A$8:$A$37,0)-1,0)-(OFFSET(K18,-MATCH("PROYECTOS",$A$8:$A$37,0),0))</f>
        <v>3.7582417158409953</v>
      </c>
      <c r="L18" s="45">
        <f ca="1">OFFSET(L18,-MATCH("PROYECTOS",$A$8:$A$37,0)-1,0)-(OFFSET(L18,-MATCH("PROYECTOS",$A$8:$A$37,0),0))</f>
        <v>0.82500000000000018</v>
      </c>
      <c r="M18" s="45">
        <f ca="1">OFFSET(M18,-MATCH("PROYECTOS",$A$8:$A$37,0)-1,0)-(OFFSET(M18,-MATCH("PROYECTOS",$A$8:$A$37,0),0))</f>
        <v>2.0246999999999904E-2</v>
      </c>
      <c r="N18" s="46">
        <f t="shared" ca="1" si="1"/>
        <v>0.22700795134157681</v>
      </c>
      <c r="O18" s="46">
        <f t="shared" ca="1" si="2"/>
        <v>0.27684017981890141</v>
      </c>
      <c r="P18" s="47">
        <f t="shared" ca="1" si="3"/>
        <v>0.27806315330978676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49</v>
      </c>
      <c r="B1" s="50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846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1113.0443510000002</v>
      </c>
      <c r="E6" s="14">
        <v>1117.7279999999998</v>
      </c>
      <c r="F6" s="14">
        <v>706.01456447933094</v>
      </c>
      <c r="G6" s="14">
        <v>535.25294163933108</v>
      </c>
      <c r="H6" s="14">
        <v>10.073663340000001</v>
      </c>
      <c r="I6" s="14">
        <v>160.68795950000001</v>
      </c>
      <c r="J6" s="15">
        <v>0.47887584603707806</v>
      </c>
      <c r="K6" s="15">
        <v>0.48788847105855021</v>
      </c>
      <c r="L6" s="16">
        <v>0.6316514970362479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1113.0443509999998</v>
      </c>
      <c r="E7" s="38">
        <f ca="1">SUM(E8:OFFSET(E6,MATCH("GOBIERNOS REGIONALES",$A$8:$A$50,0),0))</f>
        <v>1117.7279999999996</v>
      </c>
      <c r="F7" s="38">
        <f ca="1">SUM(F8:OFFSET(F6,MATCH("GOBIERNOS REGIONALES",$A$8:$A$50,0),0))</f>
        <v>706.01456447933106</v>
      </c>
      <c r="G7" s="38">
        <f ca="1">SUM(G8:OFFSET(G6,MATCH("GOBIERNOS REGIONALES",$A$8:$A$50,0),0))</f>
        <v>535.25294163933108</v>
      </c>
      <c r="H7" s="38">
        <f ca="1">SUM(H8:OFFSET(H6,MATCH("GOBIERNOS REGIONALES",$A$8:$A$50,0),0))</f>
        <v>10.073663340000003</v>
      </c>
      <c r="I7" s="38">
        <f ca="1">SUM(I8:OFFSET(I6,MATCH("GOBIERNOS REGIONALES",$A$8:$A$50,0),0))</f>
        <v>160.68795949999998</v>
      </c>
      <c r="J7" s="39">
        <f ca="1">IFERROR(G7/E7,0)</f>
        <v>0.47887584603707811</v>
      </c>
      <c r="K7" s="39">
        <f ca="1">IFERROR(SUM(G7,H7)/E7,0)</f>
        <v>0.48788847105855032</v>
      </c>
      <c r="L7" s="40">
        <f ca="1">IFERROR(SUM(G7,H7,I7)/E7,0)</f>
        <v>0.6316514970362479</v>
      </c>
      <c r="M7" s="4"/>
    </row>
    <row r="8" spans="1:13" ht="25.5">
      <c r="A8" s="17"/>
      <c r="B8" s="18">
        <v>40</v>
      </c>
      <c r="C8" s="19" t="s">
        <v>127</v>
      </c>
      <c r="D8" s="20">
        <v>1113.0443509999998</v>
      </c>
      <c r="E8" s="21">
        <v>1117.7279999999996</v>
      </c>
      <c r="F8" s="21">
        <f t="shared" ref="F8:F10" si="0">SUM(G8,H8,I8)</f>
        <v>706.01456447933106</v>
      </c>
      <c r="G8" s="21">
        <v>535.25294163933108</v>
      </c>
      <c r="H8" s="21">
        <v>10.073663340000003</v>
      </c>
      <c r="I8" s="21">
        <v>160.68795949999998</v>
      </c>
      <c r="J8" s="22">
        <f t="shared" ref="J8:J10" si="1">IFERROR(G8/E8,0)</f>
        <v>0.47887584603707811</v>
      </c>
      <c r="K8" s="22">
        <f t="shared" ref="K8:K10" si="2">IFERROR(SUM(G8,H8)/E8,0)</f>
        <v>0.48788847105855032</v>
      </c>
      <c r="L8" s="23">
        <f t="shared" ref="L8:L10" si="3">IFERROR(SUM(G8,H8,I8)/E8,0)</f>
        <v>0.6316514970362479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2</v>
      </c>
      <c r="B1" s="51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320</v>
      </c>
      <c r="N2" s="72" t="s">
        <v>355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1439.3825639999998</v>
      </c>
      <c r="E6" s="14">
        <f ca="1">SUM(E7:OFFSET(E7,50,0))</f>
        <v>2009.1021880000001</v>
      </c>
      <c r="F6" s="14">
        <f ca="1">SUM(F7:OFFSET(F7,50,0))</f>
        <v>1220.5339772269447</v>
      </c>
      <c r="G6" s="14">
        <f ca="1">SUM(G7:OFFSET(G7,50,0))</f>
        <v>931.82048735694502</v>
      </c>
      <c r="H6" s="14">
        <f ca="1">SUM(H7:OFFSET(H7,50,0))</f>
        <v>151.26296892999994</v>
      </c>
      <c r="I6" s="14">
        <f ca="1">SUM(I7:OFFSET(I7,50,0))</f>
        <v>137.45052093999996</v>
      </c>
      <c r="J6" s="15">
        <f ca="1">IFERROR(G6/E6,0)</f>
        <v>0.46379944878988155</v>
      </c>
      <c r="K6" s="15">
        <f ca="1">IFERROR(SUM(G6,H6)/E6,0)</f>
        <v>0.53908828667650877</v>
      </c>
      <c r="L6" s="16">
        <f ca="1">IFERROR(SUM(G6,H6,I6)/E6,0)</f>
        <v>0.60750218904591868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36.680231000000006</v>
      </c>
      <c r="E7" s="21">
        <v>61.127974000000016</v>
      </c>
      <c r="F7" s="21">
        <f t="shared" ref="F7:F31" si="0">SUM(G7,H7,I7)</f>
        <v>32.771086332438202</v>
      </c>
      <c r="G7" s="21">
        <v>25.320816052438204</v>
      </c>
      <c r="H7" s="21">
        <v>3.75255866</v>
      </c>
      <c r="I7" s="21">
        <v>3.6977116199999984</v>
      </c>
      <c r="J7" s="22">
        <f t="shared" ref="J7:J31" si="1">IFERROR(G7/E7,0)</f>
        <v>0.41422632545351817</v>
      </c>
      <c r="K7" s="22">
        <f t="shared" ref="K7:K31" si="2">IFERROR(SUM(G7,H7)/E7,0)</f>
        <v>0.47561489134971485</v>
      </c>
      <c r="L7" s="23">
        <f t="shared" ref="L7:L31" si="3">IFERROR(SUM(G7,H7,I7)/E7,0)</f>
        <v>0.53610620781310692</v>
      </c>
      <c r="M7" s="4"/>
      <c r="N7" t="s">
        <v>255</v>
      </c>
      <c r="O7" s="5">
        <v>56.036587272373986</v>
      </c>
      <c r="P7" s="71">
        <v>0.73291720883857814</v>
      </c>
    </row>
    <row r="8" spans="1:16">
      <c r="A8" s="17"/>
      <c r="B8" s="55">
        <v>2</v>
      </c>
      <c r="C8" s="19" t="s">
        <v>250</v>
      </c>
      <c r="D8" s="20">
        <v>37.202325999999964</v>
      </c>
      <c r="E8" s="21">
        <v>62.207802999999956</v>
      </c>
      <c r="F8" s="21">
        <f t="shared" si="0"/>
        <v>37.832329337596555</v>
      </c>
      <c r="G8" s="21">
        <v>30.343454217596559</v>
      </c>
      <c r="H8" s="21">
        <v>4.8713794500000018</v>
      </c>
      <c r="I8" s="21">
        <v>2.6174956699999998</v>
      </c>
      <c r="J8" s="22">
        <f t="shared" si="1"/>
        <v>0.48777569298817031</v>
      </c>
      <c r="K8" s="22">
        <f t="shared" si="2"/>
        <v>0.5660838668035999</v>
      </c>
      <c r="L8" s="23">
        <f t="shared" si="3"/>
        <v>0.60816051223664946</v>
      </c>
      <c r="M8" s="4"/>
      <c r="N8" t="s">
        <v>272</v>
      </c>
      <c r="O8" s="5">
        <v>18.180351041015676</v>
      </c>
      <c r="P8" s="71">
        <v>0.71025788469735474</v>
      </c>
    </row>
    <row r="9" spans="1:16">
      <c r="A9" s="17"/>
      <c r="B9" s="55">
        <v>3</v>
      </c>
      <c r="C9" s="19" t="s">
        <v>251</v>
      </c>
      <c r="D9" s="20">
        <v>41.541893000000009</v>
      </c>
      <c r="E9" s="21">
        <v>67.309761000000009</v>
      </c>
      <c r="F9" s="21">
        <f t="shared" si="0"/>
        <v>43.746827905681421</v>
      </c>
      <c r="G9" s="21">
        <v>35.211332195681422</v>
      </c>
      <c r="H9" s="21">
        <v>2.4609450199999987</v>
      </c>
      <c r="I9" s="21">
        <v>6.0745506900000024</v>
      </c>
      <c r="J9" s="22">
        <f t="shared" si="1"/>
        <v>0.52312371448891959</v>
      </c>
      <c r="K9" s="22">
        <f t="shared" si="2"/>
        <v>0.55968520250252285</v>
      </c>
      <c r="L9" s="23">
        <f t="shared" si="3"/>
        <v>0.64993289614683691</v>
      </c>
      <c r="M9" s="4"/>
      <c r="N9" t="s">
        <v>271</v>
      </c>
      <c r="O9" s="5">
        <v>10.832263405058919</v>
      </c>
      <c r="P9" s="71">
        <v>0.69490242606650332</v>
      </c>
    </row>
    <row r="10" spans="1:16">
      <c r="A10" s="17"/>
      <c r="B10" s="55">
        <v>4</v>
      </c>
      <c r="C10" s="19" t="s">
        <v>252</v>
      </c>
      <c r="D10" s="20">
        <v>40.224471000000008</v>
      </c>
      <c r="E10" s="21">
        <v>67.368270999999993</v>
      </c>
      <c r="F10" s="21">
        <f t="shared" si="0"/>
        <v>40.191126473231677</v>
      </c>
      <c r="G10" s="21">
        <v>31.901379143231679</v>
      </c>
      <c r="H10" s="21">
        <v>4.6716301399999995</v>
      </c>
      <c r="I10" s="21">
        <v>3.61811719</v>
      </c>
      <c r="J10" s="22">
        <f t="shared" si="1"/>
        <v>0.4735371513873598</v>
      </c>
      <c r="K10" s="22">
        <f t="shared" si="2"/>
        <v>0.54288181573238947</v>
      </c>
      <c r="L10" s="23">
        <f t="shared" si="3"/>
        <v>0.59658836239439306</v>
      </c>
      <c r="M10" s="4"/>
      <c r="N10" t="s">
        <v>268</v>
      </c>
      <c r="O10" s="5">
        <v>58.921738393469916</v>
      </c>
      <c r="P10" s="71">
        <v>0.66949359602557423</v>
      </c>
    </row>
    <row r="11" spans="1:16">
      <c r="A11" s="17"/>
      <c r="B11" s="55">
        <v>5</v>
      </c>
      <c r="C11" s="19" t="s">
        <v>253</v>
      </c>
      <c r="D11" s="20">
        <v>54.540931999999998</v>
      </c>
      <c r="E11" s="21">
        <v>90.25193199999994</v>
      </c>
      <c r="F11" s="21">
        <f t="shared" si="0"/>
        <v>56.644532334171103</v>
      </c>
      <c r="G11" s="21">
        <v>42.112032194171107</v>
      </c>
      <c r="H11" s="21">
        <v>7.1428289300000003</v>
      </c>
      <c r="I11" s="21">
        <v>7.3896712099999995</v>
      </c>
      <c r="J11" s="22">
        <f t="shared" si="1"/>
        <v>0.46660532645629277</v>
      </c>
      <c r="K11" s="22">
        <f t="shared" si="2"/>
        <v>0.54574855111324527</v>
      </c>
      <c r="L11" s="23">
        <f t="shared" si="3"/>
        <v>0.62762681173596524</v>
      </c>
      <c r="M11" s="4"/>
      <c r="N11" t="s">
        <v>270</v>
      </c>
      <c r="O11" s="5">
        <v>41.831270943943707</v>
      </c>
      <c r="P11" s="71">
        <v>0.66089923777777548</v>
      </c>
    </row>
    <row r="12" spans="1:16">
      <c r="A12" s="17"/>
      <c r="B12" s="55">
        <v>6</v>
      </c>
      <c r="C12" s="19" t="s">
        <v>254</v>
      </c>
      <c r="D12" s="20">
        <v>78.287947000000003</v>
      </c>
      <c r="E12" s="21">
        <v>159.96877900000013</v>
      </c>
      <c r="F12" s="21">
        <f t="shared" si="0"/>
        <v>81.941500825927307</v>
      </c>
      <c r="G12" s="21">
        <v>60.081267555927298</v>
      </c>
      <c r="H12" s="21">
        <v>11.356666900000002</v>
      </c>
      <c r="I12" s="21">
        <v>10.503566370000001</v>
      </c>
      <c r="J12" s="22">
        <f t="shared" si="1"/>
        <v>0.37558120985550092</v>
      </c>
      <c r="K12" s="22">
        <f t="shared" si="2"/>
        <v>0.44657423093744592</v>
      </c>
      <c r="L12" s="23">
        <f t="shared" si="3"/>
        <v>0.51223433308775357</v>
      </c>
      <c r="M12" s="4"/>
      <c r="N12" t="s">
        <v>251</v>
      </c>
      <c r="O12" s="5">
        <v>43.746827905681421</v>
      </c>
      <c r="P12" s="71">
        <v>0.64993289614683691</v>
      </c>
    </row>
    <row r="13" spans="1:16">
      <c r="A13" s="17"/>
      <c r="B13" s="55">
        <v>7</v>
      </c>
      <c r="C13" s="19" t="s">
        <v>255</v>
      </c>
      <c r="D13" s="20">
        <v>55.679008999999994</v>
      </c>
      <c r="E13" s="21">
        <v>76.456912999999986</v>
      </c>
      <c r="F13" s="21">
        <f t="shared" si="0"/>
        <v>56.036587272373986</v>
      </c>
      <c r="G13" s="21">
        <v>42.102224432373987</v>
      </c>
      <c r="H13" s="21">
        <v>8.4296448899999987</v>
      </c>
      <c r="I13" s="21">
        <v>5.5047179499999999</v>
      </c>
      <c r="J13" s="22">
        <f t="shared" si="1"/>
        <v>0.55066602587491331</v>
      </c>
      <c r="K13" s="22">
        <f t="shared" si="2"/>
        <v>0.66091956030678345</v>
      </c>
      <c r="L13" s="23">
        <f t="shared" si="3"/>
        <v>0.73291720883857814</v>
      </c>
      <c r="M13" s="4"/>
      <c r="N13" t="s">
        <v>257</v>
      </c>
      <c r="O13" s="5">
        <v>36.290369808188338</v>
      </c>
      <c r="P13" s="71">
        <v>0.64399881047211205</v>
      </c>
    </row>
    <row r="14" spans="1:16">
      <c r="A14" s="17"/>
      <c r="B14" s="55">
        <v>8</v>
      </c>
      <c r="C14" s="19" t="s">
        <v>256</v>
      </c>
      <c r="D14" s="20">
        <v>57.108796999999996</v>
      </c>
      <c r="E14" s="21">
        <v>82.016119000000018</v>
      </c>
      <c r="F14" s="21">
        <f t="shared" si="0"/>
        <v>46.005160002052619</v>
      </c>
      <c r="G14" s="21">
        <v>33.556963632052621</v>
      </c>
      <c r="H14" s="21">
        <v>8.4581905599999949</v>
      </c>
      <c r="I14" s="21">
        <v>3.9900058100000018</v>
      </c>
      <c r="J14" s="22">
        <f t="shared" si="1"/>
        <v>0.40915083572843303</v>
      </c>
      <c r="K14" s="22">
        <f t="shared" si="2"/>
        <v>0.51227922881906429</v>
      </c>
      <c r="L14" s="23">
        <f t="shared" si="3"/>
        <v>0.56092827316118932</v>
      </c>
      <c r="M14" s="4"/>
      <c r="N14" t="s">
        <v>273</v>
      </c>
      <c r="O14" s="5">
        <v>25.390825274705819</v>
      </c>
      <c r="P14" s="71">
        <v>0.64170011072583266</v>
      </c>
    </row>
    <row r="15" spans="1:16">
      <c r="A15" s="17"/>
      <c r="B15" s="55">
        <v>9</v>
      </c>
      <c r="C15" s="19" t="s">
        <v>257</v>
      </c>
      <c r="D15" s="20">
        <v>44.750900000000009</v>
      </c>
      <c r="E15" s="21">
        <v>56.351609999999944</v>
      </c>
      <c r="F15" s="21">
        <f t="shared" si="0"/>
        <v>36.290369808188338</v>
      </c>
      <c r="G15" s="21">
        <v>27.821806588188338</v>
      </c>
      <c r="H15" s="21">
        <v>6.0276243300000001</v>
      </c>
      <c r="I15" s="21">
        <v>2.44093889</v>
      </c>
      <c r="J15" s="22">
        <f t="shared" si="1"/>
        <v>0.49371804262892161</v>
      </c>
      <c r="K15" s="22">
        <f t="shared" si="2"/>
        <v>0.60068258774129746</v>
      </c>
      <c r="L15" s="23">
        <f t="shared" si="3"/>
        <v>0.64399881047211205</v>
      </c>
      <c r="M15" s="4"/>
      <c r="N15" t="s">
        <v>263</v>
      </c>
      <c r="O15" s="5">
        <v>330.61510746417554</v>
      </c>
      <c r="P15" s="71">
        <v>0.63543550612255961</v>
      </c>
    </row>
    <row r="16" spans="1:16">
      <c r="A16" s="17"/>
      <c r="B16" s="55">
        <v>10</v>
      </c>
      <c r="C16" s="19" t="s">
        <v>258</v>
      </c>
      <c r="D16" s="20">
        <v>46.670144999999991</v>
      </c>
      <c r="E16" s="21">
        <v>67.486302999999992</v>
      </c>
      <c r="F16" s="21">
        <f t="shared" si="0"/>
        <v>38.067897141518301</v>
      </c>
      <c r="G16" s="21">
        <v>27.106191211518308</v>
      </c>
      <c r="H16" s="21">
        <v>5.098336879999998</v>
      </c>
      <c r="I16" s="21">
        <v>5.8633690499999958</v>
      </c>
      <c r="J16" s="22">
        <f t="shared" si="1"/>
        <v>0.40165470631156536</v>
      </c>
      <c r="K16" s="22">
        <f t="shared" si="2"/>
        <v>0.47720095278472002</v>
      </c>
      <c r="L16" s="23">
        <f t="shared" si="3"/>
        <v>0.56408330949049479</v>
      </c>
      <c r="M16" s="4"/>
      <c r="N16" t="s">
        <v>253</v>
      </c>
      <c r="O16" s="5">
        <v>56.644532334171103</v>
      </c>
      <c r="P16" s="71">
        <v>0.62762681173596524</v>
      </c>
    </row>
    <row r="17" spans="1:16">
      <c r="A17" s="17"/>
      <c r="B17" s="55">
        <v>11</v>
      </c>
      <c r="C17" s="19" t="s">
        <v>259</v>
      </c>
      <c r="D17" s="20">
        <v>26.502881000000006</v>
      </c>
      <c r="E17" s="21">
        <v>33.783958000000034</v>
      </c>
      <c r="F17" s="21">
        <f t="shared" si="0"/>
        <v>19.90405357198847</v>
      </c>
      <c r="G17" s="21">
        <v>15.576340251988469</v>
      </c>
      <c r="H17" s="21">
        <v>2.3951810100000008</v>
      </c>
      <c r="I17" s="21">
        <v>1.93253231</v>
      </c>
      <c r="J17" s="22">
        <f t="shared" si="1"/>
        <v>0.46105729387860517</v>
      </c>
      <c r="K17" s="22">
        <f t="shared" si="2"/>
        <v>0.53195428617299523</v>
      </c>
      <c r="L17" s="23">
        <f t="shared" si="3"/>
        <v>0.58915694756631087</v>
      </c>
      <c r="M17" s="4"/>
      <c r="N17" t="s">
        <v>264</v>
      </c>
      <c r="O17" s="5">
        <v>47.386726767374419</v>
      </c>
      <c r="P17" s="71">
        <v>0.62185275878692037</v>
      </c>
    </row>
    <row r="18" spans="1:16">
      <c r="A18" s="17"/>
      <c r="B18" s="55">
        <v>12</v>
      </c>
      <c r="C18" s="19" t="s">
        <v>260</v>
      </c>
      <c r="D18" s="20">
        <v>59.589308000000038</v>
      </c>
      <c r="E18" s="21">
        <v>77.920461999999986</v>
      </c>
      <c r="F18" s="21">
        <f t="shared" si="0"/>
        <v>44.172551019866276</v>
      </c>
      <c r="G18" s="21">
        <v>34.624048069866276</v>
      </c>
      <c r="H18" s="21">
        <v>5.4901425700000033</v>
      </c>
      <c r="I18" s="21">
        <v>4.058360379999999</v>
      </c>
      <c r="J18" s="22">
        <f t="shared" si="1"/>
        <v>0.44435116503629407</v>
      </c>
      <c r="K18" s="22">
        <f t="shared" si="2"/>
        <v>0.51480945582517579</v>
      </c>
      <c r="L18" s="23">
        <f t="shared" si="3"/>
        <v>0.56689282745610881</v>
      </c>
      <c r="M18" s="4"/>
      <c r="N18" t="s">
        <v>265</v>
      </c>
      <c r="O18" s="5">
        <v>6.8786379719902158</v>
      </c>
      <c r="P18" s="71">
        <v>0.6136453004143384</v>
      </c>
    </row>
    <row r="19" spans="1:16">
      <c r="A19" s="17"/>
      <c r="B19" s="55">
        <v>13</v>
      </c>
      <c r="C19" s="19" t="s">
        <v>261</v>
      </c>
      <c r="D19" s="20">
        <v>67.883602999999994</v>
      </c>
      <c r="E19" s="21">
        <v>83.335493</v>
      </c>
      <c r="F19" s="21">
        <f t="shared" si="0"/>
        <v>47.729693771490702</v>
      </c>
      <c r="G19" s="21">
        <v>36.738080231490699</v>
      </c>
      <c r="H19" s="21">
        <v>5.4884889999999977</v>
      </c>
      <c r="I19" s="21">
        <v>5.50312454</v>
      </c>
      <c r="J19" s="22">
        <f t="shared" si="1"/>
        <v>0.44084553782493013</v>
      </c>
      <c r="K19" s="22">
        <f t="shared" si="2"/>
        <v>0.50670569899299334</v>
      </c>
      <c r="L19" s="23">
        <f t="shared" si="3"/>
        <v>0.5727414820896386</v>
      </c>
      <c r="M19" s="4"/>
      <c r="N19" t="s">
        <v>262</v>
      </c>
      <c r="O19" s="5">
        <v>34.264828578535123</v>
      </c>
      <c r="P19" s="71">
        <v>0.61265318111068279</v>
      </c>
    </row>
    <row r="20" spans="1:16">
      <c r="A20" s="17"/>
      <c r="B20" s="55">
        <v>14</v>
      </c>
      <c r="C20" s="19" t="s">
        <v>262</v>
      </c>
      <c r="D20" s="20">
        <v>44.473065000000013</v>
      </c>
      <c r="E20" s="21">
        <v>55.928590000000007</v>
      </c>
      <c r="F20" s="21">
        <f t="shared" si="0"/>
        <v>34.264828578535123</v>
      </c>
      <c r="G20" s="21">
        <v>24.971104158535127</v>
      </c>
      <c r="H20" s="21">
        <v>4.7931041099999989</v>
      </c>
      <c r="I20" s="21">
        <v>4.5006203100000004</v>
      </c>
      <c r="J20" s="22">
        <f t="shared" si="1"/>
        <v>0.44648191843447377</v>
      </c>
      <c r="K20" s="22">
        <f t="shared" si="2"/>
        <v>0.53218234660546815</v>
      </c>
      <c r="L20" s="23">
        <f t="shared" si="3"/>
        <v>0.61265318111068279</v>
      </c>
      <c r="M20" s="4"/>
      <c r="N20" t="s">
        <v>250</v>
      </c>
      <c r="O20" s="5">
        <v>37.832329337596555</v>
      </c>
      <c r="P20" s="71">
        <v>0.60816051223664946</v>
      </c>
    </row>
    <row r="21" spans="1:16">
      <c r="A21" s="17"/>
      <c r="B21" s="55">
        <v>15</v>
      </c>
      <c r="C21" s="19" t="s">
        <v>263</v>
      </c>
      <c r="D21" s="20">
        <v>403.47154899999975</v>
      </c>
      <c r="E21" s="21">
        <v>520.29687399999989</v>
      </c>
      <c r="F21" s="21">
        <f t="shared" si="0"/>
        <v>330.61510746417554</v>
      </c>
      <c r="G21" s="21">
        <v>251.26097731417562</v>
      </c>
      <c r="H21" s="21">
        <v>38.669191519999949</v>
      </c>
      <c r="I21" s="21">
        <v>40.684938629999955</v>
      </c>
      <c r="J21" s="22">
        <f t="shared" si="1"/>
        <v>0.48291848340833138</v>
      </c>
      <c r="K21" s="22">
        <f t="shared" si="2"/>
        <v>0.55723988231029742</v>
      </c>
      <c r="L21" s="23">
        <f t="shared" si="3"/>
        <v>0.63543550612255961</v>
      </c>
      <c r="M21" s="4"/>
      <c r="N21" t="s">
        <v>252</v>
      </c>
      <c r="O21" s="5">
        <v>40.191126473231677</v>
      </c>
      <c r="P21" s="71">
        <v>0.59658836239439306</v>
      </c>
    </row>
    <row r="22" spans="1:16">
      <c r="A22" s="17"/>
      <c r="B22" s="55">
        <v>16</v>
      </c>
      <c r="C22" s="19" t="s">
        <v>264</v>
      </c>
      <c r="D22" s="20">
        <v>42.860184000000011</v>
      </c>
      <c r="E22" s="21">
        <v>76.202486999999977</v>
      </c>
      <c r="F22" s="21">
        <f t="shared" si="0"/>
        <v>47.386726767374419</v>
      </c>
      <c r="G22" s="21">
        <v>38.205810107374418</v>
      </c>
      <c r="H22" s="21">
        <v>4.7936565299999989</v>
      </c>
      <c r="I22" s="21">
        <v>4.3872601299999996</v>
      </c>
      <c r="J22" s="22">
        <f t="shared" si="1"/>
        <v>0.50137222040239227</v>
      </c>
      <c r="K22" s="22">
        <f t="shared" si="2"/>
        <v>0.56427904560876641</v>
      </c>
      <c r="L22" s="23">
        <f t="shared" si="3"/>
        <v>0.62185275878692037</v>
      </c>
      <c r="M22" s="4"/>
      <c r="N22" t="s">
        <v>259</v>
      </c>
      <c r="O22" s="5">
        <v>19.90405357198847</v>
      </c>
      <c r="P22" s="71">
        <v>0.58915694756631087</v>
      </c>
    </row>
    <row r="23" spans="1:16">
      <c r="A23" s="17"/>
      <c r="B23" s="55">
        <v>17</v>
      </c>
      <c r="C23" s="19" t="s">
        <v>265</v>
      </c>
      <c r="D23" s="20">
        <v>6.347452999999998</v>
      </c>
      <c r="E23" s="21">
        <v>11.209469000000004</v>
      </c>
      <c r="F23" s="21">
        <f t="shared" si="0"/>
        <v>6.8786379719902158</v>
      </c>
      <c r="G23" s="21">
        <v>5.5900567919902153</v>
      </c>
      <c r="H23" s="21">
        <v>0.32503622999999993</v>
      </c>
      <c r="I23" s="21">
        <v>0.96354495000000018</v>
      </c>
      <c r="J23" s="22">
        <f t="shared" si="1"/>
        <v>0.49869059738603261</v>
      </c>
      <c r="K23" s="22">
        <f t="shared" si="2"/>
        <v>0.52768717429792733</v>
      </c>
      <c r="L23" s="23">
        <f t="shared" si="3"/>
        <v>0.6136453004143384</v>
      </c>
      <c r="M23" s="4"/>
      <c r="N23" t="s">
        <v>261</v>
      </c>
      <c r="O23" s="5">
        <v>47.729693771490702</v>
      </c>
      <c r="P23" s="71">
        <v>0.5727414820896386</v>
      </c>
    </row>
    <row r="24" spans="1:16">
      <c r="A24" s="17"/>
      <c r="B24" s="55">
        <v>18</v>
      </c>
      <c r="C24" s="19" t="s">
        <v>266</v>
      </c>
      <c r="D24" s="20">
        <v>10.535840000000009</v>
      </c>
      <c r="E24" s="21">
        <v>11.768548000000004</v>
      </c>
      <c r="F24" s="21">
        <f t="shared" si="0"/>
        <v>6.6554177297686419</v>
      </c>
      <c r="G24" s="21">
        <v>5.0776973497686413</v>
      </c>
      <c r="H24" s="21">
        <v>0.79442170000000001</v>
      </c>
      <c r="I24" s="21">
        <v>0.78329868000000025</v>
      </c>
      <c r="J24" s="22">
        <f t="shared" si="1"/>
        <v>0.43146336742380109</v>
      </c>
      <c r="K24" s="22">
        <f t="shared" si="2"/>
        <v>0.49896716653308792</v>
      </c>
      <c r="L24" s="23">
        <f t="shared" si="3"/>
        <v>0.5655258176088197</v>
      </c>
      <c r="M24" s="4"/>
      <c r="N24" t="s">
        <v>260</v>
      </c>
      <c r="O24" s="5">
        <v>44.172551019866276</v>
      </c>
      <c r="P24" s="71">
        <v>0.56689282745610881</v>
      </c>
    </row>
    <row r="25" spans="1:16">
      <c r="A25" s="17"/>
      <c r="B25" s="55">
        <v>19</v>
      </c>
      <c r="C25" s="19" t="s">
        <v>267</v>
      </c>
      <c r="D25" s="20">
        <v>15.641692000000001</v>
      </c>
      <c r="E25" s="21">
        <v>18.084802000000003</v>
      </c>
      <c r="F25" s="21">
        <f t="shared" si="0"/>
        <v>10.19002897751635</v>
      </c>
      <c r="G25" s="21">
        <v>7.7449387375163496</v>
      </c>
      <c r="H25" s="21">
        <v>1.1941023399999999</v>
      </c>
      <c r="I25" s="21">
        <v>1.2509878999999999</v>
      </c>
      <c r="J25" s="22">
        <f t="shared" si="1"/>
        <v>0.42825676153470454</v>
      </c>
      <c r="K25" s="22">
        <f t="shared" si="2"/>
        <v>0.49428470809447339</v>
      </c>
      <c r="L25" s="23">
        <f t="shared" si="3"/>
        <v>0.56345814444174447</v>
      </c>
      <c r="M25" s="4"/>
      <c r="N25" t="s">
        <v>266</v>
      </c>
      <c r="O25" s="5">
        <v>6.6554177297686419</v>
      </c>
      <c r="P25" s="71">
        <v>0.5655258176088197</v>
      </c>
    </row>
    <row r="26" spans="1:16">
      <c r="A26" s="17"/>
      <c r="B26" s="55">
        <v>20</v>
      </c>
      <c r="C26" s="19" t="s">
        <v>268</v>
      </c>
      <c r="D26" s="20">
        <v>101.458392</v>
      </c>
      <c r="E26" s="21">
        <v>88.009412999999995</v>
      </c>
      <c r="F26" s="21">
        <f t="shared" si="0"/>
        <v>58.921738393469916</v>
      </c>
      <c r="G26" s="21">
        <v>41.379273673469925</v>
      </c>
      <c r="H26" s="21">
        <v>9.0941106499999975</v>
      </c>
      <c r="I26" s="21">
        <v>8.4483540699999953</v>
      </c>
      <c r="J26" s="22">
        <f t="shared" si="1"/>
        <v>0.47016872699139495</v>
      </c>
      <c r="K26" s="22">
        <f t="shared" si="2"/>
        <v>0.57349984056216718</v>
      </c>
      <c r="L26" s="23">
        <f t="shared" si="3"/>
        <v>0.66949359602557423</v>
      </c>
      <c r="M26" s="4"/>
      <c r="N26" t="s">
        <v>258</v>
      </c>
      <c r="O26" s="5">
        <v>38.067897141518301</v>
      </c>
      <c r="P26" s="71">
        <v>0.56408330949049479</v>
      </c>
    </row>
    <row r="27" spans="1:16">
      <c r="A27" s="17"/>
      <c r="B27" s="55">
        <v>21</v>
      </c>
      <c r="C27" s="19" t="s">
        <v>269</v>
      </c>
      <c r="D27" s="20">
        <v>75.101193000000023</v>
      </c>
      <c r="E27" s="21">
        <v>97.969086000000047</v>
      </c>
      <c r="F27" s="21">
        <f t="shared" si="0"/>
        <v>48.053064882865655</v>
      </c>
      <c r="G27" s="21">
        <v>39.971919962865648</v>
      </c>
      <c r="H27" s="21">
        <v>4.3597100500000021</v>
      </c>
      <c r="I27" s="21">
        <v>3.7214348699999995</v>
      </c>
      <c r="J27" s="22">
        <f t="shared" si="1"/>
        <v>0.4080054392144235</v>
      </c>
      <c r="K27" s="22">
        <f t="shared" si="2"/>
        <v>0.45250631421493132</v>
      </c>
      <c r="L27" s="23">
        <f t="shared" si="3"/>
        <v>0.49049212200331882</v>
      </c>
      <c r="M27" s="4"/>
      <c r="N27" t="s">
        <v>267</v>
      </c>
      <c r="O27" s="5">
        <v>10.19002897751635</v>
      </c>
      <c r="P27" s="71">
        <v>0.56345814444174447</v>
      </c>
    </row>
    <row r="28" spans="1:16">
      <c r="A28" s="17"/>
      <c r="B28" s="55">
        <v>22</v>
      </c>
      <c r="C28" s="19" t="s">
        <v>270</v>
      </c>
      <c r="D28" s="20">
        <v>36.721404000000035</v>
      </c>
      <c r="E28" s="21">
        <v>63.294476000000003</v>
      </c>
      <c r="F28" s="21">
        <f t="shared" si="0"/>
        <v>41.831270943943707</v>
      </c>
      <c r="G28" s="21">
        <v>33.038920653943705</v>
      </c>
      <c r="H28" s="21">
        <v>3.9779976499999998</v>
      </c>
      <c r="I28" s="21">
        <v>4.8143526399999992</v>
      </c>
      <c r="J28" s="22">
        <f t="shared" si="1"/>
        <v>0.52198742673758303</v>
      </c>
      <c r="K28" s="22">
        <f t="shared" si="2"/>
        <v>0.58483647615541845</v>
      </c>
      <c r="L28" s="23">
        <f t="shared" si="3"/>
        <v>0.66089923777777548</v>
      </c>
      <c r="M28" s="4"/>
      <c r="N28" t="s">
        <v>256</v>
      </c>
      <c r="O28" s="5">
        <v>46.005160002052619</v>
      </c>
      <c r="P28" s="71">
        <v>0.56092827316118932</v>
      </c>
    </row>
    <row r="29" spans="1:16">
      <c r="A29" s="17"/>
      <c r="B29" s="55">
        <v>23</v>
      </c>
      <c r="C29" s="19" t="s">
        <v>271</v>
      </c>
      <c r="D29" s="20">
        <v>14.013076000000005</v>
      </c>
      <c r="E29" s="21">
        <v>15.588179</v>
      </c>
      <c r="F29" s="21">
        <f t="shared" si="0"/>
        <v>10.832263405058919</v>
      </c>
      <c r="G29" s="21">
        <v>8.4553772550589201</v>
      </c>
      <c r="H29" s="21">
        <v>1.1733802099999999</v>
      </c>
      <c r="I29" s="21">
        <v>1.2035059399999999</v>
      </c>
      <c r="J29" s="22">
        <f t="shared" si="1"/>
        <v>0.54242238654424746</v>
      </c>
      <c r="K29" s="22">
        <f t="shared" si="2"/>
        <v>0.61769610581575429</v>
      </c>
      <c r="L29" s="23">
        <f t="shared" si="3"/>
        <v>0.69490242606650332</v>
      </c>
      <c r="M29" s="4"/>
      <c r="N29" t="s">
        <v>249</v>
      </c>
      <c r="O29" s="5">
        <v>32.771086332438202</v>
      </c>
      <c r="P29" s="71">
        <v>0.53610620781310692</v>
      </c>
    </row>
    <row r="30" spans="1:16">
      <c r="A30" s="17"/>
      <c r="B30" s="55">
        <v>24</v>
      </c>
      <c r="C30" s="19" t="s">
        <v>272</v>
      </c>
      <c r="D30" s="20">
        <v>19.80199</v>
      </c>
      <c r="E30" s="21">
        <v>25.596831000000002</v>
      </c>
      <c r="F30" s="21">
        <f t="shared" si="0"/>
        <v>18.180351041015676</v>
      </c>
      <c r="G30" s="21">
        <v>14.037316531015676</v>
      </c>
      <c r="H30" s="21">
        <v>2.9947999000000007</v>
      </c>
      <c r="I30" s="21">
        <v>1.1482346099999998</v>
      </c>
      <c r="J30" s="22">
        <f t="shared" si="1"/>
        <v>0.54840056298436612</v>
      </c>
      <c r="K30" s="22">
        <f t="shared" si="2"/>
        <v>0.66539941725660012</v>
      </c>
      <c r="L30" s="23">
        <f t="shared" si="3"/>
        <v>0.71025788469735474</v>
      </c>
      <c r="M30" s="4"/>
      <c r="N30" t="s">
        <v>254</v>
      </c>
      <c r="O30" s="5">
        <v>81.941500825927307</v>
      </c>
      <c r="P30" s="71">
        <v>0.51223433308775357</v>
      </c>
    </row>
    <row r="31" spans="1:16" ht="15.75" thickBot="1">
      <c r="A31" s="24"/>
      <c r="B31" s="56">
        <v>25</v>
      </c>
      <c r="C31" s="26" t="s">
        <v>273</v>
      </c>
      <c r="D31" s="27">
        <v>22.294283000000007</v>
      </c>
      <c r="E31" s="28">
        <v>39.568054999999973</v>
      </c>
      <c r="F31" s="28">
        <f t="shared" si="0"/>
        <v>25.390825274705819</v>
      </c>
      <c r="G31" s="28">
        <v>19.591159044705819</v>
      </c>
      <c r="H31" s="28">
        <v>3.4498396999999996</v>
      </c>
      <c r="I31" s="28">
        <v>2.3498265300000005</v>
      </c>
      <c r="J31" s="29">
        <f t="shared" si="1"/>
        <v>0.49512565236542033</v>
      </c>
      <c r="K31" s="29">
        <f t="shared" si="2"/>
        <v>0.58231314995659589</v>
      </c>
      <c r="L31" s="30">
        <f t="shared" si="3"/>
        <v>0.64170011072583266</v>
      </c>
      <c r="M31" s="4"/>
      <c r="N31" t="s">
        <v>269</v>
      </c>
      <c r="O31" s="5">
        <v>48.053064882865655</v>
      </c>
      <c r="P31" s="71">
        <v>0.49049212200331882</v>
      </c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49</v>
      </c>
      <c r="B1" s="51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847</v>
      </c>
      <c r="N2" s="72" t="s">
        <v>858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1113.0443510000002</v>
      </c>
      <c r="E6" s="14">
        <f ca="1">SUM(E7:OFFSET(E7,50,0))</f>
        <v>1117.7279999999998</v>
      </c>
      <c r="F6" s="14">
        <f ca="1">SUM(F7:OFFSET(F7,50,0))</f>
        <v>706.01456447933094</v>
      </c>
      <c r="G6" s="14">
        <f ca="1">SUM(G7:OFFSET(G7,50,0))</f>
        <v>535.25294163933108</v>
      </c>
      <c r="H6" s="14">
        <f ca="1">SUM(H7:OFFSET(H7,50,0))</f>
        <v>10.073663340000001</v>
      </c>
      <c r="I6" s="14">
        <f ca="1">SUM(I7:OFFSET(I7,50,0))</f>
        <v>160.68795950000001</v>
      </c>
      <c r="J6" s="15">
        <f ca="1">IFERROR(G6/E6,0)</f>
        <v>0.47887584603707806</v>
      </c>
      <c r="K6" s="15">
        <f ca="1">IFERROR(SUM(G6,H6)/E6,0)</f>
        <v>0.48788847105855021</v>
      </c>
      <c r="L6" s="16">
        <f ca="1">IFERROR(SUM(G6,H6,I6)/E6,0)</f>
        <v>0.6316514970362479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50.325600000000009</v>
      </c>
      <c r="E7" s="21">
        <v>48.088763000000007</v>
      </c>
      <c r="F7" s="21">
        <f t="shared" ref="F7:F27" si="0">SUM(G7,H7,I7)</f>
        <v>31.056832331574519</v>
      </c>
      <c r="G7" s="21">
        <v>23.583058171574521</v>
      </c>
      <c r="H7" s="21">
        <v>0.45821626000000004</v>
      </c>
      <c r="I7" s="21">
        <v>7.0155578999999992</v>
      </c>
      <c r="J7" s="22">
        <f t="shared" ref="J7:J27" si="1">IFERROR(G7/E7,0)</f>
        <v>0.49040683728077011</v>
      </c>
      <c r="K7" s="22">
        <f t="shared" ref="K7:K27" si="2">IFERROR(SUM(G7,H7)/E7,0)</f>
        <v>0.49993538888855421</v>
      </c>
      <c r="L7" s="23">
        <f t="shared" ref="L7:L27" si="3">IFERROR(SUM(G7,H7,I7)/E7,0)</f>
        <v>0.64582306539210654</v>
      </c>
      <c r="M7" s="4"/>
      <c r="N7" t="s">
        <v>262</v>
      </c>
      <c r="O7" s="5">
        <v>0.70484226636103031</v>
      </c>
      <c r="P7" s="71">
        <v>0.8522015494931956</v>
      </c>
    </row>
    <row r="8" spans="1:16">
      <c r="A8" s="17"/>
      <c r="B8" s="55">
        <v>2</v>
      </c>
      <c r="C8" s="19" t="s">
        <v>250</v>
      </c>
      <c r="D8" s="20">
        <v>54.254027999999998</v>
      </c>
      <c r="E8" s="21">
        <v>57.351686999999998</v>
      </c>
      <c r="F8" s="21">
        <f t="shared" si="0"/>
        <v>37.333717210803677</v>
      </c>
      <c r="G8" s="21">
        <v>28.72986963080368</v>
      </c>
      <c r="H8" s="21">
        <v>0.43671695999999999</v>
      </c>
      <c r="I8" s="21">
        <v>8.16713062</v>
      </c>
      <c r="J8" s="22">
        <f t="shared" si="1"/>
        <v>0.50094201467523847</v>
      </c>
      <c r="K8" s="22">
        <f t="shared" si="2"/>
        <v>0.50855673331463958</v>
      </c>
      <c r="L8" s="23">
        <f t="shared" si="3"/>
        <v>0.65096109920539347</v>
      </c>
      <c r="M8" s="4"/>
      <c r="N8" t="s">
        <v>268</v>
      </c>
      <c r="O8" s="5">
        <v>70.111031629804273</v>
      </c>
      <c r="P8" s="71">
        <v>0.6779395361268119</v>
      </c>
    </row>
    <row r="9" spans="1:16">
      <c r="A9" s="17"/>
      <c r="B9" s="55">
        <v>3</v>
      </c>
      <c r="C9" s="19" t="s">
        <v>251</v>
      </c>
      <c r="D9" s="20">
        <v>62.414216000000003</v>
      </c>
      <c r="E9" s="21">
        <v>60.761353999999997</v>
      </c>
      <c r="F9" s="21">
        <f t="shared" si="0"/>
        <v>37.732645942512306</v>
      </c>
      <c r="G9" s="21">
        <v>28.676735922512307</v>
      </c>
      <c r="H9" s="21">
        <v>0.41520962</v>
      </c>
      <c r="I9" s="21">
        <v>8.6407004000000001</v>
      </c>
      <c r="J9" s="22">
        <f t="shared" si="1"/>
        <v>0.47195682838983982</v>
      </c>
      <c r="K9" s="22">
        <f t="shared" si="2"/>
        <v>0.47879027749303132</v>
      </c>
      <c r="L9" s="23">
        <f t="shared" si="3"/>
        <v>0.62099745082231561</v>
      </c>
      <c r="M9" s="4"/>
      <c r="N9" t="s">
        <v>260</v>
      </c>
      <c r="O9" s="5">
        <v>26.876519649071472</v>
      </c>
      <c r="P9" s="71">
        <v>0.6644428266376069</v>
      </c>
    </row>
    <row r="10" spans="1:16">
      <c r="A10" s="17"/>
      <c r="B10" s="55">
        <v>4</v>
      </c>
      <c r="C10" s="19" t="s">
        <v>252</v>
      </c>
      <c r="D10" s="20">
        <v>0.41597200000000001</v>
      </c>
      <c r="E10" s="21">
        <v>0.40166299999999994</v>
      </c>
      <c r="F10" s="21">
        <f t="shared" si="0"/>
        <v>0.20092366346508739</v>
      </c>
      <c r="G10" s="21">
        <v>0.14841403346508741</v>
      </c>
      <c r="H10" s="21">
        <v>4.4090100000000005E-3</v>
      </c>
      <c r="I10" s="21">
        <v>4.8100619999999997E-2</v>
      </c>
      <c r="J10" s="22">
        <f t="shared" si="1"/>
        <v>0.36949889201914898</v>
      </c>
      <c r="K10" s="22">
        <f t="shared" si="2"/>
        <v>0.38047578060485387</v>
      </c>
      <c r="L10" s="23">
        <f t="shared" si="3"/>
        <v>0.50022945470478342</v>
      </c>
      <c r="M10" s="4"/>
      <c r="N10" t="s">
        <v>250</v>
      </c>
      <c r="O10" s="5">
        <v>37.333717210803677</v>
      </c>
      <c r="P10" s="71">
        <v>0.65096109920539347</v>
      </c>
    </row>
    <row r="11" spans="1:16">
      <c r="A11" s="17"/>
      <c r="B11" s="55">
        <v>5</v>
      </c>
      <c r="C11" s="19" t="s">
        <v>253</v>
      </c>
      <c r="D11" s="20">
        <v>84.636583000000016</v>
      </c>
      <c r="E11" s="21">
        <v>65.923406</v>
      </c>
      <c r="F11" s="21">
        <f t="shared" si="0"/>
        <v>42.49249652457074</v>
      </c>
      <c r="G11" s="21">
        <v>32.545425924570736</v>
      </c>
      <c r="H11" s="21">
        <v>0.59215529</v>
      </c>
      <c r="I11" s="21">
        <v>9.3549153100000009</v>
      </c>
      <c r="J11" s="22">
        <f t="shared" si="1"/>
        <v>0.49368544344584891</v>
      </c>
      <c r="K11" s="22">
        <f t="shared" si="2"/>
        <v>0.50266791759167806</v>
      </c>
      <c r="L11" s="23">
        <f t="shared" si="3"/>
        <v>0.64457374251219268</v>
      </c>
      <c r="M11" s="4"/>
      <c r="N11" t="s">
        <v>264</v>
      </c>
      <c r="O11" s="5">
        <v>54.216461599649399</v>
      </c>
      <c r="P11" s="71">
        <v>0.64897606988927037</v>
      </c>
    </row>
    <row r="12" spans="1:16">
      <c r="A12" s="17"/>
      <c r="B12" s="55">
        <v>6</v>
      </c>
      <c r="C12" s="19" t="s">
        <v>254</v>
      </c>
      <c r="D12" s="20">
        <v>156.93672999999998</v>
      </c>
      <c r="E12" s="21">
        <v>153.67840200000001</v>
      </c>
      <c r="F12" s="21">
        <f t="shared" si="0"/>
        <v>97.637414821129013</v>
      </c>
      <c r="G12" s="21">
        <v>73.649306251129019</v>
      </c>
      <c r="H12" s="21">
        <v>0.91155467999999995</v>
      </c>
      <c r="I12" s="21">
        <v>23.07655389</v>
      </c>
      <c r="J12" s="22">
        <f t="shared" si="1"/>
        <v>0.47924305102501663</v>
      </c>
      <c r="K12" s="22">
        <f t="shared" si="2"/>
        <v>0.48517462415524731</v>
      </c>
      <c r="L12" s="23">
        <f t="shared" si="3"/>
        <v>0.63533595840701806</v>
      </c>
      <c r="M12" s="4"/>
      <c r="N12" t="s">
        <v>249</v>
      </c>
      <c r="O12" s="5">
        <v>31.056832331574519</v>
      </c>
      <c r="P12" s="71">
        <v>0.64582306539210654</v>
      </c>
    </row>
    <row r="13" spans="1:16">
      <c r="A13" s="17"/>
      <c r="B13" s="55">
        <v>8</v>
      </c>
      <c r="C13" s="19" t="s">
        <v>256</v>
      </c>
      <c r="D13" s="20">
        <v>79.707307999999998</v>
      </c>
      <c r="E13" s="21">
        <v>88.610809000000003</v>
      </c>
      <c r="F13" s="21">
        <f t="shared" si="0"/>
        <v>54.876609682743947</v>
      </c>
      <c r="G13" s="21">
        <v>41.646865662743949</v>
      </c>
      <c r="H13" s="21">
        <v>0.37641998999999998</v>
      </c>
      <c r="I13" s="21">
        <v>12.85332403</v>
      </c>
      <c r="J13" s="22">
        <f t="shared" si="1"/>
        <v>0.4699975785430866</v>
      </c>
      <c r="K13" s="22">
        <f t="shared" si="2"/>
        <v>0.47424559291343282</v>
      </c>
      <c r="L13" s="23">
        <f t="shared" si="3"/>
        <v>0.61929927400554419</v>
      </c>
      <c r="M13" s="4"/>
      <c r="N13" t="s">
        <v>253</v>
      </c>
      <c r="O13" s="5">
        <v>42.49249652457074</v>
      </c>
      <c r="P13" s="71">
        <v>0.64457374251219268</v>
      </c>
    </row>
    <row r="14" spans="1:16">
      <c r="A14" s="17"/>
      <c r="B14" s="55">
        <v>9</v>
      </c>
      <c r="C14" s="19" t="s">
        <v>257</v>
      </c>
      <c r="D14" s="20">
        <v>77.239238999999998</v>
      </c>
      <c r="E14" s="21">
        <v>66.418659000000019</v>
      </c>
      <c r="F14" s="21">
        <f t="shared" si="0"/>
        <v>39.173754492589062</v>
      </c>
      <c r="G14" s="21">
        <v>30.07496019258906</v>
      </c>
      <c r="H14" s="21">
        <v>0.52007961999999996</v>
      </c>
      <c r="I14" s="21">
        <v>8.5787146799999991</v>
      </c>
      <c r="J14" s="22">
        <f t="shared" si="1"/>
        <v>0.45280890408505614</v>
      </c>
      <c r="K14" s="22">
        <f t="shared" si="2"/>
        <v>0.46063922809084495</v>
      </c>
      <c r="L14" s="23">
        <f t="shared" si="3"/>
        <v>0.58980044286333833</v>
      </c>
      <c r="M14" s="4"/>
      <c r="N14" t="s">
        <v>261</v>
      </c>
      <c r="O14" s="5">
        <v>58.479261897340969</v>
      </c>
      <c r="P14" s="71">
        <v>0.63649339929446924</v>
      </c>
    </row>
    <row r="15" spans="1:16">
      <c r="A15" s="17"/>
      <c r="B15" s="55">
        <v>10</v>
      </c>
      <c r="C15" s="19" t="s">
        <v>258</v>
      </c>
      <c r="D15" s="20">
        <v>81.426575999999997</v>
      </c>
      <c r="E15" s="21">
        <v>80.286840000000012</v>
      </c>
      <c r="F15" s="21">
        <f t="shared" si="0"/>
        <v>50.195058966528009</v>
      </c>
      <c r="G15" s="21">
        <v>38.127484606528014</v>
      </c>
      <c r="H15" s="21">
        <v>0.49605558999999999</v>
      </c>
      <c r="I15" s="21">
        <v>11.571518770000001</v>
      </c>
      <c r="J15" s="22">
        <f t="shared" si="1"/>
        <v>0.47489083648737462</v>
      </c>
      <c r="K15" s="22">
        <f t="shared" si="2"/>
        <v>0.48106937820106016</v>
      </c>
      <c r="L15" s="23">
        <f t="shared" si="3"/>
        <v>0.62519659469133426</v>
      </c>
      <c r="M15" s="4"/>
      <c r="N15" t="s">
        <v>254</v>
      </c>
      <c r="O15" s="5">
        <v>97.637414821129013</v>
      </c>
      <c r="P15" s="71">
        <v>0.63533595840701806</v>
      </c>
    </row>
    <row r="16" spans="1:16">
      <c r="A16" s="17"/>
      <c r="B16" s="55">
        <v>11</v>
      </c>
      <c r="C16" s="19" t="s">
        <v>259</v>
      </c>
      <c r="D16" s="20">
        <v>9.3601999999999991E-2</v>
      </c>
      <c r="E16" s="21">
        <v>6.8009999999999987E-2</v>
      </c>
      <c r="F16" s="21">
        <f t="shared" si="0"/>
        <v>4.2353769768231513E-2</v>
      </c>
      <c r="G16" s="21">
        <v>3.2353979768231511E-2</v>
      </c>
      <c r="H16" s="21">
        <v>5.7030000000000001E-5</v>
      </c>
      <c r="I16" s="21">
        <v>9.9427600000000001E-3</v>
      </c>
      <c r="J16" s="22">
        <f t="shared" si="1"/>
        <v>0.47572386072976791</v>
      </c>
      <c r="K16" s="22">
        <f t="shared" si="2"/>
        <v>0.4765624138837159</v>
      </c>
      <c r="L16" s="23">
        <f t="shared" si="3"/>
        <v>0.62275797336026351</v>
      </c>
      <c r="M16" s="4"/>
      <c r="N16" t="s">
        <v>269</v>
      </c>
      <c r="O16" s="5">
        <v>51.132798286431694</v>
      </c>
      <c r="P16" s="71">
        <v>0.62620837686035369</v>
      </c>
    </row>
    <row r="17" spans="1:16">
      <c r="A17" s="17"/>
      <c r="B17" s="55">
        <v>12</v>
      </c>
      <c r="C17" s="19" t="s">
        <v>260</v>
      </c>
      <c r="D17" s="20">
        <v>40.283985000000001</v>
      </c>
      <c r="E17" s="21">
        <v>40.449709999999996</v>
      </c>
      <c r="F17" s="21">
        <f t="shared" si="0"/>
        <v>26.876519649071472</v>
      </c>
      <c r="G17" s="21">
        <v>20.400593279071472</v>
      </c>
      <c r="H17" s="21">
        <v>0.39853963999999997</v>
      </c>
      <c r="I17" s="21">
        <v>6.0773867300000006</v>
      </c>
      <c r="J17" s="22">
        <f t="shared" si="1"/>
        <v>0.50434461159477961</v>
      </c>
      <c r="K17" s="22">
        <f t="shared" si="2"/>
        <v>0.51419733093442388</v>
      </c>
      <c r="L17" s="23">
        <f t="shared" si="3"/>
        <v>0.6644428266376069</v>
      </c>
      <c r="M17" s="4"/>
      <c r="N17" t="s">
        <v>270</v>
      </c>
      <c r="O17" s="5">
        <v>23.087481983796401</v>
      </c>
      <c r="P17" s="71">
        <v>0.62598634739443881</v>
      </c>
    </row>
    <row r="18" spans="1:16">
      <c r="A18" s="17"/>
      <c r="B18" s="55">
        <v>13</v>
      </c>
      <c r="C18" s="19" t="s">
        <v>261</v>
      </c>
      <c r="D18" s="20">
        <v>84.873191000000006</v>
      </c>
      <c r="E18" s="21">
        <v>91.877247999999994</v>
      </c>
      <c r="F18" s="21">
        <f t="shared" si="0"/>
        <v>58.479261897340969</v>
      </c>
      <c r="G18" s="21">
        <v>44.285497897340974</v>
      </c>
      <c r="H18" s="21">
        <v>0.53515203</v>
      </c>
      <c r="I18" s="21">
        <v>13.658611969999997</v>
      </c>
      <c r="J18" s="22">
        <f t="shared" si="1"/>
        <v>0.48200723096691989</v>
      </c>
      <c r="K18" s="22">
        <f t="shared" si="2"/>
        <v>0.4878318724494336</v>
      </c>
      <c r="L18" s="23">
        <f t="shared" si="3"/>
        <v>0.63649339929446924</v>
      </c>
      <c r="M18" s="4"/>
      <c r="N18" t="s">
        <v>258</v>
      </c>
      <c r="O18" s="5">
        <v>50.195058966528009</v>
      </c>
      <c r="P18" s="71">
        <v>0.62519659469133426</v>
      </c>
    </row>
    <row r="19" spans="1:16">
      <c r="A19" s="17"/>
      <c r="B19" s="55">
        <v>14</v>
      </c>
      <c r="C19" s="19" t="s">
        <v>262</v>
      </c>
      <c r="D19" s="20">
        <v>0.83272800000000002</v>
      </c>
      <c r="E19" s="21">
        <v>0.82708400000000015</v>
      </c>
      <c r="F19" s="21">
        <f t="shared" si="0"/>
        <v>0.70484226636103031</v>
      </c>
      <c r="G19" s="21">
        <v>0.50730707636103034</v>
      </c>
      <c r="H19" s="21">
        <v>9.1787599999999993E-3</v>
      </c>
      <c r="I19" s="21">
        <v>0.18835642999999999</v>
      </c>
      <c r="J19" s="22">
        <f t="shared" si="1"/>
        <v>0.61336826291045432</v>
      </c>
      <c r="K19" s="22">
        <f t="shared" si="2"/>
        <v>0.624465999053337</v>
      </c>
      <c r="L19" s="23">
        <f t="shared" si="3"/>
        <v>0.8522015494931956</v>
      </c>
      <c r="M19" s="4"/>
      <c r="N19" t="s">
        <v>259</v>
      </c>
      <c r="O19" s="5">
        <v>4.2353769768231513E-2</v>
      </c>
      <c r="P19" s="71">
        <v>0.62275797336026351</v>
      </c>
    </row>
    <row r="20" spans="1:16">
      <c r="A20" s="17"/>
      <c r="B20" s="55">
        <v>15</v>
      </c>
      <c r="C20" s="19" t="s">
        <v>263</v>
      </c>
      <c r="D20" s="20">
        <v>21.788463999999998</v>
      </c>
      <c r="E20" s="21">
        <v>36.426040000000008</v>
      </c>
      <c r="F20" s="21">
        <f t="shared" si="0"/>
        <v>18.85202992463325</v>
      </c>
      <c r="G20" s="21">
        <v>14.205529134633252</v>
      </c>
      <c r="H20" s="21">
        <v>2.6344322000000009</v>
      </c>
      <c r="I20" s="21">
        <v>2.0120685899999997</v>
      </c>
      <c r="J20" s="22">
        <f t="shared" si="1"/>
        <v>0.38998280171638888</v>
      </c>
      <c r="K20" s="22">
        <f t="shared" si="2"/>
        <v>0.46230557410668982</v>
      </c>
      <c r="L20" s="23">
        <f t="shared" si="3"/>
        <v>0.51754266795493675</v>
      </c>
      <c r="M20" s="4"/>
      <c r="N20" t="s">
        <v>251</v>
      </c>
      <c r="O20" s="5">
        <v>37.732645942512306</v>
      </c>
      <c r="P20" s="71">
        <v>0.62099745082231561</v>
      </c>
    </row>
    <row r="21" spans="1:16">
      <c r="A21" s="17"/>
      <c r="B21" s="55">
        <v>16</v>
      </c>
      <c r="C21" s="19" t="s">
        <v>264</v>
      </c>
      <c r="D21" s="20">
        <v>77.716161999999997</v>
      </c>
      <c r="E21" s="21">
        <v>83.541541999999978</v>
      </c>
      <c r="F21" s="21">
        <f t="shared" si="0"/>
        <v>54.216461599649399</v>
      </c>
      <c r="G21" s="21">
        <v>41.464161029649404</v>
      </c>
      <c r="H21" s="21">
        <v>0.66633312999999994</v>
      </c>
      <c r="I21" s="21">
        <v>12.085967439999999</v>
      </c>
      <c r="J21" s="22">
        <f t="shared" si="1"/>
        <v>0.49632985023964982</v>
      </c>
      <c r="K21" s="22">
        <f t="shared" si="2"/>
        <v>0.5043059195585522</v>
      </c>
      <c r="L21" s="23">
        <f t="shared" si="3"/>
        <v>0.64897606988927037</v>
      </c>
      <c r="M21" s="4"/>
      <c r="N21" t="s">
        <v>256</v>
      </c>
      <c r="O21" s="5">
        <v>54.876609682743947</v>
      </c>
      <c r="P21" s="71">
        <v>0.61929927400554419</v>
      </c>
    </row>
    <row r="22" spans="1:16">
      <c r="A22" s="17"/>
      <c r="B22" s="55">
        <v>17</v>
      </c>
      <c r="C22" s="19" t="s">
        <v>265</v>
      </c>
      <c r="D22" s="20">
        <v>0</v>
      </c>
      <c r="E22" s="21">
        <v>0.136653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267</v>
      </c>
      <c r="O22" s="5">
        <v>10.410547725476416</v>
      </c>
      <c r="P22" s="71">
        <v>0.59217718359970606</v>
      </c>
    </row>
    <row r="23" spans="1:16">
      <c r="A23" s="17"/>
      <c r="B23" s="55">
        <v>19</v>
      </c>
      <c r="C23" s="19" t="s">
        <v>267</v>
      </c>
      <c r="D23" s="20">
        <v>31.409482000000001</v>
      </c>
      <c r="E23" s="21">
        <v>17.580123</v>
      </c>
      <c r="F23" s="21">
        <f t="shared" si="0"/>
        <v>10.410547725476416</v>
      </c>
      <c r="G23" s="21">
        <v>7.7790322654764168</v>
      </c>
      <c r="H23" s="21">
        <v>0.16453639</v>
      </c>
      <c r="I23" s="21">
        <v>2.4669790699999998</v>
      </c>
      <c r="J23" s="22">
        <f t="shared" si="1"/>
        <v>0.44249020700688024</v>
      </c>
      <c r="K23" s="22">
        <f t="shared" si="2"/>
        <v>0.4518494356084094</v>
      </c>
      <c r="L23" s="23">
        <f t="shared" si="3"/>
        <v>0.59217718359970606</v>
      </c>
      <c r="M23" s="4"/>
      <c r="N23" t="s">
        <v>257</v>
      </c>
      <c r="O23" s="5">
        <v>39.173754492589062</v>
      </c>
      <c r="P23" s="71">
        <v>0.58980044286333833</v>
      </c>
    </row>
    <row r="24" spans="1:16">
      <c r="A24" s="17"/>
      <c r="B24" s="55">
        <v>20</v>
      </c>
      <c r="C24" s="19" t="s">
        <v>268</v>
      </c>
      <c r="D24" s="20">
        <v>98.105181999999999</v>
      </c>
      <c r="E24" s="21">
        <v>103.417824</v>
      </c>
      <c r="F24" s="21">
        <f t="shared" si="0"/>
        <v>70.111031629804273</v>
      </c>
      <c r="G24" s="21">
        <v>52.682556509804272</v>
      </c>
      <c r="H24" s="21">
        <v>0.66611581999999991</v>
      </c>
      <c r="I24" s="21">
        <v>16.762359299999996</v>
      </c>
      <c r="J24" s="22">
        <f t="shared" si="1"/>
        <v>0.50941466830518767</v>
      </c>
      <c r="K24" s="22">
        <f t="shared" si="2"/>
        <v>0.51585568392740766</v>
      </c>
      <c r="L24" s="23">
        <f t="shared" si="3"/>
        <v>0.6779395361268119</v>
      </c>
      <c r="M24" s="4"/>
      <c r="N24" t="s">
        <v>263</v>
      </c>
      <c r="O24" s="5">
        <v>18.85202992463325</v>
      </c>
      <c r="P24" s="71">
        <v>0.51754266795493675</v>
      </c>
    </row>
    <row r="25" spans="1:16">
      <c r="A25" s="17"/>
      <c r="B25" s="55">
        <v>21</v>
      </c>
      <c r="C25" s="19" t="s">
        <v>269</v>
      </c>
      <c r="D25" s="20">
        <v>74.769658000000021</v>
      </c>
      <c r="E25" s="21">
        <v>81.654605999999987</v>
      </c>
      <c r="F25" s="21">
        <f t="shared" si="0"/>
        <v>51.132798286431694</v>
      </c>
      <c r="G25" s="21">
        <v>38.491836216431693</v>
      </c>
      <c r="H25" s="21">
        <v>0.49903704999999998</v>
      </c>
      <c r="I25" s="21">
        <v>12.141925019999999</v>
      </c>
      <c r="J25" s="22">
        <f t="shared" si="1"/>
        <v>0.47139822359110639</v>
      </c>
      <c r="K25" s="22">
        <f t="shared" si="2"/>
        <v>0.47750978391141458</v>
      </c>
      <c r="L25" s="23">
        <f t="shared" si="3"/>
        <v>0.62620837686035369</v>
      </c>
      <c r="M25" s="4"/>
      <c r="N25" t="s">
        <v>252</v>
      </c>
      <c r="O25" s="5">
        <v>0.20092366346508739</v>
      </c>
      <c r="P25" s="71">
        <v>0.50022945470478342</v>
      </c>
    </row>
    <row r="26" spans="1:16">
      <c r="A26" s="17"/>
      <c r="B26" s="55">
        <v>22</v>
      </c>
      <c r="C26" s="19" t="s">
        <v>270</v>
      </c>
      <c r="D26" s="20">
        <v>33.262239999999998</v>
      </c>
      <c r="E26" s="21">
        <v>36.881765999999999</v>
      </c>
      <c r="F26" s="21">
        <f t="shared" si="0"/>
        <v>23.087481983796401</v>
      </c>
      <c r="G26" s="21">
        <v>17.191751273796399</v>
      </c>
      <c r="H26" s="21">
        <v>0.27450482999999998</v>
      </c>
      <c r="I26" s="21">
        <v>5.6212258800000008</v>
      </c>
      <c r="J26" s="22">
        <f t="shared" si="1"/>
        <v>0.46613145568453529</v>
      </c>
      <c r="K26" s="22">
        <f t="shared" si="2"/>
        <v>0.47357428881785107</v>
      </c>
      <c r="L26" s="23">
        <f t="shared" si="3"/>
        <v>0.62598634739443881</v>
      </c>
      <c r="M26" s="4"/>
      <c r="N26" t="s">
        <v>273</v>
      </c>
      <c r="O26" s="5">
        <v>1.4017821110815394</v>
      </c>
      <c r="P26" s="71">
        <v>0.41896631671111711</v>
      </c>
    </row>
    <row r="27" spans="1:16" ht="15.75" thickBot="1">
      <c r="A27" s="24"/>
      <c r="B27" s="56">
        <v>25</v>
      </c>
      <c r="C27" s="26" t="s">
        <v>273</v>
      </c>
      <c r="D27" s="27">
        <v>2.5534050000000001</v>
      </c>
      <c r="E27" s="28">
        <v>3.3458109999999999</v>
      </c>
      <c r="F27" s="28">
        <f t="shared" si="0"/>
        <v>1.4017821110815394</v>
      </c>
      <c r="G27" s="28">
        <v>1.0302025810815394</v>
      </c>
      <c r="H27" s="28">
        <v>1.4959439999999999E-2</v>
      </c>
      <c r="I27" s="28">
        <v>0.35662009</v>
      </c>
      <c r="J27" s="29">
        <f t="shared" si="1"/>
        <v>0.30790818162817307</v>
      </c>
      <c r="K27" s="29">
        <f t="shared" si="2"/>
        <v>0.312379276976954</v>
      </c>
      <c r="L27" s="30">
        <f t="shared" si="3"/>
        <v>0.41896631671111711</v>
      </c>
      <c r="M27" s="4"/>
      <c r="N27" t="s">
        <v>265</v>
      </c>
      <c r="O27" s="5">
        <v>0</v>
      </c>
      <c r="P27" s="71">
        <v>0</v>
      </c>
    </row>
    <row r="28" spans="1:16">
      <c r="O28" s="5"/>
      <c r="P28" s="71"/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M15"/>
  <sheetViews>
    <sheetView workbookViewId="0">
      <selection activeCell="E15" sqref="E15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9.85546875" customWidth="1"/>
    <col min="6" max="6" width="13.5703125" customWidth="1"/>
    <col min="7" max="9" width="0" hidden="1" customWidth="1"/>
  </cols>
  <sheetData>
    <row r="1" spans="1:13" ht="15.75">
      <c r="A1" s="50">
        <v>49</v>
      </c>
      <c r="B1" s="49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848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1113.0443510000002</v>
      </c>
      <c r="E6" s="14">
        <v>1117.7279999999998</v>
      </c>
      <c r="F6" s="14">
        <v>706.01456447933094</v>
      </c>
      <c r="G6" s="14">
        <v>535.25294163933108</v>
      </c>
      <c r="H6" s="14">
        <v>10.073663340000001</v>
      </c>
      <c r="I6" s="14">
        <v>160.68795950000001</v>
      </c>
      <c r="J6" s="15">
        <v>0.47887584603707806</v>
      </c>
      <c r="K6" s="15">
        <v>0.48788847105855021</v>
      </c>
      <c r="L6" s="16">
        <v>0.6316514970362479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1113.044351</v>
      </c>
      <c r="E7" s="38">
        <f ca="1">SUM(E8:OFFSET(E6,MATCH("PROYECTOS",$A$8:$A$50,0),0))</f>
        <v>1117.7280000000003</v>
      </c>
      <c r="F7" s="38">
        <f ca="1">SUM(F8:OFFSET(F6,MATCH("PROYECTOS",$A$8:$A$50,0),0))</f>
        <v>706.01456447933106</v>
      </c>
      <c r="G7" s="38">
        <f ca="1">SUM(G8:OFFSET(G6,MATCH("PROYECTOS",$A$8:$A$50,0),0))</f>
        <v>535.25294163933108</v>
      </c>
      <c r="H7" s="38">
        <f ca="1">SUM(H8:OFFSET(H6,MATCH("PROYECTOS",$A$8:$A$50,0),0))</f>
        <v>10.073663339999998</v>
      </c>
      <c r="I7" s="38">
        <f ca="1">SUM(I8:OFFSET(I6,MATCH("PROYECTOS",$A$8:$A$50,0),0))</f>
        <v>160.68795950000001</v>
      </c>
      <c r="J7" s="39">
        <f ca="1">IFERROR(G7/E7,0)</f>
        <v>0.47887584603707783</v>
      </c>
      <c r="K7" s="39">
        <f ca="1">IFERROR(SUM(G7,H7)/E7,0)</f>
        <v>0.48788847105855004</v>
      </c>
      <c r="L7" s="40">
        <f ca="1">IFERROR(SUM(G7,H7,I7)/E7,0)</f>
        <v>0.63165149703624768</v>
      </c>
      <c r="M7" s="4"/>
    </row>
    <row r="8" spans="1:13">
      <c r="A8" s="17"/>
      <c r="B8" s="19">
        <v>3000001</v>
      </c>
      <c r="C8" s="19" t="s">
        <v>275</v>
      </c>
      <c r="D8" s="20">
        <v>48.046827000000008</v>
      </c>
      <c r="E8" s="21">
        <v>52.104229000000011</v>
      </c>
      <c r="F8" s="21">
        <f t="shared" ref="F8:F9" si="0">SUM(G8,H8,I8)</f>
        <v>27.276132054831582</v>
      </c>
      <c r="G8" s="21">
        <v>20.454608144831582</v>
      </c>
      <c r="H8" s="21">
        <v>3.4643082800000005</v>
      </c>
      <c r="I8" s="21">
        <v>3.3572156300000002</v>
      </c>
      <c r="J8" s="22">
        <f t="shared" ref="J8:J10" si="1">IFERROR(G8/E8,0)</f>
        <v>0.39257097816055542</v>
      </c>
      <c r="K8" s="22">
        <f t="shared" ref="K8:K10" si="2">IFERROR(SUM(G8,H8)/E8,0)</f>
        <v>0.45905902234598994</v>
      </c>
      <c r="L8" s="23">
        <f t="shared" ref="L8:L10" si="3">IFERROR(SUM(G8,H8,I8)/E8,0)</f>
        <v>0.52349171225298385</v>
      </c>
      <c r="M8" s="4"/>
    </row>
    <row r="9" spans="1:13" ht="76.5">
      <c r="A9" s="17"/>
      <c r="B9" s="19">
        <v>3000530</v>
      </c>
      <c r="C9" s="19" t="s">
        <v>850</v>
      </c>
      <c r="D9" s="20">
        <v>1064.9975240000001</v>
      </c>
      <c r="E9" s="21">
        <v>1065.6237710000003</v>
      </c>
      <c r="F9" s="21">
        <f t="shared" si="0"/>
        <v>678.73843242449948</v>
      </c>
      <c r="G9" s="21">
        <v>514.7983334944995</v>
      </c>
      <c r="H9" s="21">
        <v>6.6093550599999977</v>
      </c>
      <c r="I9" s="21">
        <v>157.33074386999999</v>
      </c>
      <c r="J9" s="22">
        <f t="shared" si="1"/>
        <v>0.48309576747842592</v>
      </c>
      <c r="K9" s="22">
        <f t="shared" si="2"/>
        <v>0.48929810196069601</v>
      </c>
      <c r="L9" s="23">
        <f t="shared" si="3"/>
        <v>0.63694002601646105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859</v>
      </c>
    </row>
    <row r="14" spans="1:13" ht="45" customHeight="1">
      <c r="A14" s="84" t="s">
        <v>317</v>
      </c>
      <c r="B14" s="85"/>
      <c r="C14" s="85"/>
      <c r="D14" s="96" t="s">
        <v>318</v>
      </c>
      <c r="E14" s="6"/>
      <c r="F14" s="6"/>
      <c r="G14" s="6"/>
    </row>
    <row r="15" spans="1:13" ht="15.75" thickBot="1">
      <c r="A15" s="94"/>
      <c r="B15" s="95"/>
      <c r="C15" s="95"/>
      <c r="D15" s="97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S14"/>
  <sheetViews>
    <sheetView workbookViewId="0">
      <selection activeCell="J6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49</v>
      </c>
      <c r="B1" s="49" t="s">
        <v>32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849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1113.0443510000002</v>
      </c>
      <c r="I6" s="14">
        <v>1117.7279999999998</v>
      </c>
      <c r="J6" s="14">
        <v>706.01456447933094</v>
      </c>
      <c r="K6" s="14">
        <v>535.25294163933108</v>
      </c>
      <c r="L6" s="14">
        <v>10.073663340000001</v>
      </c>
      <c r="M6" s="14">
        <v>160.68795950000001</v>
      </c>
      <c r="N6" s="15">
        <v>0.47887584603707806</v>
      </c>
      <c r="O6" s="15">
        <v>0.48788847105855021</v>
      </c>
      <c r="P6" s="16">
        <v>0.6316514970362479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SUM(H8:H13)</f>
        <v>1113.044351</v>
      </c>
      <c r="I7" s="37">
        <f>SUM(I8:I13)</f>
        <v>1117.7280000000001</v>
      </c>
      <c r="J7" s="37">
        <f>SUM(J8:J13)</f>
        <v>706.01456447933094</v>
      </c>
      <c r="K7" s="38">
        <f ca="1">SUM(K8:OFFSET(K6,MATCH("PROYECTOS",$A$8:$A$33,0),0))</f>
        <v>535.25294163933108</v>
      </c>
      <c r="L7" s="38">
        <f ca="1">SUM(L8:OFFSET(L6,MATCH("PROYECTOS",$A$8:$A$33,0),0))</f>
        <v>10.073663339999998</v>
      </c>
      <c r="M7" s="38">
        <f ca="1">SUM(M8:OFFSET(M6,MATCH("PROYECTOS",$A$8:$A$33,0),0))</f>
        <v>160.68795949999998</v>
      </c>
      <c r="N7" s="39">
        <f ca="1">IFERROR(K7/I7,0)</f>
        <v>0.47887584603707795</v>
      </c>
      <c r="O7" s="39">
        <f ca="1">IFERROR(SUM(K7,L7)/I7,0)</f>
        <v>0.4878884710585501</v>
      </c>
      <c r="P7" s="40">
        <f ca="1">IFERROR(SUM(K7,L7,M7)/I7,0)</f>
        <v>0.63165149703624768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48.046826999999993</v>
      </c>
      <c r="I8" s="21">
        <v>52.104229000000004</v>
      </c>
      <c r="J8" s="21">
        <f t="shared" ref="J8:J13" si="0">SUM(K8,L8,M8)</f>
        <v>27.276132054831582</v>
      </c>
      <c r="K8" s="21">
        <v>20.454608144831582</v>
      </c>
      <c r="L8" s="21">
        <v>3.46430828</v>
      </c>
      <c r="M8" s="21">
        <v>3.3572156299999998</v>
      </c>
      <c r="N8" s="22">
        <f t="shared" ref="N8:N14" si="1">IFERROR(K8/I8,0)</f>
        <v>0.39257097816055547</v>
      </c>
      <c r="O8" s="22">
        <f t="shared" ref="O8:O14" si="2">IFERROR(SUM(K8,L8)/I8,0)</f>
        <v>0.45905902234599</v>
      </c>
      <c r="P8" s="23">
        <f t="shared" ref="P8:P14" si="3">IFERROR(SUM(K8,L8,M8)/I8,0)</f>
        <v>0.52349171225298397</v>
      </c>
      <c r="Q8" s="70">
        <v>191</v>
      </c>
      <c r="R8" s="21">
        <v>165</v>
      </c>
      <c r="S8" s="23">
        <f>IFERROR(R8/Q8,0)</f>
        <v>0.86387434554973819</v>
      </c>
    </row>
    <row r="9" spans="1:19" ht="76.5">
      <c r="A9" s="17"/>
      <c r="B9" s="19">
        <v>5001325</v>
      </c>
      <c r="C9" s="19" t="s">
        <v>851</v>
      </c>
      <c r="D9" s="68">
        <v>3000530</v>
      </c>
      <c r="E9" s="19" t="s">
        <v>850</v>
      </c>
      <c r="F9" s="69">
        <v>217</v>
      </c>
      <c r="G9" s="19" t="s">
        <v>856</v>
      </c>
      <c r="H9" s="20">
        <v>54.199931999999997</v>
      </c>
      <c r="I9" s="21">
        <v>58.095814000000004</v>
      </c>
      <c r="J9" s="21">
        <f t="shared" si="0"/>
        <v>35.881892461488221</v>
      </c>
      <c r="K9" s="21">
        <v>26.118556351488223</v>
      </c>
      <c r="L9" s="21">
        <v>5.0871657599999995</v>
      </c>
      <c r="M9" s="21">
        <v>4.6761703500000005</v>
      </c>
      <c r="N9" s="22">
        <f t="shared" si="1"/>
        <v>0.44957725097867157</v>
      </c>
      <c r="O9" s="22">
        <f t="shared" si="2"/>
        <v>0.53714235093578722</v>
      </c>
      <c r="P9" s="23">
        <f t="shared" si="3"/>
        <v>0.61763300986691083</v>
      </c>
      <c r="Q9" s="70">
        <v>826309</v>
      </c>
      <c r="R9" s="21">
        <v>830078</v>
      </c>
      <c r="S9" s="23">
        <f t="shared" ref="S9:S13" si="4">IFERROR(R9/Q9,0)</f>
        <v>1.0045612476688504</v>
      </c>
    </row>
    <row r="10" spans="1:19" ht="76.5">
      <c r="A10" s="17"/>
      <c r="B10" s="19">
        <v>5004176</v>
      </c>
      <c r="C10" s="19" t="s">
        <v>852</v>
      </c>
      <c r="D10" s="68">
        <v>3000530</v>
      </c>
      <c r="E10" s="19" t="s">
        <v>850</v>
      </c>
      <c r="F10" s="69">
        <v>217</v>
      </c>
      <c r="G10" s="19" t="s">
        <v>856</v>
      </c>
      <c r="H10" s="20">
        <v>2.262813</v>
      </c>
      <c r="I10" s="21">
        <v>2.3669380000000002</v>
      </c>
      <c r="J10" s="21">
        <f t="shared" si="0"/>
        <v>1.2143564180792035</v>
      </c>
      <c r="K10" s="21">
        <v>0.88399431807920337</v>
      </c>
      <c r="L10" s="21">
        <v>-3.5907000000000001E-3</v>
      </c>
      <c r="M10" s="21">
        <v>0.33395279999999999</v>
      </c>
      <c r="N10" s="22">
        <f t="shared" si="1"/>
        <v>0.37347590772517203</v>
      </c>
      <c r="O10" s="22">
        <f t="shared" si="2"/>
        <v>0.37195888446558523</v>
      </c>
      <c r="P10" s="23">
        <f t="shared" si="3"/>
        <v>0.51304952562306383</v>
      </c>
      <c r="Q10" s="70">
        <v>844947</v>
      </c>
      <c r="R10" s="21">
        <v>824282</v>
      </c>
      <c r="S10" s="23">
        <f t="shared" si="4"/>
        <v>0.97554284469913499</v>
      </c>
    </row>
    <row r="11" spans="1:19" ht="76.5">
      <c r="A11" s="17"/>
      <c r="B11" s="19">
        <v>5004180</v>
      </c>
      <c r="C11" s="19" t="s">
        <v>853</v>
      </c>
      <c r="D11" s="68">
        <v>3000530</v>
      </c>
      <c r="E11" s="19" t="s">
        <v>850</v>
      </c>
      <c r="F11" s="69">
        <v>217</v>
      </c>
      <c r="G11" s="19" t="s">
        <v>856</v>
      </c>
      <c r="H11" s="20">
        <v>2.2289880000000002</v>
      </c>
      <c r="I11" s="21">
        <v>2.0136030000000003</v>
      </c>
      <c r="J11" s="21">
        <f t="shared" si="0"/>
        <v>0.33110436071752314</v>
      </c>
      <c r="K11" s="21">
        <v>6.8142100717523135E-2</v>
      </c>
      <c r="L11" s="21">
        <v>0.15919369999999999</v>
      </c>
      <c r="M11" s="21">
        <v>0.10376856</v>
      </c>
      <c r="N11" s="22">
        <f t="shared" si="1"/>
        <v>3.3840881602541874E-2</v>
      </c>
      <c r="O11" s="22">
        <f t="shared" si="2"/>
        <v>0.11290001093439128</v>
      </c>
      <c r="P11" s="23">
        <f t="shared" si="3"/>
        <v>0.1644337839770417</v>
      </c>
      <c r="Q11" s="70">
        <v>1</v>
      </c>
      <c r="R11" s="21">
        <v>0</v>
      </c>
      <c r="S11" s="23">
        <f t="shared" si="4"/>
        <v>0</v>
      </c>
    </row>
    <row r="12" spans="1:19" ht="76.5">
      <c r="A12" s="17"/>
      <c r="B12" s="19">
        <v>5004902</v>
      </c>
      <c r="C12" s="19" t="s">
        <v>854</v>
      </c>
      <c r="D12" s="68">
        <v>3000530</v>
      </c>
      <c r="E12" s="19" t="s">
        <v>850</v>
      </c>
      <c r="F12" s="69">
        <v>217</v>
      </c>
      <c r="G12" s="19" t="s">
        <v>856</v>
      </c>
      <c r="H12" s="20">
        <v>1002.279888</v>
      </c>
      <c r="I12" s="21">
        <v>996.39164100000005</v>
      </c>
      <c r="J12" s="21">
        <f t="shared" si="0"/>
        <v>634.94364258885207</v>
      </c>
      <c r="K12" s="21">
        <v>481.43241134885216</v>
      </c>
      <c r="L12" s="21">
        <v>1.3665863</v>
      </c>
      <c r="M12" s="21">
        <v>152.14464493999998</v>
      </c>
      <c r="N12" s="22">
        <f t="shared" si="1"/>
        <v>0.48317588339628809</v>
      </c>
      <c r="O12" s="22">
        <f t="shared" si="2"/>
        <v>0.48454741868800172</v>
      </c>
      <c r="P12" s="23">
        <f t="shared" si="3"/>
        <v>0.63724304426280509</v>
      </c>
      <c r="Q12" s="70">
        <v>784837</v>
      </c>
      <c r="R12" s="21">
        <v>736753</v>
      </c>
      <c r="S12" s="23">
        <f t="shared" si="4"/>
        <v>0.93873377529346858</v>
      </c>
    </row>
    <row r="13" spans="1:19" ht="76.5">
      <c r="A13" s="17"/>
      <c r="B13" s="19">
        <v>5004948</v>
      </c>
      <c r="C13" s="19" t="s">
        <v>855</v>
      </c>
      <c r="D13" s="68">
        <v>3000530</v>
      </c>
      <c r="E13" s="19" t="s">
        <v>850</v>
      </c>
      <c r="F13" s="69">
        <v>408</v>
      </c>
      <c r="G13" s="19" t="s">
        <v>857</v>
      </c>
      <c r="H13" s="20">
        <v>4.0259029999999996</v>
      </c>
      <c r="I13" s="21">
        <v>6.7557749999999999</v>
      </c>
      <c r="J13" s="21">
        <f t="shared" si="0"/>
        <v>6.3674365953623964</v>
      </c>
      <c r="K13" s="21">
        <v>6.2952293753623962</v>
      </c>
      <c r="L13" s="21">
        <v>0</v>
      </c>
      <c r="M13" s="21">
        <v>7.2207220000000003E-2</v>
      </c>
      <c r="N13" s="22">
        <f t="shared" si="1"/>
        <v>0.93182934235707915</v>
      </c>
      <c r="O13" s="22">
        <f t="shared" si="2"/>
        <v>0.93182934235707915</v>
      </c>
      <c r="P13" s="23">
        <f t="shared" si="3"/>
        <v>0.94251756391567165</v>
      </c>
      <c r="Q13" s="70">
        <v>18114</v>
      </c>
      <c r="R13" s="21">
        <v>18114</v>
      </c>
      <c r="S13" s="23">
        <f t="shared" si="4"/>
        <v>1</v>
      </c>
    </row>
    <row r="14" spans="1:19" ht="15.75" thickBot="1">
      <c r="A14" s="41" t="s">
        <v>293</v>
      </c>
      <c r="B14" s="43"/>
      <c r="C14" s="43"/>
      <c r="D14" s="65"/>
      <c r="E14" s="43"/>
      <c r="F14" s="66"/>
      <c r="G14" s="43"/>
      <c r="H14" s="44">
        <f>H6-H7</f>
        <v>0</v>
      </c>
      <c r="I14" s="44">
        <f t="shared" ref="I14:M14" si="5">I6-I7</f>
        <v>0</v>
      </c>
      <c r="J14" s="44">
        <f t="shared" si="5"/>
        <v>0</v>
      </c>
      <c r="K14" s="44">
        <f t="shared" ca="1" si="5"/>
        <v>0</v>
      </c>
      <c r="L14" s="44">
        <f t="shared" ca="1" si="5"/>
        <v>0</v>
      </c>
      <c r="M14" s="44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M35"/>
  <sheetViews>
    <sheetView topLeftCell="A12" workbookViewId="0">
      <selection activeCell="A33" sqref="A33:L33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51</v>
      </c>
      <c r="B1" s="50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860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33.741001000000004</v>
      </c>
      <c r="E6" s="14">
        <v>41.251286000000007</v>
      </c>
      <c r="F6" s="14">
        <v>15.58393523717462</v>
      </c>
      <c r="G6" s="14">
        <v>9.0682094671746185</v>
      </c>
      <c r="H6" s="14">
        <v>3.9104344100000006</v>
      </c>
      <c r="I6" s="14">
        <v>2.6052913599999998</v>
      </c>
      <c r="J6" s="15">
        <v>0.21982852770152708</v>
      </c>
      <c r="K6" s="15">
        <v>0.31462398232080852</v>
      </c>
      <c r="L6" s="16">
        <v>0.37778059178990481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14.862521999999998</v>
      </c>
      <c r="E7" s="38">
        <f ca="1">SUM(E8:OFFSET(E6,MATCH("GOBIERNOS REGIONALES",$A$8:$A$50,0),0))</f>
        <v>16.127504999999999</v>
      </c>
      <c r="F7" s="38">
        <f ca="1">SUM(F8:OFFSET(F6,MATCH("GOBIERNOS REGIONALES",$A$8:$A$50,0),0))</f>
        <v>4.3825295379626699</v>
      </c>
      <c r="G7" s="38">
        <f ca="1">SUM(G8:OFFSET(G6,MATCH("GOBIERNOS REGIONALES",$A$8:$A$50,0),0))</f>
        <v>3.3080751679626701</v>
      </c>
      <c r="H7" s="38">
        <f ca="1">SUM(H8:OFFSET(H6,MATCH("GOBIERNOS REGIONALES",$A$8:$A$50,0),0))</f>
        <v>0.64595161999999984</v>
      </c>
      <c r="I7" s="38">
        <f ca="1">SUM(I8:OFFSET(I6,MATCH("GOBIERNOS REGIONALES",$A$8:$A$50,0),0))</f>
        <v>0.42850274999999993</v>
      </c>
      <c r="J7" s="39">
        <f ca="1">IFERROR(G7/E7,0)</f>
        <v>0.20512008323436701</v>
      </c>
      <c r="K7" s="39">
        <f ca="1">IFERROR(SUM(G7,H7)/E7,0)</f>
        <v>0.24517287627333986</v>
      </c>
      <c r="L7" s="40">
        <f ca="1">IFERROR(SUM(G7,H7,I7)/E7,0)</f>
        <v>0.27174256265694352</v>
      </c>
      <c r="M7" s="4"/>
    </row>
    <row r="8" spans="1:13">
      <c r="A8" s="17"/>
      <c r="B8" s="18">
        <v>4</v>
      </c>
      <c r="C8" s="19" t="s">
        <v>103</v>
      </c>
      <c r="D8" s="20">
        <v>0.75353999999999999</v>
      </c>
      <c r="E8" s="21">
        <v>0.27760799999999997</v>
      </c>
      <c r="F8" s="21">
        <f t="shared" ref="F8:F34" si="0">SUM(G8,H8,I8)</f>
        <v>0.11266240929683864</v>
      </c>
      <c r="G8" s="21">
        <v>5.5261739296838641E-2</v>
      </c>
      <c r="H8" s="21">
        <v>2.874322E-2</v>
      </c>
      <c r="I8" s="21">
        <v>2.8657449999999998E-2</v>
      </c>
      <c r="J8" s="22">
        <f t="shared" ref="J8:J34" si="1">IFERROR(G8/E8,0)</f>
        <v>0.1990639293422331</v>
      </c>
      <c r="K8" s="22">
        <f t="shared" ref="K8:K34" si="2">IFERROR(SUM(G8,H8)/E8,0)</f>
        <v>0.30260280430260889</v>
      </c>
      <c r="L8" s="23">
        <f t="shared" ref="L8:L34" si="3">IFERROR(SUM(G8,H8,I8)/E8,0)</f>
        <v>0.40583271842612123</v>
      </c>
      <c r="M8" s="4"/>
    </row>
    <row r="9" spans="1:13">
      <c r="A9" s="17"/>
      <c r="B9" s="18">
        <v>10</v>
      </c>
      <c r="C9" s="19" t="s">
        <v>110</v>
      </c>
      <c r="D9" s="20">
        <v>2.3620160000000001</v>
      </c>
      <c r="E9" s="21">
        <v>2.3620160000000001</v>
      </c>
      <c r="F9" s="21">
        <f t="shared" si="0"/>
        <v>0.51201044010352004</v>
      </c>
      <c r="G9" s="21">
        <v>0.17122201010352001</v>
      </c>
      <c r="H9" s="21">
        <v>0.22820626999999999</v>
      </c>
      <c r="I9" s="21">
        <v>0.11258216</v>
      </c>
      <c r="J9" s="22">
        <f t="shared" si="1"/>
        <v>7.2489775726972211E-2</v>
      </c>
      <c r="K9" s="22">
        <f t="shared" si="2"/>
        <v>0.16910481559122376</v>
      </c>
      <c r="L9" s="23">
        <f t="shared" si="3"/>
        <v>0.21676840466089983</v>
      </c>
      <c r="M9" s="4"/>
    </row>
    <row r="10" spans="1:13" ht="25.5">
      <c r="A10" s="17"/>
      <c r="B10" s="18">
        <v>12</v>
      </c>
      <c r="C10" s="19" t="s">
        <v>112</v>
      </c>
      <c r="D10" s="20">
        <v>9.5261689999999994</v>
      </c>
      <c r="E10" s="21">
        <v>11.012485000000002</v>
      </c>
      <c r="F10" s="21">
        <f t="shared" si="0"/>
        <v>3.4268349250251746</v>
      </c>
      <c r="G10" s="21">
        <v>2.8755730950251746</v>
      </c>
      <c r="H10" s="21">
        <v>0.33159002999999992</v>
      </c>
      <c r="I10" s="21">
        <v>0.21967179999999997</v>
      </c>
      <c r="J10" s="22">
        <f t="shared" si="1"/>
        <v>0.26111936543161457</v>
      </c>
      <c r="K10" s="22">
        <f t="shared" si="2"/>
        <v>0.29122973834018157</v>
      </c>
      <c r="L10" s="23">
        <f t="shared" si="3"/>
        <v>0.31117726153771597</v>
      </c>
      <c r="M10" s="4"/>
    </row>
    <row r="11" spans="1:13" ht="25.5">
      <c r="A11" s="17"/>
      <c r="B11" s="18">
        <v>39</v>
      </c>
      <c r="C11" s="19" t="s">
        <v>126</v>
      </c>
      <c r="D11" s="20">
        <v>0.19999999999999996</v>
      </c>
      <c r="E11" s="21">
        <v>0.19999999999999998</v>
      </c>
      <c r="F11" s="21">
        <f t="shared" si="0"/>
        <v>2.773479966334276E-2</v>
      </c>
      <c r="G11" s="21">
        <v>1.6190039663342759E-2</v>
      </c>
      <c r="H11" s="21">
        <v>1.0350000000000002E-2</v>
      </c>
      <c r="I11" s="21">
        <v>1.19476E-3</v>
      </c>
      <c r="J11" s="22">
        <f t="shared" si="1"/>
        <v>8.0950198316713795E-2</v>
      </c>
      <c r="K11" s="22">
        <f t="shared" si="2"/>
        <v>0.13270019831671381</v>
      </c>
      <c r="L11" s="23">
        <f t="shared" si="3"/>
        <v>0.13867399831671381</v>
      </c>
      <c r="M11" s="4"/>
    </row>
    <row r="12" spans="1:13">
      <c r="A12" s="17"/>
      <c r="B12" s="18">
        <v>61</v>
      </c>
      <c r="C12" s="19" t="s">
        <v>135</v>
      </c>
      <c r="D12" s="20">
        <v>0.4</v>
      </c>
      <c r="E12" s="21">
        <v>0.63978599999999997</v>
      </c>
      <c r="F12" s="21">
        <f t="shared" si="0"/>
        <v>0.21769411333108715</v>
      </c>
      <c r="G12" s="21">
        <v>0.14567983333108714</v>
      </c>
      <c r="H12" s="21">
        <v>3.0021700000000002E-2</v>
      </c>
      <c r="I12" s="21">
        <v>4.1992580000000002E-2</v>
      </c>
      <c r="J12" s="22">
        <f t="shared" si="1"/>
        <v>0.22770087706059081</v>
      </c>
      <c r="K12" s="22">
        <f t="shared" si="2"/>
        <v>0.27462547372259966</v>
      </c>
      <c r="L12" s="23">
        <f t="shared" si="3"/>
        <v>0.34026082679378289</v>
      </c>
      <c r="M12" s="4"/>
    </row>
    <row r="13" spans="1:13" ht="25.5">
      <c r="A13" s="17"/>
      <c r="B13" s="18">
        <v>137</v>
      </c>
      <c r="C13" s="19" t="s">
        <v>146</v>
      </c>
      <c r="D13" s="20">
        <v>1.620797</v>
      </c>
      <c r="E13" s="21">
        <v>1.63561</v>
      </c>
      <c r="F13" s="21">
        <f t="shared" si="0"/>
        <v>8.5592850542706989E-2</v>
      </c>
      <c r="G13" s="21">
        <v>4.4148450542706996E-2</v>
      </c>
      <c r="H13" s="21">
        <v>1.7040400000000001E-2</v>
      </c>
      <c r="I13" s="21">
        <v>2.4403999999999999E-2</v>
      </c>
      <c r="J13" s="22">
        <f t="shared" si="1"/>
        <v>2.699203999896491E-2</v>
      </c>
      <c r="K13" s="22">
        <f t="shared" si="2"/>
        <v>3.7410416017697977E-2</v>
      </c>
      <c r="L13" s="23">
        <f t="shared" si="3"/>
        <v>5.2330843258910735E-2</v>
      </c>
      <c r="M13" s="4"/>
    </row>
    <row r="14" spans="1:13">
      <c r="A14" s="34" t="s">
        <v>205</v>
      </c>
      <c r="B14" s="57"/>
      <c r="C14" s="36"/>
      <c r="D14" s="37">
        <f ca="1">SUM(D15:OFFSET(D13,(MATCH("GOBIERNOS LOCALES",$A$8:$A$50,0)-MATCH("GOBIERNOS REGIONALES",$A$8:$A$50,0)),0))</f>
        <v>17.898073</v>
      </c>
      <c r="E14" s="38">
        <f ca="1">SUM(E15:OFFSET(E13,(MATCH("GOBIERNOS LOCALES",$A$8:$A$50,0)-MATCH("GOBIERNOS REGIONALES",$A$8:$A$50,0)),0))</f>
        <v>18.473325000000003</v>
      </c>
      <c r="F14" s="38">
        <f ca="1">SUM(F15:OFFSET(F13,(MATCH("GOBIERNOS LOCALES",$A$8:$A$50,0)-MATCH("GOBIERNOS REGIONALES",$A$8:$A$50,0)),0))</f>
        <v>8.8052092943137765</v>
      </c>
      <c r="G14" s="38">
        <f ca="1">SUM(G15:OFFSET(G13,(MATCH("GOBIERNOS LOCALES",$A$8:$A$50,0)-MATCH("GOBIERNOS REGIONALES",$A$8:$A$50,0)),0))</f>
        <v>5.1072947143137748</v>
      </c>
      <c r="H14" s="38">
        <f ca="1">SUM(H15:OFFSET(H13,(MATCH("GOBIERNOS LOCALES",$A$8:$A$50,0)-MATCH("GOBIERNOS REGIONALES",$A$8:$A$50,0)),0))</f>
        <v>1.8693132800000001</v>
      </c>
      <c r="I14" s="38">
        <f ca="1">SUM(I15:OFFSET(I13,(MATCH("GOBIERNOS LOCALES",$A$8:$A$50,0)-MATCH("GOBIERNOS REGIONALES",$A$8:$A$50,0)),0))</f>
        <v>1.8286013000000003</v>
      </c>
      <c r="J14" s="39">
        <f t="shared" ca="1" si="1"/>
        <v>0.27646862242253489</v>
      </c>
      <c r="K14" s="39">
        <f t="shared" ca="1" si="2"/>
        <v>0.37765848835083959</v>
      </c>
      <c r="L14" s="40">
        <f t="shared" ca="1" si="3"/>
        <v>0.47664452903382437</v>
      </c>
      <c r="M14" s="4"/>
    </row>
    <row r="15" spans="1:13">
      <c r="A15" s="17"/>
      <c r="B15" s="18">
        <v>440</v>
      </c>
      <c r="C15" s="19" t="s">
        <v>206</v>
      </c>
      <c r="D15" s="20">
        <v>0.57546600000000003</v>
      </c>
      <c r="E15" s="21">
        <v>0.57546600000000003</v>
      </c>
      <c r="F15" s="21">
        <f t="shared" si="0"/>
        <v>0.3554280043985959</v>
      </c>
      <c r="G15" s="21">
        <v>0.2669061343985959</v>
      </c>
      <c r="H15" s="21">
        <v>3.9947679999999999E-2</v>
      </c>
      <c r="I15" s="21">
        <v>4.8574190000000003E-2</v>
      </c>
      <c r="J15" s="22">
        <f t="shared" si="1"/>
        <v>0.46380869486398135</v>
      </c>
      <c r="K15" s="22">
        <f t="shared" si="2"/>
        <v>0.53322666221565806</v>
      </c>
      <c r="L15" s="23">
        <f t="shared" si="3"/>
        <v>0.61763510685009348</v>
      </c>
      <c r="M15" s="4"/>
    </row>
    <row r="16" spans="1:13">
      <c r="A16" s="17"/>
      <c r="B16" s="18">
        <v>441</v>
      </c>
      <c r="C16" s="19" t="s">
        <v>207</v>
      </c>
      <c r="D16" s="20">
        <v>0.67330499999999993</v>
      </c>
      <c r="E16" s="21">
        <v>0.69772899999999993</v>
      </c>
      <c r="F16" s="21">
        <f t="shared" si="0"/>
        <v>0.21949582741903306</v>
      </c>
      <c r="G16" s="21">
        <v>0.13999708741903305</v>
      </c>
      <c r="H16" s="21">
        <v>4.5511200000000002E-2</v>
      </c>
      <c r="I16" s="21">
        <v>3.3987539999999997E-2</v>
      </c>
      <c r="J16" s="22">
        <f t="shared" si="1"/>
        <v>0.20064679469970872</v>
      </c>
      <c r="K16" s="22">
        <f t="shared" si="2"/>
        <v>0.26587441172580339</v>
      </c>
      <c r="L16" s="23">
        <f t="shared" si="3"/>
        <v>0.31458607485002499</v>
      </c>
      <c r="M16" s="4"/>
    </row>
    <row r="17" spans="1:13">
      <c r="A17" s="17"/>
      <c r="B17" s="18">
        <v>442</v>
      </c>
      <c r="C17" s="19" t="s">
        <v>208</v>
      </c>
      <c r="D17" s="20">
        <v>0.61226499999999984</v>
      </c>
      <c r="E17" s="21">
        <v>0.61226500000000006</v>
      </c>
      <c r="F17" s="21">
        <f t="shared" si="0"/>
        <v>0.27930224132068077</v>
      </c>
      <c r="G17" s="21">
        <v>0.20569341132068075</v>
      </c>
      <c r="H17" s="21">
        <v>2.6945889999999993E-2</v>
      </c>
      <c r="I17" s="21">
        <v>4.666294E-2</v>
      </c>
      <c r="J17" s="22">
        <f t="shared" si="1"/>
        <v>0.33595487463872792</v>
      </c>
      <c r="K17" s="22">
        <f t="shared" si="2"/>
        <v>0.37996504997130448</v>
      </c>
      <c r="L17" s="23">
        <f t="shared" si="3"/>
        <v>0.45617868295702146</v>
      </c>
      <c r="M17" s="4"/>
    </row>
    <row r="18" spans="1:13">
      <c r="A18" s="17"/>
      <c r="B18" s="18">
        <v>443</v>
      </c>
      <c r="C18" s="19" t="s">
        <v>209</v>
      </c>
      <c r="D18" s="20">
        <v>1.289534</v>
      </c>
      <c r="E18" s="21">
        <v>1.289534</v>
      </c>
      <c r="F18" s="21">
        <f t="shared" si="0"/>
        <v>0.53592799394896351</v>
      </c>
      <c r="G18" s="21">
        <v>0.27788453394896351</v>
      </c>
      <c r="H18" s="21">
        <v>0.14829384000000001</v>
      </c>
      <c r="I18" s="21">
        <v>0.10974961999999999</v>
      </c>
      <c r="J18" s="22">
        <f t="shared" si="1"/>
        <v>0.21549221187573459</v>
      </c>
      <c r="K18" s="22">
        <f t="shared" si="2"/>
        <v>0.33049021890773222</v>
      </c>
      <c r="L18" s="23">
        <f t="shared" si="3"/>
        <v>0.41559818814313043</v>
      </c>
      <c r="M18" s="4"/>
    </row>
    <row r="19" spans="1:13">
      <c r="A19" s="17"/>
      <c r="B19" s="18">
        <v>444</v>
      </c>
      <c r="C19" s="19" t="s">
        <v>210</v>
      </c>
      <c r="D19" s="20">
        <v>0.73124999999999996</v>
      </c>
      <c r="E19" s="21">
        <v>0.73124999999999996</v>
      </c>
      <c r="F19" s="21">
        <f t="shared" si="0"/>
        <v>0.3414864573692315</v>
      </c>
      <c r="G19" s="21">
        <v>0.21162933736923151</v>
      </c>
      <c r="H19" s="21">
        <v>5.600202E-2</v>
      </c>
      <c r="I19" s="21">
        <v>7.3855099999999993E-2</v>
      </c>
      <c r="J19" s="22">
        <f t="shared" si="1"/>
        <v>0.28940764084681231</v>
      </c>
      <c r="K19" s="22">
        <f t="shared" si="2"/>
        <v>0.3659915998211713</v>
      </c>
      <c r="L19" s="23">
        <f t="shared" si="3"/>
        <v>0.46699002717159865</v>
      </c>
      <c r="M19" s="4"/>
    </row>
    <row r="20" spans="1:13">
      <c r="A20" s="17"/>
      <c r="B20" s="18">
        <v>446</v>
      </c>
      <c r="C20" s="19" t="s">
        <v>212</v>
      </c>
      <c r="D20" s="20">
        <v>0.92439800000000005</v>
      </c>
      <c r="E20" s="21">
        <v>0.92439800000000028</v>
      </c>
      <c r="F20" s="21">
        <f t="shared" si="0"/>
        <v>0.20759997258981405</v>
      </c>
      <c r="G20" s="21">
        <v>8.5195182589814067E-2</v>
      </c>
      <c r="H20" s="21">
        <v>6.8642609999999993E-2</v>
      </c>
      <c r="I20" s="21">
        <v>5.3762179999999993E-2</v>
      </c>
      <c r="J20" s="22">
        <f t="shared" si="1"/>
        <v>9.2162880696208815E-2</v>
      </c>
      <c r="K20" s="22">
        <f t="shared" si="2"/>
        <v>0.1664194346913494</v>
      </c>
      <c r="L20" s="23">
        <f t="shared" si="3"/>
        <v>0.22457856095514486</v>
      </c>
      <c r="M20" s="4"/>
    </row>
    <row r="21" spans="1:13">
      <c r="A21" s="17"/>
      <c r="B21" s="18">
        <v>448</v>
      </c>
      <c r="C21" s="19" t="s">
        <v>214</v>
      </c>
      <c r="D21" s="20">
        <v>0.76745900000000011</v>
      </c>
      <c r="E21" s="21">
        <v>0.76745900000000011</v>
      </c>
      <c r="F21" s="21">
        <f t="shared" si="0"/>
        <v>0.39908499473461079</v>
      </c>
      <c r="G21" s="21">
        <v>0.24070710473461077</v>
      </c>
      <c r="H21" s="21">
        <v>8.1836069999999997E-2</v>
      </c>
      <c r="I21" s="21">
        <v>7.654182000000001E-2</v>
      </c>
      <c r="J21" s="22">
        <f t="shared" si="1"/>
        <v>0.31364164696043795</v>
      </c>
      <c r="K21" s="22">
        <f t="shared" si="2"/>
        <v>0.42027414459223322</v>
      </c>
      <c r="L21" s="23">
        <f t="shared" si="3"/>
        <v>0.52000822810679237</v>
      </c>
      <c r="M21" s="4"/>
    </row>
    <row r="22" spans="1:13">
      <c r="A22" s="17"/>
      <c r="B22" s="18">
        <v>450</v>
      </c>
      <c r="C22" s="19" t="s">
        <v>216</v>
      </c>
      <c r="D22" s="20">
        <v>0.73512700000000009</v>
      </c>
      <c r="E22" s="21">
        <v>0.73512700000000009</v>
      </c>
      <c r="F22" s="21">
        <f t="shared" si="0"/>
        <v>0.32424125546171834</v>
      </c>
      <c r="G22" s="21">
        <v>0.17836986546171829</v>
      </c>
      <c r="H22" s="21">
        <v>5.2564350000000003E-2</v>
      </c>
      <c r="I22" s="21">
        <v>9.3307040000000008E-2</v>
      </c>
      <c r="J22" s="22">
        <f t="shared" si="1"/>
        <v>0.2426381638298121</v>
      </c>
      <c r="K22" s="22">
        <f t="shared" si="2"/>
        <v>0.31414193120606138</v>
      </c>
      <c r="L22" s="23">
        <f t="shared" si="3"/>
        <v>0.44106835344330747</v>
      </c>
      <c r="M22" s="4"/>
    </row>
    <row r="23" spans="1:13">
      <c r="A23" s="17"/>
      <c r="B23" s="18">
        <v>451</v>
      </c>
      <c r="C23" s="19" t="s">
        <v>217</v>
      </c>
      <c r="D23" s="20">
        <v>1.3047900000000001</v>
      </c>
      <c r="E23" s="21">
        <v>1.3047900000000001</v>
      </c>
      <c r="F23" s="21">
        <f t="shared" si="0"/>
        <v>0.53788914047852721</v>
      </c>
      <c r="G23" s="21">
        <v>0.23762247047852725</v>
      </c>
      <c r="H23" s="21">
        <v>0.21368525999999999</v>
      </c>
      <c r="I23" s="21">
        <v>8.6581409999999998E-2</v>
      </c>
      <c r="J23" s="22">
        <f t="shared" si="1"/>
        <v>0.18211549021568776</v>
      </c>
      <c r="K23" s="22">
        <f t="shared" si="2"/>
        <v>0.34588533823720846</v>
      </c>
      <c r="L23" s="23">
        <f t="shared" si="3"/>
        <v>0.41224192435451462</v>
      </c>
      <c r="M23" s="4"/>
    </row>
    <row r="24" spans="1:13">
      <c r="A24" s="17"/>
      <c r="B24" s="18">
        <v>452</v>
      </c>
      <c r="C24" s="19" t="s">
        <v>218</v>
      </c>
      <c r="D24" s="20">
        <v>0.51564699999999997</v>
      </c>
      <c r="E24" s="21">
        <v>0.51564699999999997</v>
      </c>
      <c r="F24" s="21">
        <f t="shared" si="0"/>
        <v>0.22392408096711844</v>
      </c>
      <c r="G24" s="21">
        <v>7.7484520967118442E-2</v>
      </c>
      <c r="H24" s="21">
        <v>4.983717E-2</v>
      </c>
      <c r="I24" s="21">
        <v>9.660239000000001E-2</v>
      </c>
      <c r="J24" s="22">
        <f t="shared" si="1"/>
        <v>0.15026659898558209</v>
      </c>
      <c r="K24" s="22">
        <f t="shared" si="2"/>
        <v>0.24691638071610703</v>
      </c>
      <c r="L24" s="23">
        <f t="shared" si="3"/>
        <v>0.43425847715029553</v>
      </c>
      <c r="M24" s="4"/>
    </row>
    <row r="25" spans="1:13">
      <c r="A25" s="17"/>
      <c r="B25" s="18">
        <v>453</v>
      </c>
      <c r="C25" s="19" t="s">
        <v>219</v>
      </c>
      <c r="D25" s="20">
        <v>0.46818199999999999</v>
      </c>
      <c r="E25" s="21">
        <v>0.46818199999999999</v>
      </c>
      <c r="F25" s="21">
        <f t="shared" si="0"/>
        <v>0.14711849001236799</v>
      </c>
      <c r="G25" s="21">
        <v>2.4280000012367964E-2</v>
      </c>
      <c r="H25" s="21">
        <v>9.153979000000001E-2</v>
      </c>
      <c r="I25" s="21">
        <v>3.1298699999999999E-2</v>
      </c>
      <c r="J25" s="22">
        <f t="shared" si="1"/>
        <v>5.1860174061300869E-2</v>
      </c>
      <c r="K25" s="22">
        <f t="shared" si="2"/>
        <v>0.24738197968390066</v>
      </c>
      <c r="L25" s="23">
        <f t="shared" si="3"/>
        <v>0.31423354595513708</v>
      </c>
      <c r="M25" s="4"/>
    </row>
    <row r="26" spans="1:13">
      <c r="A26" s="17"/>
      <c r="B26" s="18">
        <v>454</v>
      </c>
      <c r="C26" s="19" t="s">
        <v>220</v>
      </c>
      <c r="D26" s="20">
        <v>0.10964500000000002</v>
      </c>
      <c r="E26" s="21">
        <v>0.10964499999999999</v>
      </c>
      <c r="F26" s="21">
        <f t="shared" si="0"/>
        <v>4.7498870064920637E-2</v>
      </c>
      <c r="G26" s="21">
        <v>2.3683000064920634E-2</v>
      </c>
      <c r="H26" s="21">
        <v>1.049485E-2</v>
      </c>
      <c r="I26" s="21">
        <v>1.3321019999999999E-2</v>
      </c>
      <c r="J26" s="22">
        <f t="shared" si="1"/>
        <v>0.21599708208236248</v>
      </c>
      <c r="K26" s="22">
        <f t="shared" si="2"/>
        <v>0.31171371302768602</v>
      </c>
      <c r="L26" s="23">
        <f t="shared" si="3"/>
        <v>0.43320598353705725</v>
      </c>
      <c r="M26" s="4"/>
    </row>
    <row r="27" spans="1:13">
      <c r="A27" s="17"/>
      <c r="B27" s="18">
        <v>455</v>
      </c>
      <c r="C27" s="19" t="s">
        <v>221</v>
      </c>
      <c r="D27" s="20">
        <v>2.5189000000000004</v>
      </c>
      <c r="E27" s="21">
        <v>3.0597279999999998</v>
      </c>
      <c r="F27" s="21">
        <f t="shared" si="0"/>
        <v>2.0696115930401047</v>
      </c>
      <c r="G27" s="21">
        <v>1.4266871330401045</v>
      </c>
      <c r="H27" s="21">
        <v>0.31730138000000002</v>
      </c>
      <c r="I27" s="21">
        <v>0.32562308000000006</v>
      </c>
      <c r="J27" s="22">
        <f t="shared" si="1"/>
        <v>0.46627907220514525</v>
      </c>
      <c r="K27" s="22">
        <f t="shared" si="2"/>
        <v>0.56998155164122588</v>
      </c>
      <c r="L27" s="23">
        <f t="shared" si="3"/>
        <v>0.67640378263692225</v>
      </c>
      <c r="M27" s="4"/>
    </row>
    <row r="28" spans="1:13">
      <c r="A28" s="17"/>
      <c r="B28" s="18">
        <v>457</v>
      </c>
      <c r="C28" s="19" t="s">
        <v>223</v>
      </c>
      <c r="D28" s="20">
        <v>0.70337300000000003</v>
      </c>
      <c r="E28" s="21">
        <v>0.70337300000000003</v>
      </c>
      <c r="F28" s="21">
        <f t="shared" si="0"/>
        <v>0.3011531667011812</v>
      </c>
      <c r="G28" s="21">
        <v>0.16994806670118123</v>
      </c>
      <c r="H28" s="21">
        <v>8.1103320000000007E-2</v>
      </c>
      <c r="I28" s="21">
        <v>5.0101780000000005E-2</v>
      </c>
      <c r="J28" s="22">
        <f t="shared" si="1"/>
        <v>0.24161869548757378</v>
      </c>
      <c r="K28" s="22">
        <f t="shared" si="2"/>
        <v>0.35692496968348403</v>
      </c>
      <c r="L28" s="23">
        <f t="shared" si="3"/>
        <v>0.42815571069856417</v>
      </c>
      <c r="M28" s="4"/>
    </row>
    <row r="29" spans="1:13">
      <c r="A29" s="17"/>
      <c r="B29" s="18">
        <v>459</v>
      </c>
      <c r="C29" s="19" t="s">
        <v>225</v>
      </c>
      <c r="D29" s="20">
        <v>1.1566830000000001</v>
      </c>
      <c r="E29" s="21">
        <v>1.1566830000000001</v>
      </c>
      <c r="F29" s="21">
        <f t="shared" si="0"/>
        <v>0.55595526828469377</v>
      </c>
      <c r="G29" s="21">
        <v>0.35334443828469375</v>
      </c>
      <c r="H29" s="21">
        <v>9.2738420000000002E-2</v>
      </c>
      <c r="I29" s="21">
        <v>0.10987241000000002</v>
      </c>
      <c r="J29" s="22">
        <f t="shared" si="1"/>
        <v>0.30548079143956791</v>
      </c>
      <c r="K29" s="22">
        <f t="shared" si="2"/>
        <v>0.38565696762612894</v>
      </c>
      <c r="L29" s="23">
        <f t="shared" si="3"/>
        <v>0.48064618247583279</v>
      </c>
      <c r="M29" s="4"/>
    </row>
    <row r="30" spans="1:13">
      <c r="A30" s="17"/>
      <c r="B30" s="18">
        <v>460</v>
      </c>
      <c r="C30" s="19" t="s">
        <v>226</v>
      </c>
      <c r="D30" s="20">
        <v>0.83564799999999995</v>
      </c>
      <c r="E30" s="21">
        <v>0.83564799999999995</v>
      </c>
      <c r="F30" s="21">
        <f t="shared" si="0"/>
        <v>0.35430044404211386</v>
      </c>
      <c r="G30" s="21">
        <v>0.17633197404211387</v>
      </c>
      <c r="H30" s="21">
        <v>8.003840999999999E-2</v>
      </c>
      <c r="I30" s="21">
        <v>9.7930059999999985E-2</v>
      </c>
      <c r="J30" s="22">
        <f t="shared" si="1"/>
        <v>0.21101226119384464</v>
      </c>
      <c r="K30" s="22">
        <f t="shared" si="2"/>
        <v>0.3067923145177322</v>
      </c>
      <c r="L30" s="23">
        <f t="shared" si="3"/>
        <v>0.42398287800858003</v>
      </c>
      <c r="M30" s="4"/>
    </row>
    <row r="31" spans="1:13">
      <c r="A31" s="17"/>
      <c r="B31" s="18">
        <v>462</v>
      </c>
      <c r="C31" s="19" t="s">
        <v>228</v>
      </c>
      <c r="D31" s="20">
        <v>0.75249999999999995</v>
      </c>
      <c r="E31" s="21">
        <v>0.75250000000000006</v>
      </c>
      <c r="F31" s="21">
        <f t="shared" si="0"/>
        <v>0.47277037029380831</v>
      </c>
      <c r="G31" s="21">
        <v>0.33362278029380832</v>
      </c>
      <c r="H31" s="21">
        <v>6.36597E-2</v>
      </c>
      <c r="I31" s="21">
        <v>7.5487890000000002E-2</v>
      </c>
      <c r="J31" s="22">
        <f t="shared" si="1"/>
        <v>0.44335253195190472</v>
      </c>
      <c r="K31" s="22">
        <f t="shared" si="2"/>
        <v>0.52795013992532658</v>
      </c>
      <c r="L31" s="23">
        <f t="shared" si="3"/>
        <v>0.62826627281569203</v>
      </c>
      <c r="M31" s="4"/>
    </row>
    <row r="32" spans="1:13">
      <c r="A32" s="17"/>
      <c r="B32" s="18">
        <v>463</v>
      </c>
      <c r="C32" s="19" t="s">
        <v>229</v>
      </c>
      <c r="D32" s="20">
        <v>1.4756089999999999</v>
      </c>
      <c r="E32" s="21">
        <v>1.4756089999999999</v>
      </c>
      <c r="F32" s="21">
        <f t="shared" si="0"/>
        <v>0.54890360182559461</v>
      </c>
      <c r="G32" s="21">
        <v>0.25667803182559457</v>
      </c>
      <c r="H32" s="21">
        <v>8.7005809999999989E-2</v>
      </c>
      <c r="I32" s="21">
        <v>0.20521976000000003</v>
      </c>
      <c r="J32" s="22">
        <f t="shared" si="1"/>
        <v>0.1739471850778862</v>
      </c>
      <c r="K32" s="22">
        <f t="shared" si="2"/>
        <v>0.232909830331473</v>
      </c>
      <c r="L32" s="23">
        <f t="shared" si="3"/>
        <v>0.37198444969202182</v>
      </c>
      <c r="M32" s="4"/>
    </row>
    <row r="33" spans="1:13">
      <c r="A33" s="17"/>
      <c r="B33" s="18">
        <v>464</v>
      </c>
      <c r="C33" s="19" t="s">
        <v>230</v>
      </c>
      <c r="D33" s="20">
        <v>1.7482920000000002</v>
      </c>
      <c r="E33" s="21">
        <v>1.758292</v>
      </c>
      <c r="F33" s="21">
        <f t="shared" si="0"/>
        <v>0.88351752136069639</v>
      </c>
      <c r="G33" s="21">
        <v>0.42122964136069641</v>
      </c>
      <c r="H33" s="21">
        <v>0.26216550999999999</v>
      </c>
      <c r="I33" s="21">
        <v>0.20012236999999999</v>
      </c>
      <c r="J33" s="22">
        <f t="shared" si="1"/>
        <v>0.23956751288221548</v>
      </c>
      <c r="K33" s="22">
        <f t="shared" si="2"/>
        <v>0.38866988609440095</v>
      </c>
      <c r="L33" s="23">
        <f t="shared" si="3"/>
        <v>0.50248623172982443</v>
      </c>
      <c r="M33" s="4"/>
    </row>
    <row r="34" spans="1:13" ht="15.75" thickBot="1">
      <c r="A34" s="41" t="s">
        <v>232</v>
      </c>
      <c r="B34" s="58"/>
      <c r="C34" s="43"/>
      <c r="D34" s="44">
        <v>0.980406</v>
      </c>
      <c r="E34" s="45">
        <v>6.650456000000001</v>
      </c>
      <c r="F34" s="45">
        <f t="shared" si="0"/>
        <v>2.3961964048981743</v>
      </c>
      <c r="G34" s="45">
        <v>0.65283958489817451</v>
      </c>
      <c r="H34" s="45">
        <v>1.3951695099999997</v>
      </c>
      <c r="I34" s="45">
        <v>0.34818730999999997</v>
      </c>
      <c r="J34" s="46">
        <f t="shared" si="1"/>
        <v>9.8164634860853819E-2</v>
      </c>
      <c r="K34" s="46">
        <f t="shared" si="2"/>
        <v>0.3079501758824017</v>
      </c>
      <c r="L34" s="47">
        <f t="shared" si="3"/>
        <v>0.36030557978252525</v>
      </c>
      <c r="M34" s="4"/>
    </row>
    <row r="35" spans="1:13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51</v>
      </c>
      <c r="B1" s="51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861</v>
      </c>
      <c r="N2" s="72" t="s">
        <v>882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33.741001000000004</v>
      </c>
      <c r="E6" s="14">
        <f ca="1">SUM(E7:OFFSET(E7,50,0))</f>
        <v>41.251286000000007</v>
      </c>
      <c r="F6" s="14">
        <f ca="1">SUM(F7:OFFSET(F7,50,0))</f>
        <v>15.58393523717462</v>
      </c>
      <c r="G6" s="14">
        <f ca="1">SUM(G7:OFFSET(G7,50,0))</f>
        <v>9.0682094671746185</v>
      </c>
      <c r="H6" s="14">
        <f ca="1">SUM(H7:OFFSET(H7,50,0))</f>
        <v>3.9104344100000006</v>
      </c>
      <c r="I6" s="14">
        <f ca="1">SUM(I7:OFFSET(I7,50,0))</f>
        <v>2.6052913599999998</v>
      </c>
      <c r="J6" s="15">
        <f ca="1">IFERROR(G6/E6,0)</f>
        <v>0.21982852770152708</v>
      </c>
      <c r="K6" s="15">
        <f ca="1">IFERROR(SUM(G6,H6)/E6,0)</f>
        <v>0.31462398232080852</v>
      </c>
      <c r="L6" s="16">
        <f ca="1">IFERROR(SUM(G6,H6,I6)/E6,0)</f>
        <v>0.37778059178990481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0.57546600000000003</v>
      </c>
      <c r="E7" s="21">
        <v>0.57546600000000003</v>
      </c>
      <c r="F7" s="21">
        <f t="shared" ref="F7:F28" si="0">SUM(G7,H7,I7)</f>
        <v>0.3554280043985959</v>
      </c>
      <c r="G7" s="21">
        <v>0.2669061343985959</v>
      </c>
      <c r="H7" s="21">
        <v>3.9947679999999999E-2</v>
      </c>
      <c r="I7" s="21">
        <v>4.8574190000000003E-2</v>
      </c>
      <c r="J7" s="22">
        <f t="shared" ref="J7:J28" si="1">IFERROR(G7/E7,0)</f>
        <v>0.46380869486398135</v>
      </c>
      <c r="K7" s="22">
        <f t="shared" ref="K7:K28" si="2">IFERROR(SUM(G7,H7)/E7,0)</f>
        <v>0.53322666221565806</v>
      </c>
      <c r="L7" s="23">
        <f t="shared" ref="L7:L28" si="3">IFERROR(SUM(G7,H7,I7)/E7,0)</f>
        <v>0.61763510685009348</v>
      </c>
      <c r="M7" s="4"/>
      <c r="N7" t="s">
        <v>266</v>
      </c>
      <c r="O7" s="5">
        <v>2.0696115930401042</v>
      </c>
      <c r="P7" s="71">
        <v>0.67640378263692202</v>
      </c>
    </row>
    <row r="8" spans="1:16">
      <c r="A8" s="17"/>
      <c r="B8" s="55">
        <v>2</v>
      </c>
      <c r="C8" s="19" t="s">
        <v>250</v>
      </c>
      <c r="D8" s="20">
        <v>0.67330500000000004</v>
      </c>
      <c r="E8" s="21">
        <v>1.061814</v>
      </c>
      <c r="F8" s="21">
        <f t="shared" si="0"/>
        <v>0.25389531734332488</v>
      </c>
      <c r="G8" s="21">
        <v>0.14613929734332487</v>
      </c>
      <c r="H8" s="21">
        <v>5.5211200000000002E-2</v>
      </c>
      <c r="I8" s="21">
        <v>5.2544819999999999E-2</v>
      </c>
      <c r="J8" s="22">
        <f t="shared" si="1"/>
        <v>0.13763172960925818</v>
      </c>
      <c r="K8" s="22">
        <f t="shared" si="2"/>
        <v>0.18962878370724523</v>
      </c>
      <c r="L8" s="23">
        <f t="shared" si="3"/>
        <v>0.23911468236746253</v>
      </c>
      <c r="M8" s="4"/>
      <c r="N8" t="s">
        <v>249</v>
      </c>
      <c r="O8" s="5">
        <v>0.3554280043985959</v>
      </c>
      <c r="P8" s="71">
        <v>0.61763510685009348</v>
      </c>
    </row>
    <row r="9" spans="1:16">
      <c r="A9" s="17"/>
      <c r="B9" s="55">
        <v>3</v>
      </c>
      <c r="C9" s="19" t="s">
        <v>251</v>
      </c>
      <c r="D9" s="20">
        <v>0.61226499999999984</v>
      </c>
      <c r="E9" s="21">
        <v>0.61226500000000006</v>
      </c>
      <c r="F9" s="21">
        <f t="shared" si="0"/>
        <v>0.27930224132068077</v>
      </c>
      <c r="G9" s="21">
        <v>0.20569341132068075</v>
      </c>
      <c r="H9" s="21">
        <v>2.6945889999999993E-2</v>
      </c>
      <c r="I9" s="21">
        <v>4.666294E-2</v>
      </c>
      <c r="J9" s="22">
        <f t="shared" si="1"/>
        <v>0.33595487463872792</v>
      </c>
      <c r="K9" s="22">
        <f t="shared" si="2"/>
        <v>0.37996504997130448</v>
      </c>
      <c r="L9" s="23">
        <f t="shared" si="3"/>
        <v>0.45617868295702146</v>
      </c>
      <c r="M9" s="4"/>
      <c r="N9" t="s">
        <v>273</v>
      </c>
      <c r="O9" s="5">
        <v>0.56968962939004797</v>
      </c>
      <c r="P9" s="71">
        <v>0.57617389035207012</v>
      </c>
    </row>
    <row r="10" spans="1:16">
      <c r="A10" s="17"/>
      <c r="B10" s="55">
        <v>4</v>
      </c>
      <c r="C10" s="19" t="s">
        <v>252</v>
      </c>
      <c r="D10" s="20">
        <v>1.2895340000000002</v>
      </c>
      <c r="E10" s="21">
        <v>1.3913240000000002</v>
      </c>
      <c r="F10" s="21">
        <f t="shared" si="0"/>
        <v>0.53599153394896348</v>
      </c>
      <c r="G10" s="21">
        <v>0.27788453394896351</v>
      </c>
      <c r="H10" s="21">
        <v>0.14829384000000001</v>
      </c>
      <c r="I10" s="21">
        <v>0.10981315999999999</v>
      </c>
      <c r="J10" s="22">
        <f t="shared" si="1"/>
        <v>0.19972668763635462</v>
      </c>
      <c r="K10" s="22">
        <f t="shared" si="2"/>
        <v>0.30631137962758026</v>
      </c>
      <c r="L10" s="23">
        <f t="shared" si="3"/>
        <v>0.38523847353237878</v>
      </c>
      <c r="M10" s="4"/>
      <c r="N10" t="s">
        <v>258</v>
      </c>
      <c r="O10" s="5">
        <v>0.39908499473461079</v>
      </c>
      <c r="P10" s="71">
        <v>0.51269121587875155</v>
      </c>
    </row>
    <row r="11" spans="1:16">
      <c r="A11" s="17"/>
      <c r="B11" s="55">
        <v>5</v>
      </c>
      <c r="C11" s="19" t="s">
        <v>253</v>
      </c>
      <c r="D11" s="20">
        <v>0.73125000000000007</v>
      </c>
      <c r="E11" s="21">
        <v>1.2545660000000001</v>
      </c>
      <c r="F11" s="21">
        <f t="shared" si="0"/>
        <v>0.55185704676793457</v>
      </c>
      <c r="G11" s="21">
        <v>0.33472614676793455</v>
      </c>
      <c r="H11" s="21">
        <v>8.7160440000000006E-2</v>
      </c>
      <c r="I11" s="21">
        <v>0.12997045999999998</v>
      </c>
      <c r="J11" s="22">
        <f t="shared" si="1"/>
        <v>0.26680632726212455</v>
      </c>
      <c r="K11" s="22">
        <f t="shared" si="2"/>
        <v>0.33628090253357301</v>
      </c>
      <c r="L11" s="23">
        <f t="shared" si="3"/>
        <v>0.43987884795852472</v>
      </c>
      <c r="M11" s="4"/>
      <c r="N11" t="s">
        <v>255</v>
      </c>
      <c r="O11" s="5">
        <v>0.94920109147678644</v>
      </c>
      <c r="P11" s="71">
        <v>0.45884961500414589</v>
      </c>
    </row>
    <row r="12" spans="1:16">
      <c r="A12" s="17"/>
      <c r="B12" s="55">
        <v>7</v>
      </c>
      <c r="C12" s="19" t="s">
        <v>255</v>
      </c>
      <c r="D12" s="20">
        <v>1.7482920000000002</v>
      </c>
      <c r="E12" s="21">
        <v>2.068654</v>
      </c>
      <c r="F12" s="21">
        <f t="shared" si="0"/>
        <v>0.94920109147678644</v>
      </c>
      <c r="G12" s="21">
        <v>0.45720551147678634</v>
      </c>
      <c r="H12" s="21">
        <v>0.27457846000000002</v>
      </c>
      <c r="I12" s="21">
        <v>0.21741712000000002</v>
      </c>
      <c r="J12" s="22">
        <f t="shared" si="1"/>
        <v>0.22101594151404069</v>
      </c>
      <c r="K12" s="22">
        <f t="shared" si="2"/>
        <v>0.35374884899881104</v>
      </c>
      <c r="L12" s="23">
        <f t="shared" si="3"/>
        <v>0.45884961500414589</v>
      </c>
      <c r="M12" s="4"/>
      <c r="N12" t="s">
        <v>251</v>
      </c>
      <c r="O12" s="5">
        <v>0.27930224132068077</v>
      </c>
      <c r="P12" s="71">
        <v>0.45617868295702146</v>
      </c>
    </row>
    <row r="13" spans="1:16">
      <c r="A13" s="17"/>
      <c r="B13" s="55">
        <v>8</v>
      </c>
      <c r="C13" s="19" t="s">
        <v>256</v>
      </c>
      <c r="D13" s="20">
        <v>0.92439800000000005</v>
      </c>
      <c r="E13" s="21">
        <v>0.92439800000000028</v>
      </c>
      <c r="F13" s="21">
        <f t="shared" si="0"/>
        <v>0.20759997258981405</v>
      </c>
      <c r="G13" s="21">
        <v>8.5195182589814067E-2</v>
      </c>
      <c r="H13" s="21">
        <v>6.8642609999999993E-2</v>
      </c>
      <c r="I13" s="21">
        <v>5.3762179999999993E-2</v>
      </c>
      <c r="J13" s="22">
        <f t="shared" si="1"/>
        <v>9.2162880696208815E-2</v>
      </c>
      <c r="K13" s="22">
        <f t="shared" si="2"/>
        <v>0.1664194346913494</v>
      </c>
      <c r="L13" s="23">
        <f t="shared" si="3"/>
        <v>0.22457856095514486</v>
      </c>
      <c r="M13" s="4"/>
      <c r="N13" t="s">
        <v>260</v>
      </c>
      <c r="O13" s="5">
        <v>0.32424125546171828</v>
      </c>
      <c r="P13" s="71">
        <v>0.44106835344330741</v>
      </c>
    </row>
    <row r="14" spans="1:16">
      <c r="A14" s="17"/>
      <c r="B14" s="55">
        <v>9</v>
      </c>
      <c r="C14" s="19" t="s">
        <v>257</v>
      </c>
      <c r="D14" s="20">
        <v>0</v>
      </c>
      <c r="E14" s="21">
        <v>4</v>
      </c>
      <c r="F14" s="21">
        <f t="shared" si="0"/>
        <v>1.650452145902767</v>
      </c>
      <c r="G14" s="21">
        <v>0.24377300590276718</v>
      </c>
      <c r="H14" s="21">
        <v>1.2074111399999998</v>
      </c>
      <c r="I14" s="21">
        <v>0.199268</v>
      </c>
      <c r="J14" s="22">
        <f t="shared" si="1"/>
        <v>6.0943251475691795E-2</v>
      </c>
      <c r="K14" s="22">
        <f t="shared" si="2"/>
        <v>0.36279603647569175</v>
      </c>
      <c r="L14" s="23">
        <f t="shared" si="3"/>
        <v>0.41261303647569175</v>
      </c>
      <c r="M14" s="4"/>
      <c r="N14" t="s">
        <v>253</v>
      </c>
      <c r="O14" s="5">
        <v>0.55185704676793457</v>
      </c>
      <c r="P14" s="71">
        <v>0.43987884795852472</v>
      </c>
    </row>
    <row r="15" spans="1:16">
      <c r="A15" s="17"/>
      <c r="B15" s="55">
        <v>10</v>
      </c>
      <c r="C15" s="19" t="s">
        <v>258</v>
      </c>
      <c r="D15" s="20">
        <v>0.76745900000000011</v>
      </c>
      <c r="E15" s="21">
        <v>0.7784120000000001</v>
      </c>
      <c r="F15" s="21">
        <f t="shared" si="0"/>
        <v>0.39908499473461079</v>
      </c>
      <c r="G15" s="21">
        <v>0.24070710473461077</v>
      </c>
      <c r="H15" s="21">
        <v>8.1836070000000011E-2</v>
      </c>
      <c r="I15" s="21">
        <v>7.654182000000001E-2</v>
      </c>
      <c r="J15" s="22">
        <f t="shared" si="1"/>
        <v>0.30922840954996933</v>
      </c>
      <c r="K15" s="22">
        <f t="shared" si="2"/>
        <v>0.41436048613666127</v>
      </c>
      <c r="L15" s="23">
        <f t="shared" si="3"/>
        <v>0.51269121587875155</v>
      </c>
      <c r="M15" s="4"/>
      <c r="N15" t="s">
        <v>262</v>
      </c>
      <c r="O15" s="5">
        <v>0.22392408096711844</v>
      </c>
      <c r="P15" s="71">
        <v>0.43425847715029553</v>
      </c>
    </row>
    <row r="16" spans="1:16">
      <c r="A16" s="17"/>
      <c r="B16" s="55">
        <v>12</v>
      </c>
      <c r="C16" s="19" t="s">
        <v>260</v>
      </c>
      <c r="D16" s="20">
        <v>0.7501270000000001</v>
      </c>
      <c r="E16" s="21">
        <v>0.73512700000000009</v>
      </c>
      <c r="F16" s="21">
        <f t="shared" si="0"/>
        <v>0.32424125546171828</v>
      </c>
      <c r="G16" s="21">
        <v>0.17836986546171829</v>
      </c>
      <c r="H16" s="21">
        <v>5.2564349999999996E-2</v>
      </c>
      <c r="I16" s="21">
        <v>9.3307040000000008E-2</v>
      </c>
      <c r="J16" s="22">
        <f t="shared" si="1"/>
        <v>0.2426381638298121</v>
      </c>
      <c r="K16" s="22">
        <f t="shared" si="2"/>
        <v>0.31414193120606132</v>
      </c>
      <c r="L16" s="23">
        <f t="shared" si="3"/>
        <v>0.44106835344330741</v>
      </c>
      <c r="M16" s="4"/>
      <c r="N16" t="s">
        <v>265</v>
      </c>
      <c r="O16" s="5">
        <v>4.7498870064920637E-2</v>
      </c>
      <c r="P16" s="71">
        <v>0.43320598353705725</v>
      </c>
    </row>
    <row r="17" spans="1:16">
      <c r="A17" s="17"/>
      <c r="B17" s="55">
        <v>13</v>
      </c>
      <c r="C17" s="19" t="s">
        <v>261</v>
      </c>
      <c r="D17" s="20">
        <v>1.3047900000000001</v>
      </c>
      <c r="E17" s="21">
        <v>1.3158960000000004</v>
      </c>
      <c r="F17" s="21">
        <f t="shared" si="0"/>
        <v>0.54588914047852721</v>
      </c>
      <c r="G17" s="21">
        <v>0.23762247047852725</v>
      </c>
      <c r="H17" s="21">
        <v>0.21368525999999999</v>
      </c>
      <c r="I17" s="21">
        <v>9.4581410000000005E-2</v>
      </c>
      <c r="J17" s="22">
        <f t="shared" si="1"/>
        <v>0.1805784579317265</v>
      </c>
      <c r="K17" s="22">
        <f t="shared" si="2"/>
        <v>0.34296610862752613</v>
      </c>
      <c r="L17" s="23">
        <f t="shared" si="3"/>
        <v>0.41484216114231448</v>
      </c>
      <c r="M17" s="4"/>
      <c r="N17" t="s">
        <v>270</v>
      </c>
      <c r="O17" s="5">
        <v>0.76338015961907424</v>
      </c>
      <c r="P17" s="71">
        <v>0.42847914554473066</v>
      </c>
    </row>
    <row r="18" spans="1:16">
      <c r="A18" s="17"/>
      <c r="B18" s="55">
        <v>14</v>
      </c>
      <c r="C18" s="19" t="s">
        <v>262</v>
      </c>
      <c r="D18" s="20">
        <v>0.51564699999999997</v>
      </c>
      <c r="E18" s="21">
        <v>0.51564699999999997</v>
      </c>
      <c r="F18" s="21">
        <f t="shared" si="0"/>
        <v>0.22392408096711844</v>
      </c>
      <c r="G18" s="21">
        <v>7.7484520967118442E-2</v>
      </c>
      <c r="H18" s="21">
        <v>4.983717E-2</v>
      </c>
      <c r="I18" s="21">
        <v>9.660239000000001E-2</v>
      </c>
      <c r="J18" s="22">
        <f t="shared" si="1"/>
        <v>0.15026659898558209</v>
      </c>
      <c r="K18" s="22">
        <f t="shared" si="2"/>
        <v>0.24691638071610703</v>
      </c>
      <c r="L18" s="23">
        <f t="shared" si="3"/>
        <v>0.43425847715029553</v>
      </c>
      <c r="M18" s="4"/>
      <c r="N18" t="s">
        <v>268</v>
      </c>
      <c r="O18" s="5">
        <v>0.3011531667011812</v>
      </c>
      <c r="P18" s="71">
        <v>0.42815571069856417</v>
      </c>
    </row>
    <row r="19" spans="1:16">
      <c r="A19" s="17"/>
      <c r="B19" s="55">
        <v>15</v>
      </c>
      <c r="C19" s="19" t="s">
        <v>263</v>
      </c>
      <c r="D19" s="20">
        <v>16.388130999999998</v>
      </c>
      <c r="E19" s="21">
        <v>17.690780000000004</v>
      </c>
      <c r="F19" s="21">
        <f t="shared" si="0"/>
        <v>5.0401184385331987</v>
      </c>
      <c r="G19" s="21">
        <v>3.6375094985331993</v>
      </c>
      <c r="H19" s="21">
        <v>0.76005143000000008</v>
      </c>
      <c r="I19" s="21">
        <v>0.64255750999999994</v>
      </c>
      <c r="J19" s="22">
        <f t="shared" si="1"/>
        <v>0.20561611746532366</v>
      </c>
      <c r="K19" s="22">
        <f t="shared" si="2"/>
        <v>0.2485792558911025</v>
      </c>
      <c r="L19" s="23">
        <f t="shared" si="3"/>
        <v>0.28490086013919103</v>
      </c>
      <c r="M19" s="4"/>
      <c r="N19" t="s">
        <v>261</v>
      </c>
      <c r="O19" s="5">
        <v>0.54588914047852721</v>
      </c>
      <c r="P19" s="71">
        <v>0.41484216114231448</v>
      </c>
    </row>
    <row r="20" spans="1:16">
      <c r="A20" s="17"/>
      <c r="B20" s="55">
        <v>16</v>
      </c>
      <c r="C20" s="19" t="s">
        <v>264</v>
      </c>
      <c r="D20" s="20">
        <v>0.46818199999999999</v>
      </c>
      <c r="E20" s="21">
        <v>0.71818199999999999</v>
      </c>
      <c r="F20" s="21">
        <f t="shared" si="0"/>
        <v>0.14711849001236799</v>
      </c>
      <c r="G20" s="21">
        <v>2.4280000012367964E-2</v>
      </c>
      <c r="H20" s="21">
        <v>9.153979000000001E-2</v>
      </c>
      <c r="I20" s="21">
        <v>3.1298699999999999E-2</v>
      </c>
      <c r="J20" s="22">
        <f t="shared" si="1"/>
        <v>3.3807586395047447E-2</v>
      </c>
      <c r="K20" s="22">
        <f t="shared" si="2"/>
        <v>0.16126802121519054</v>
      </c>
      <c r="L20" s="23">
        <f t="shared" si="3"/>
        <v>0.20484847853659377</v>
      </c>
      <c r="M20" s="4"/>
      <c r="N20" t="s">
        <v>257</v>
      </c>
      <c r="O20" s="5">
        <v>1.650452145902767</v>
      </c>
      <c r="P20" s="71">
        <v>0.41261303647569175</v>
      </c>
    </row>
    <row r="21" spans="1:16">
      <c r="A21" s="17"/>
      <c r="B21" s="55">
        <v>17</v>
      </c>
      <c r="C21" s="19" t="s">
        <v>265</v>
      </c>
      <c r="D21" s="20">
        <v>0.10964500000000002</v>
      </c>
      <c r="E21" s="21">
        <v>0.10964499999999999</v>
      </c>
      <c r="F21" s="21">
        <f t="shared" si="0"/>
        <v>4.7498870064920637E-2</v>
      </c>
      <c r="G21" s="21">
        <v>2.3683000064920634E-2</v>
      </c>
      <c r="H21" s="21">
        <v>1.049485E-2</v>
      </c>
      <c r="I21" s="21">
        <v>1.3321019999999999E-2</v>
      </c>
      <c r="J21" s="22">
        <f t="shared" si="1"/>
        <v>0.21599708208236248</v>
      </c>
      <c r="K21" s="22">
        <f t="shared" si="2"/>
        <v>0.31171371302768602</v>
      </c>
      <c r="L21" s="23">
        <f t="shared" si="3"/>
        <v>0.43320598353705725</v>
      </c>
      <c r="M21" s="4"/>
      <c r="N21" t="s">
        <v>271</v>
      </c>
      <c r="O21" s="5">
        <v>0.36849806442288158</v>
      </c>
      <c r="P21" s="71">
        <v>0.38658928310431417</v>
      </c>
    </row>
    <row r="22" spans="1:16">
      <c r="A22" s="17"/>
      <c r="B22" s="55">
        <v>18</v>
      </c>
      <c r="C22" s="19" t="s">
        <v>266</v>
      </c>
      <c r="D22" s="20">
        <v>2.5189000000000004</v>
      </c>
      <c r="E22" s="21">
        <v>3.0597280000000002</v>
      </c>
      <c r="F22" s="21">
        <f t="shared" si="0"/>
        <v>2.0696115930401042</v>
      </c>
      <c r="G22" s="21">
        <v>1.4266871330401045</v>
      </c>
      <c r="H22" s="21">
        <v>0.31730137999999997</v>
      </c>
      <c r="I22" s="21">
        <v>0.32562307999999995</v>
      </c>
      <c r="J22" s="22">
        <f t="shared" si="1"/>
        <v>0.4662790722051452</v>
      </c>
      <c r="K22" s="22">
        <f t="shared" si="2"/>
        <v>0.56998155164122577</v>
      </c>
      <c r="L22" s="23">
        <f t="shared" si="3"/>
        <v>0.67640378263692202</v>
      </c>
      <c r="M22" s="4"/>
      <c r="N22" t="s">
        <v>252</v>
      </c>
      <c r="O22" s="5">
        <v>0.53599153394896348</v>
      </c>
      <c r="P22" s="71">
        <v>0.38523847353237878</v>
      </c>
    </row>
    <row r="23" spans="1:16">
      <c r="A23" s="17"/>
      <c r="B23" s="55">
        <v>20</v>
      </c>
      <c r="C23" s="19" t="s">
        <v>268</v>
      </c>
      <c r="D23" s="20">
        <v>0.70337300000000003</v>
      </c>
      <c r="E23" s="21">
        <v>0.70337300000000003</v>
      </c>
      <c r="F23" s="21">
        <f t="shared" si="0"/>
        <v>0.3011531667011812</v>
      </c>
      <c r="G23" s="21">
        <v>0.16994806670118123</v>
      </c>
      <c r="H23" s="21">
        <v>8.1103319999999993E-2</v>
      </c>
      <c r="I23" s="21">
        <v>5.0101780000000005E-2</v>
      </c>
      <c r="J23" s="22">
        <f t="shared" si="1"/>
        <v>0.24161869548757378</v>
      </c>
      <c r="K23" s="22">
        <f t="shared" si="2"/>
        <v>0.35692496968348403</v>
      </c>
      <c r="L23" s="23">
        <f t="shared" si="3"/>
        <v>0.42815571069856417</v>
      </c>
      <c r="M23" s="4"/>
      <c r="N23" t="s">
        <v>263</v>
      </c>
      <c r="O23" s="5">
        <v>5.0401184385331987</v>
      </c>
      <c r="P23" s="71">
        <v>0.28490086013919103</v>
      </c>
    </row>
    <row r="24" spans="1:16">
      <c r="A24" s="17"/>
      <c r="B24" s="55">
        <v>21</v>
      </c>
      <c r="C24" s="19" t="s">
        <v>269</v>
      </c>
      <c r="D24" s="20">
        <v>0.8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250</v>
      </c>
      <c r="O24" s="5">
        <v>0.25389531734332488</v>
      </c>
      <c r="P24" s="71">
        <v>0.23911468236746253</v>
      </c>
    </row>
    <row r="25" spans="1:16">
      <c r="A25" s="17"/>
      <c r="B25" s="55">
        <v>22</v>
      </c>
      <c r="C25" s="19" t="s">
        <v>270</v>
      </c>
      <c r="D25" s="20">
        <v>1.1728559999999999</v>
      </c>
      <c r="E25" s="21">
        <v>1.7816039999999997</v>
      </c>
      <c r="F25" s="21">
        <f t="shared" si="0"/>
        <v>0.76338015961907424</v>
      </c>
      <c r="G25" s="21">
        <v>0.43398632961907424</v>
      </c>
      <c r="H25" s="21">
        <v>0.19268142000000002</v>
      </c>
      <c r="I25" s="21">
        <v>0.13671241000000001</v>
      </c>
      <c r="J25" s="22">
        <f t="shared" si="1"/>
        <v>0.24359303729620854</v>
      </c>
      <c r="K25" s="22">
        <f t="shared" si="2"/>
        <v>0.35174356906421084</v>
      </c>
      <c r="L25" s="23">
        <f t="shared" si="3"/>
        <v>0.42847914554473066</v>
      </c>
      <c r="M25" s="4"/>
      <c r="N25" t="s">
        <v>256</v>
      </c>
      <c r="O25" s="5">
        <v>0.20759997258981405</v>
      </c>
      <c r="P25" s="71">
        <v>0.22457856095514486</v>
      </c>
    </row>
    <row r="26" spans="1:16">
      <c r="A26" s="17"/>
      <c r="B26" s="55">
        <v>23</v>
      </c>
      <c r="C26" s="19" t="s">
        <v>271</v>
      </c>
      <c r="D26" s="20">
        <v>0.84064800000000006</v>
      </c>
      <c r="E26" s="21">
        <v>0.95320300000000002</v>
      </c>
      <c r="F26" s="21">
        <f t="shared" si="0"/>
        <v>0.36849806442288158</v>
      </c>
      <c r="G26" s="21">
        <v>0.1852662144228816</v>
      </c>
      <c r="H26" s="21">
        <v>8.0038410000000004E-2</v>
      </c>
      <c r="I26" s="21">
        <v>0.10319343999999998</v>
      </c>
      <c r="J26" s="22">
        <f t="shared" si="1"/>
        <v>0.1943617617893372</v>
      </c>
      <c r="K26" s="22">
        <f t="shared" si="2"/>
        <v>0.27832961543646167</v>
      </c>
      <c r="L26" s="23">
        <f t="shared" si="3"/>
        <v>0.38658928310431417</v>
      </c>
      <c r="M26" s="4"/>
      <c r="N26" t="s">
        <v>264</v>
      </c>
      <c r="O26" s="5">
        <v>0.14711849001236799</v>
      </c>
      <c r="P26" s="71">
        <v>0.20484847853659377</v>
      </c>
    </row>
    <row r="27" spans="1:16">
      <c r="A27" s="17"/>
      <c r="B27" s="55">
        <v>24</v>
      </c>
      <c r="C27" s="19" t="s">
        <v>272</v>
      </c>
      <c r="D27" s="20">
        <v>0</v>
      </c>
      <c r="E27" s="21">
        <v>1.2456E-2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269</v>
      </c>
      <c r="O27" s="5">
        <v>0</v>
      </c>
      <c r="P27" s="71">
        <v>0</v>
      </c>
    </row>
    <row r="28" spans="1:16" ht="15.75" thickBot="1">
      <c r="A28" s="24"/>
      <c r="B28" s="56">
        <v>25</v>
      </c>
      <c r="C28" s="26" t="s">
        <v>273</v>
      </c>
      <c r="D28" s="27">
        <v>0.84673299999999996</v>
      </c>
      <c r="E28" s="28">
        <v>0.98874600000000012</v>
      </c>
      <c r="F28" s="28">
        <f t="shared" si="0"/>
        <v>0.56968962939004797</v>
      </c>
      <c r="G28" s="28">
        <v>0.41514203939004801</v>
      </c>
      <c r="H28" s="28">
        <v>7.1109699999999998E-2</v>
      </c>
      <c r="I28" s="28">
        <v>8.3437890000000001E-2</v>
      </c>
      <c r="J28" s="29">
        <f t="shared" si="1"/>
        <v>0.4198672251417937</v>
      </c>
      <c r="K28" s="29">
        <f t="shared" si="2"/>
        <v>0.49178630243768162</v>
      </c>
      <c r="L28" s="30">
        <f t="shared" si="3"/>
        <v>0.57617389035207012</v>
      </c>
      <c r="M28" s="4"/>
      <c r="N28" t="s">
        <v>272</v>
      </c>
      <c r="O28" s="5">
        <v>0</v>
      </c>
      <c r="P28" s="71">
        <v>0</v>
      </c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M23"/>
  <sheetViews>
    <sheetView topLeftCell="A14" workbookViewId="0">
      <selection activeCell="A23" sqref="A23:D23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>
      <c r="A1" s="50">
        <v>51</v>
      </c>
      <c r="B1" s="49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862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33.741001000000004</v>
      </c>
      <c r="E6" s="14">
        <v>41.251286000000007</v>
      </c>
      <c r="F6" s="14">
        <v>15.58393523717462</v>
      </c>
      <c r="G6" s="14">
        <v>9.0682094671746185</v>
      </c>
      <c r="H6" s="14">
        <v>3.9104344100000006</v>
      </c>
      <c r="I6" s="14">
        <v>2.6052913599999998</v>
      </c>
      <c r="J6" s="15">
        <v>0.21982852770152708</v>
      </c>
      <c r="K6" s="15">
        <v>0.31462398232080852</v>
      </c>
      <c r="L6" s="16">
        <v>0.37778059178990481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31.091000999999999</v>
      </c>
      <c r="E7" s="38">
        <f ca="1">SUM(E8:OFFSET(E6,MATCH("PROYECTOS",$A$8:$A$50,0),0))</f>
        <v>33.875026999999996</v>
      </c>
      <c r="F7" s="38">
        <f ca="1">SUM(F8:OFFSET(F6,MATCH("PROYECTOS",$A$8:$A$50,0),0))</f>
        <v>11.754373245930697</v>
      </c>
      <c r="G7" s="38">
        <f ca="1">SUM(G8:OFFSET(G6,MATCH("PROYECTOS",$A$8:$A$50,0),0))</f>
        <v>7.3602305459306985</v>
      </c>
      <c r="H7" s="38">
        <f ca="1">SUM(H8:OFFSET(H6,MATCH("PROYECTOS",$A$8:$A$50,0),0))</f>
        <v>2.3134162899999997</v>
      </c>
      <c r="I7" s="38">
        <f ca="1">SUM(I8:OFFSET(I6,MATCH("PROYECTOS",$A$8:$A$50,0),0))</f>
        <v>2.08072641</v>
      </c>
      <c r="J7" s="39">
        <f ca="1">IFERROR(G7/E7,0)</f>
        <v>0.21727600529825997</v>
      </c>
      <c r="K7" s="39">
        <f ca="1">IFERROR(SUM(G7,H7)/E7,0)</f>
        <v>0.28556868267383817</v>
      </c>
      <c r="L7" s="40">
        <f ca="1">IFERROR(SUM(G7,H7,I7)/E7,0)</f>
        <v>0.34699229157605399</v>
      </c>
      <c r="M7" s="4"/>
    </row>
    <row r="8" spans="1:13">
      <c r="A8" s="17"/>
      <c r="B8" s="19">
        <v>3000001</v>
      </c>
      <c r="C8" s="19" t="s">
        <v>275</v>
      </c>
      <c r="D8" s="20">
        <v>6.0961689999999997</v>
      </c>
      <c r="E8" s="21">
        <v>7.5846330000000011</v>
      </c>
      <c r="F8" s="21">
        <f t="shared" ref="F8:F12" si="0">SUM(G8,H8,I8)</f>
        <v>2.9173285059122853</v>
      </c>
      <c r="G8" s="21">
        <v>2.5402948459122854</v>
      </c>
      <c r="H8" s="21">
        <v>0.25128078999999998</v>
      </c>
      <c r="I8" s="21">
        <v>0.12575287000000002</v>
      </c>
      <c r="J8" s="22">
        <f t="shared" ref="J8:J13" si="1">IFERROR(G8/E8,0)</f>
        <v>0.33492653446940479</v>
      </c>
      <c r="K8" s="22">
        <f t="shared" ref="K8:K13" si="2">IFERROR(SUM(G8,H8)/E8,0)</f>
        <v>0.36805678480584164</v>
      </c>
      <c r="L8" s="23">
        <f t="shared" ref="L8:L13" si="3">IFERROR(SUM(G8,H8,I8)/E8,0)</f>
        <v>0.38463673930067349</v>
      </c>
      <c r="M8" s="4"/>
    </row>
    <row r="9" spans="1:13" ht="25.5">
      <c r="A9" s="17"/>
      <c r="B9" s="19">
        <v>3000098</v>
      </c>
      <c r="C9" s="19" t="s">
        <v>864</v>
      </c>
      <c r="D9" s="20">
        <v>0.39205500000000004</v>
      </c>
      <c r="E9" s="21">
        <v>4.5999999999999999E-3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38.25">
      <c r="A10" s="17"/>
      <c r="B10" s="19">
        <v>3000501</v>
      </c>
      <c r="C10" s="19" t="s">
        <v>865</v>
      </c>
      <c r="D10" s="20">
        <v>0.18040599999999998</v>
      </c>
      <c r="E10" s="21">
        <v>0.239671</v>
      </c>
      <c r="F10" s="21">
        <f t="shared" si="0"/>
        <v>5.2217897958294485E-3</v>
      </c>
      <c r="G10" s="21">
        <v>5.1527897958294488E-3</v>
      </c>
      <c r="H10" s="21">
        <v>6.8999999999999997E-5</v>
      </c>
      <c r="I10" s="21">
        <v>0</v>
      </c>
      <c r="J10" s="22">
        <f t="shared" si="1"/>
        <v>2.1499429617389876E-2</v>
      </c>
      <c r="K10" s="22">
        <f t="shared" si="2"/>
        <v>2.1787324272980246E-2</v>
      </c>
      <c r="L10" s="23">
        <f t="shared" si="3"/>
        <v>2.1787324272980246E-2</v>
      </c>
      <c r="M10" s="4"/>
    </row>
    <row r="11" spans="1:13" ht="38.25">
      <c r="A11" s="17"/>
      <c r="B11" s="19">
        <v>3000712</v>
      </c>
      <c r="C11" s="19" t="s">
        <v>866</v>
      </c>
      <c r="D11" s="20">
        <v>16.303830999999999</v>
      </c>
      <c r="E11" s="21">
        <v>17.736046999999996</v>
      </c>
      <c r="F11" s="21">
        <f t="shared" si="0"/>
        <v>6.2361873575900653</v>
      </c>
      <c r="G11" s="21">
        <v>3.5747004175900656</v>
      </c>
      <c r="H11" s="21">
        <v>1.4369472499999998</v>
      </c>
      <c r="I11" s="21">
        <v>1.2245396900000001</v>
      </c>
      <c r="J11" s="22">
        <f t="shared" si="1"/>
        <v>0.201550008160785</v>
      </c>
      <c r="K11" s="22">
        <f t="shared" si="2"/>
        <v>0.28256847016643938</v>
      </c>
      <c r="L11" s="23">
        <f t="shared" si="3"/>
        <v>0.35161089489614383</v>
      </c>
      <c r="M11" s="4"/>
    </row>
    <row r="12" spans="1:13" ht="25.5">
      <c r="A12" s="17"/>
      <c r="B12" s="19">
        <v>3000713</v>
      </c>
      <c r="C12" s="19" t="s">
        <v>867</v>
      </c>
      <c r="D12" s="20">
        <v>8.1185399999999994</v>
      </c>
      <c r="E12" s="21">
        <v>8.3100759999999987</v>
      </c>
      <c r="F12" s="21">
        <f t="shared" si="0"/>
        <v>2.5956355926325179</v>
      </c>
      <c r="G12" s="21">
        <v>1.240082492632518</v>
      </c>
      <c r="H12" s="21">
        <v>0.62511925000000002</v>
      </c>
      <c r="I12" s="21">
        <v>0.73043384999999994</v>
      </c>
      <c r="J12" s="22">
        <f t="shared" si="1"/>
        <v>0.14922637201302591</v>
      </c>
      <c r="K12" s="22">
        <f t="shared" si="2"/>
        <v>0.22445062387305703</v>
      </c>
      <c r="L12" s="23">
        <f t="shared" si="3"/>
        <v>0.31234799689347226</v>
      </c>
      <c r="M12" s="4"/>
    </row>
    <row r="13" spans="1:13" ht="15.75" thickBot="1">
      <c r="A13" s="41" t="s">
        <v>293</v>
      </c>
      <c r="B13" s="43"/>
      <c r="C13" s="43"/>
      <c r="D13" s="44">
        <f ca="1">OFFSET(D13,-MATCH("PROYECTOS",$A$8:$A$50,0)-1,0)-(OFFSET(D13,-MATCH("PROYECTOS",$A$8:$A$50,0),0))</f>
        <v>2.6500000000000057</v>
      </c>
      <c r="E13" s="45">
        <f t="shared" ref="E13:I13" ca="1" si="4">OFFSET(E13,-MATCH("PROYECTOS",$A$8:$A$50,0)-1,0)-(OFFSET(E13,-MATCH("PROYECTOS",$A$8:$A$50,0),0))</f>
        <v>7.3762590000000117</v>
      </c>
      <c r="F13" s="45">
        <f t="shared" ca="1" si="4"/>
        <v>3.8295619912439225</v>
      </c>
      <c r="G13" s="45">
        <f t="shared" ca="1" si="4"/>
        <v>1.70797892124392</v>
      </c>
      <c r="H13" s="45">
        <f t="shared" ca="1" si="4"/>
        <v>1.5970181200000009</v>
      </c>
      <c r="I13" s="45">
        <f t="shared" ca="1" si="4"/>
        <v>0.52456494999999981</v>
      </c>
      <c r="J13" s="46">
        <f t="shared" ca="1" si="1"/>
        <v>0.23155083372803439</v>
      </c>
      <c r="K13" s="46">
        <f t="shared" ca="1" si="2"/>
        <v>0.44805870309650403</v>
      </c>
      <c r="L13" s="47">
        <f t="shared" ca="1" si="3"/>
        <v>0.51917401371669769</v>
      </c>
      <c r="M13" s="4"/>
    </row>
    <row r="14" spans="1:13" ht="15.75" thickBot="1"/>
    <row r="15" spans="1:13" ht="15.75" thickBot="1">
      <c r="A15" s="91" t="s">
        <v>315</v>
      </c>
      <c r="B15" s="92"/>
      <c r="C15" s="92"/>
      <c r="D15" s="93"/>
    </row>
    <row r="16" spans="1:13" ht="15.75" thickBot="1">
      <c r="A16" s="1" t="s">
        <v>883</v>
      </c>
    </row>
    <row r="17" spans="1:4" ht="45" customHeight="1">
      <c r="A17" s="84" t="s">
        <v>317</v>
      </c>
      <c r="B17" s="85"/>
      <c r="C17" s="85"/>
      <c r="D17" s="96" t="s">
        <v>318</v>
      </c>
    </row>
    <row r="18" spans="1:4" ht="15.75" thickBot="1">
      <c r="A18" s="94"/>
      <c r="B18" s="95"/>
      <c r="C18" s="95"/>
      <c r="D18" s="97"/>
    </row>
    <row r="19" spans="1:4">
      <c r="A19" s="17"/>
      <c r="B19" s="19">
        <v>3000001</v>
      </c>
      <c r="C19" s="19" t="s">
        <v>275</v>
      </c>
      <c r="D19" s="23">
        <v>0.38463673930067349</v>
      </c>
    </row>
    <row r="20" spans="1:4" ht="25.5">
      <c r="A20" s="17"/>
      <c r="B20" s="19">
        <v>3000098</v>
      </c>
      <c r="C20" s="19" t="s">
        <v>864</v>
      </c>
      <c r="D20" s="23">
        <v>0</v>
      </c>
    </row>
    <row r="21" spans="1:4" ht="38.25">
      <c r="A21" s="17"/>
      <c r="B21" s="19">
        <v>3000501</v>
      </c>
      <c r="C21" s="19" t="s">
        <v>865</v>
      </c>
      <c r="D21" s="23">
        <v>2.1787324272980246E-2</v>
      </c>
    </row>
    <row r="22" spans="1:4" ht="38.25">
      <c r="A22" s="17"/>
      <c r="B22" s="19">
        <v>3000712</v>
      </c>
      <c r="C22" s="19" t="s">
        <v>866</v>
      </c>
      <c r="D22" s="23">
        <v>0.35161089489614383</v>
      </c>
    </row>
    <row r="23" spans="1:4" ht="26.25" thickBot="1">
      <c r="A23" s="24"/>
      <c r="B23" s="26">
        <v>3000713</v>
      </c>
      <c r="C23" s="26" t="s">
        <v>867</v>
      </c>
      <c r="D23" s="30">
        <v>0.31234799689347226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51</v>
      </c>
      <c r="B1" s="49" t="s">
        <v>33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863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33.741001000000004</v>
      </c>
      <c r="I6" s="14">
        <v>41.251286000000007</v>
      </c>
      <c r="J6" s="14">
        <v>15.58393523717462</v>
      </c>
      <c r="K6" s="14">
        <v>9.0682094671746185</v>
      </c>
      <c r="L6" s="14">
        <v>3.9104344100000006</v>
      </c>
      <c r="M6" s="14">
        <v>2.6052913599999998</v>
      </c>
      <c r="N6" s="15">
        <v>0.21982852770152708</v>
      </c>
      <c r="O6" s="15">
        <v>0.31462398232080852</v>
      </c>
      <c r="P6" s="16">
        <v>0.37778059178990481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SUM(H8:H21)</f>
        <v>31.091001000000002</v>
      </c>
      <c r="I7" s="37">
        <f>SUM(I8:I21)</f>
        <v>33.87502700000001</v>
      </c>
      <c r="J7" s="37">
        <f>SUM(J8:J21)</f>
        <v>11.754373245930699</v>
      </c>
      <c r="K7" s="38">
        <f ca="1">SUM(K8:OFFSET(K6,MATCH("PROYECTOS",$A$8:$A$41,0),0))</f>
        <v>7.3602305459306985</v>
      </c>
      <c r="L7" s="38">
        <f ca="1">SUM(L8:OFFSET(L6,MATCH("PROYECTOS",$A$8:$A$41,0),0))</f>
        <v>2.3134162899999997</v>
      </c>
      <c r="M7" s="38">
        <f ca="1">SUM(M8:OFFSET(M6,MATCH("PROYECTOS",$A$8:$A$41,0),0))</f>
        <v>2.08072641</v>
      </c>
      <c r="N7" s="39">
        <f ca="1">IFERROR(K7/I7,0)</f>
        <v>0.21727600529825988</v>
      </c>
      <c r="O7" s="39">
        <f ca="1">IFERROR(SUM(K7,L7)/I7,0)</f>
        <v>0.28556868267383806</v>
      </c>
      <c r="P7" s="40">
        <f ca="1">IFERROR(SUM(K7,L7,M7)/I7,0)</f>
        <v>0.34699229157605382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3.7181160000000002</v>
      </c>
      <c r="I8" s="21">
        <v>5.5288000000000013</v>
      </c>
      <c r="J8" s="21">
        <f t="shared" ref="J8:J21" si="0">SUM(K8,L8,M8)</f>
        <v>1.5800255057482535</v>
      </c>
      <c r="K8" s="21">
        <v>1.0936918457482534</v>
      </c>
      <c r="L8" s="21">
        <v>0.25128078999999998</v>
      </c>
      <c r="M8" s="21">
        <v>0.23505287</v>
      </c>
      <c r="N8" s="22">
        <f t="shared" ref="N8:N22" si="1">IFERROR(K8/I8,0)</f>
        <v>0.19781721996604201</v>
      </c>
      <c r="O8" s="22">
        <f t="shared" ref="O8:O22" si="2">IFERROR(SUM(K8,L8)/I8,0)</f>
        <v>0.24326664660473396</v>
      </c>
      <c r="P8" s="23">
        <f t="shared" ref="P8:P22" si="3">IFERROR(SUM(K8,L8,M8)/I8,0)</f>
        <v>0.2857809119064269</v>
      </c>
      <c r="Q8" s="70">
        <v>1</v>
      </c>
      <c r="R8" s="21">
        <v>1</v>
      </c>
      <c r="S8" s="23">
        <f>IFERROR(R8/Q8,0)</f>
        <v>1</v>
      </c>
    </row>
    <row r="9" spans="1:19" ht="25.5">
      <c r="A9" s="17"/>
      <c r="B9" s="19">
        <v>5001253</v>
      </c>
      <c r="C9" s="19" t="s">
        <v>868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0.81704299999999996</v>
      </c>
      <c r="I9" s="21">
        <v>0.81704299999999996</v>
      </c>
      <c r="J9" s="21">
        <f t="shared" si="0"/>
        <v>0.8170430064201355</v>
      </c>
      <c r="K9" s="21">
        <v>0.8170430064201355</v>
      </c>
      <c r="L9" s="21">
        <v>0</v>
      </c>
      <c r="M9" s="21">
        <v>0</v>
      </c>
      <c r="N9" s="22">
        <f t="shared" si="1"/>
        <v>1.0000000078577695</v>
      </c>
      <c r="O9" s="22">
        <f t="shared" si="2"/>
        <v>1.0000000078577695</v>
      </c>
      <c r="P9" s="23">
        <f t="shared" si="3"/>
        <v>1.0000000078577695</v>
      </c>
      <c r="Q9" s="70">
        <v>2</v>
      </c>
      <c r="R9" s="21">
        <v>2</v>
      </c>
      <c r="S9" s="23">
        <f t="shared" ref="S9:S21" si="4">IFERROR(R9/Q9,0)</f>
        <v>1</v>
      </c>
    </row>
    <row r="10" spans="1:19" ht="25.5">
      <c r="A10" s="17"/>
      <c r="B10" s="19">
        <v>5001254</v>
      </c>
      <c r="C10" s="19" t="s">
        <v>869</v>
      </c>
      <c r="D10" s="68">
        <v>3000001</v>
      </c>
      <c r="E10" s="19" t="s">
        <v>275</v>
      </c>
      <c r="F10" s="69">
        <v>177</v>
      </c>
      <c r="G10" s="19" t="s">
        <v>880</v>
      </c>
      <c r="H10" s="20">
        <v>1.56101</v>
      </c>
      <c r="I10" s="21">
        <v>1.2387900000000001</v>
      </c>
      <c r="J10" s="21">
        <f t="shared" si="0"/>
        <v>0.52025999374389653</v>
      </c>
      <c r="K10" s="21">
        <v>0.62955999374389648</v>
      </c>
      <c r="L10" s="21">
        <v>0</v>
      </c>
      <c r="M10" s="21">
        <v>-0.10929999999999999</v>
      </c>
      <c r="N10" s="22">
        <f t="shared" si="1"/>
        <v>0.50820558266041582</v>
      </c>
      <c r="O10" s="22">
        <f t="shared" si="2"/>
        <v>0.50820558266041582</v>
      </c>
      <c r="P10" s="23">
        <f t="shared" si="3"/>
        <v>0.41997432473937996</v>
      </c>
      <c r="Q10" s="70">
        <v>5</v>
      </c>
      <c r="R10" s="21">
        <v>5</v>
      </c>
      <c r="S10" s="23">
        <f t="shared" si="4"/>
        <v>1</v>
      </c>
    </row>
    <row r="11" spans="1:19" ht="38.25">
      <c r="A11" s="17"/>
      <c r="B11" s="19">
        <v>5004099</v>
      </c>
      <c r="C11" s="19" t="s">
        <v>870</v>
      </c>
      <c r="D11" s="68">
        <v>3000712</v>
      </c>
      <c r="E11" s="19" t="s">
        <v>866</v>
      </c>
      <c r="F11" s="69">
        <v>87</v>
      </c>
      <c r="G11" s="19" t="s">
        <v>395</v>
      </c>
      <c r="H11" s="20">
        <v>2</v>
      </c>
      <c r="I11" s="21">
        <v>1.9978520000000002</v>
      </c>
      <c r="J11" s="21">
        <f t="shared" si="0"/>
        <v>0.32394554233665107</v>
      </c>
      <c r="K11" s="21">
        <v>0.22736625233665109</v>
      </c>
      <c r="L11" s="21">
        <v>4.9869039999999996E-2</v>
      </c>
      <c r="M11" s="21">
        <v>4.6710250000000002E-2</v>
      </c>
      <c r="N11" s="22">
        <f t="shared" si="1"/>
        <v>0.11380535311757381</v>
      </c>
      <c r="O11" s="22">
        <f t="shared" si="2"/>
        <v>0.1387666815843471</v>
      </c>
      <c r="P11" s="23">
        <f t="shared" si="3"/>
        <v>0.16214691695713748</v>
      </c>
      <c r="Q11" s="70">
        <v>11569</v>
      </c>
      <c r="R11" s="21">
        <v>11569</v>
      </c>
      <c r="S11" s="23">
        <f t="shared" si="4"/>
        <v>1</v>
      </c>
    </row>
    <row r="12" spans="1:19" ht="51">
      <c r="A12" s="17"/>
      <c r="B12" s="19">
        <v>5004102</v>
      </c>
      <c r="C12" s="19" t="s">
        <v>871</v>
      </c>
      <c r="D12" s="68">
        <v>3000098</v>
      </c>
      <c r="E12" s="19" t="s">
        <v>864</v>
      </c>
      <c r="F12" s="69">
        <v>87</v>
      </c>
      <c r="G12" s="19" t="s">
        <v>395</v>
      </c>
      <c r="H12" s="20">
        <v>0.39205500000000004</v>
      </c>
      <c r="I12" s="21">
        <v>4.5999999999999999E-3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51">
      <c r="A13" s="17"/>
      <c r="B13" s="19">
        <v>5004102</v>
      </c>
      <c r="C13" s="19" t="s">
        <v>871</v>
      </c>
      <c r="D13" s="68">
        <v>3000713</v>
      </c>
      <c r="E13" s="19" t="s">
        <v>867</v>
      </c>
      <c r="F13" s="69">
        <v>87</v>
      </c>
      <c r="G13" s="19" t="s">
        <v>395</v>
      </c>
      <c r="H13" s="20">
        <v>6.7650000000000015</v>
      </c>
      <c r="I13" s="21">
        <v>7.1926820000000005</v>
      </c>
      <c r="J13" s="21">
        <f t="shared" si="0"/>
        <v>2.2375442703412496</v>
      </c>
      <c r="K13" s="21">
        <v>1.0229508803412495</v>
      </c>
      <c r="L13" s="21">
        <v>0.55600432999999994</v>
      </c>
      <c r="M13" s="21">
        <v>0.65858905999999995</v>
      </c>
      <c r="N13" s="22">
        <f t="shared" si="1"/>
        <v>0.1422210630667739</v>
      </c>
      <c r="O13" s="22">
        <f t="shared" si="2"/>
        <v>0.21952245495369452</v>
      </c>
      <c r="P13" s="23">
        <f t="shared" si="3"/>
        <v>0.31108622212705211</v>
      </c>
      <c r="Q13" s="70">
        <v>9346</v>
      </c>
      <c r="R13" s="21">
        <v>5500</v>
      </c>
      <c r="S13" s="23">
        <f t="shared" si="4"/>
        <v>0.58848705328482775</v>
      </c>
    </row>
    <row r="14" spans="1:19" ht="38.25">
      <c r="A14" s="17"/>
      <c r="B14" s="19">
        <v>5004103</v>
      </c>
      <c r="C14" s="19" t="s">
        <v>872</v>
      </c>
      <c r="D14" s="68">
        <v>3000713</v>
      </c>
      <c r="E14" s="19" t="s">
        <v>867</v>
      </c>
      <c r="F14" s="69">
        <v>87</v>
      </c>
      <c r="G14" s="19" t="s">
        <v>395</v>
      </c>
      <c r="H14" s="20">
        <v>0.4</v>
      </c>
      <c r="I14" s="21">
        <v>0.63978599999999997</v>
      </c>
      <c r="J14" s="21">
        <f t="shared" si="0"/>
        <v>0.21769411333108715</v>
      </c>
      <c r="K14" s="21">
        <v>0.14567983333108714</v>
      </c>
      <c r="L14" s="21">
        <v>3.0021700000000002E-2</v>
      </c>
      <c r="M14" s="21">
        <v>4.1992580000000002E-2</v>
      </c>
      <c r="N14" s="22">
        <f t="shared" si="1"/>
        <v>0.22770087706059081</v>
      </c>
      <c r="O14" s="22">
        <f t="shared" si="2"/>
        <v>0.27462547372259966</v>
      </c>
      <c r="P14" s="23">
        <f t="shared" si="3"/>
        <v>0.34026082679378289</v>
      </c>
      <c r="Q14" s="70">
        <v>670</v>
      </c>
      <c r="R14" s="21">
        <v>318</v>
      </c>
      <c r="S14" s="23">
        <f t="shared" si="4"/>
        <v>0.47462686567164181</v>
      </c>
    </row>
    <row r="15" spans="1:19" ht="38.25">
      <c r="A15" s="17"/>
      <c r="B15" s="19">
        <v>5004107</v>
      </c>
      <c r="C15" s="19" t="s">
        <v>873</v>
      </c>
      <c r="D15" s="68">
        <v>3000501</v>
      </c>
      <c r="E15" s="19" t="s">
        <v>865</v>
      </c>
      <c r="F15" s="69">
        <v>19</v>
      </c>
      <c r="G15" s="19" t="s">
        <v>881</v>
      </c>
      <c r="H15" s="20">
        <v>0.18040600000000001</v>
      </c>
      <c r="I15" s="21">
        <v>0.239671</v>
      </c>
      <c r="J15" s="21">
        <f t="shared" si="0"/>
        <v>5.2217897958294485E-3</v>
      </c>
      <c r="K15" s="21">
        <v>5.1527897958294488E-3</v>
      </c>
      <c r="L15" s="21">
        <v>6.8999999999999997E-5</v>
      </c>
      <c r="M15" s="21">
        <v>0</v>
      </c>
      <c r="N15" s="22">
        <f t="shared" si="1"/>
        <v>2.1499429617389876E-2</v>
      </c>
      <c r="O15" s="22">
        <f t="shared" si="2"/>
        <v>2.1787324272980246E-2</v>
      </c>
      <c r="P15" s="23">
        <f t="shared" si="3"/>
        <v>2.1787324272980246E-2</v>
      </c>
      <c r="Q15" s="70">
        <v>3.5</v>
      </c>
      <c r="R15" s="21">
        <v>0</v>
      </c>
      <c r="S15" s="23">
        <f t="shared" si="4"/>
        <v>0</v>
      </c>
    </row>
    <row r="16" spans="1:19" ht="38.25">
      <c r="A16" s="17"/>
      <c r="B16" s="19">
        <v>5005064</v>
      </c>
      <c r="C16" s="19" t="s">
        <v>874</v>
      </c>
      <c r="D16" s="68">
        <v>3000712</v>
      </c>
      <c r="E16" s="19" t="s">
        <v>866</v>
      </c>
      <c r="F16" s="69">
        <v>14</v>
      </c>
      <c r="G16" s="19" t="s">
        <v>690</v>
      </c>
      <c r="H16" s="20">
        <v>1.0000000000000002</v>
      </c>
      <c r="I16" s="21">
        <v>1</v>
      </c>
      <c r="J16" s="21">
        <f t="shared" si="0"/>
        <v>8.3230196900558467E-2</v>
      </c>
      <c r="K16" s="21">
        <v>7.1999996900558472E-2</v>
      </c>
      <c r="L16" s="21">
        <v>1.1230200000000001E-2</v>
      </c>
      <c r="M16" s="21">
        <v>0</v>
      </c>
      <c r="N16" s="22">
        <f t="shared" si="1"/>
        <v>7.1999996900558472E-2</v>
      </c>
      <c r="O16" s="22">
        <f t="shared" si="2"/>
        <v>8.3230196900558467E-2</v>
      </c>
      <c r="P16" s="23">
        <f t="shared" si="3"/>
        <v>8.3230196900558467E-2</v>
      </c>
      <c r="Q16" s="70">
        <v>0</v>
      </c>
      <c r="R16" s="21">
        <v>0</v>
      </c>
      <c r="S16" s="23">
        <f t="shared" si="4"/>
        <v>0</v>
      </c>
    </row>
    <row r="17" spans="1:19" ht="38.25">
      <c r="A17" s="17"/>
      <c r="B17" s="19">
        <v>5005229</v>
      </c>
      <c r="C17" s="19" t="s">
        <v>875</v>
      </c>
      <c r="D17" s="68">
        <v>3000712</v>
      </c>
      <c r="E17" s="19" t="s">
        <v>866</v>
      </c>
      <c r="F17" s="69">
        <v>87</v>
      </c>
      <c r="G17" s="19" t="s">
        <v>395</v>
      </c>
      <c r="H17" s="20">
        <v>4.1837369999999998</v>
      </c>
      <c r="I17" s="21">
        <v>4.1837370000000007</v>
      </c>
      <c r="J17" s="21">
        <f t="shared" si="0"/>
        <v>1.5859374856242834</v>
      </c>
      <c r="K17" s="21">
        <v>0.9123748256242834</v>
      </c>
      <c r="L17" s="21">
        <v>0.40943832999999996</v>
      </c>
      <c r="M17" s="21">
        <v>0.26412433000000002</v>
      </c>
      <c r="N17" s="22">
        <f t="shared" si="1"/>
        <v>0.21807652479691797</v>
      </c>
      <c r="O17" s="22">
        <f t="shared" si="2"/>
        <v>0.31594078586304136</v>
      </c>
      <c r="P17" s="23">
        <f t="shared" si="3"/>
        <v>0.37907198411952836</v>
      </c>
      <c r="Q17" s="70">
        <v>22601</v>
      </c>
      <c r="R17" s="21">
        <v>16275</v>
      </c>
      <c r="S17" s="23">
        <f t="shared" si="4"/>
        <v>0.7201008804920136</v>
      </c>
    </row>
    <row r="18" spans="1:19" ht="38.25">
      <c r="A18" s="17"/>
      <c r="B18" s="19">
        <v>5005230</v>
      </c>
      <c r="C18" s="19" t="s">
        <v>876</v>
      </c>
      <c r="D18" s="68">
        <v>3000712</v>
      </c>
      <c r="E18" s="19" t="s">
        <v>866</v>
      </c>
      <c r="F18" s="69">
        <v>87</v>
      </c>
      <c r="G18" s="19" t="s">
        <v>395</v>
      </c>
      <c r="H18" s="20">
        <v>9.1200939999999999</v>
      </c>
      <c r="I18" s="21">
        <v>9.1291039999999999</v>
      </c>
      <c r="J18" s="21">
        <f t="shared" si="0"/>
        <v>3.9318530230774051</v>
      </c>
      <c r="K18" s="21">
        <v>2.197554923077405</v>
      </c>
      <c r="L18" s="21">
        <v>0.91809498</v>
      </c>
      <c r="M18" s="21">
        <v>0.81620311999999995</v>
      </c>
      <c r="N18" s="22">
        <f t="shared" si="1"/>
        <v>0.24071967227861629</v>
      </c>
      <c r="O18" s="22">
        <f t="shared" si="2"/>
        <v>0.34128759000635828</v>
      </c>
      <c r="P18" s="23">
        <f t="shared" si="3"/>
        <v>0.4306942962942919</v>
      </c>
      <c r="Q18" s="70">
        <v>153159</v>
      </c>
      <c r="R18" s="21">
        <v>85584</v>
      </c>
      <c r="S18" s="23">
        <f t="shared" si="4"/>
        <v>0.55879184377019964</v>
      </c>
    </row>
    <row r="19" spans="1:19" ht="38.25">
      <c r="A19" s="17"/>
      <c r="B19" s="19">
        <v>5005231</v>
      </c>
      <c r="C19" s="19" t="s">
        <v>877</v>
      </c>
      <c r="D19" s="68">
        <v>3000712</v>
      </c>
      <c r="E19" s="19" t="s">
        <v>866</v>
      </c>
      <c r="F19" s="69">
        <v>87</v>
      </c>
      <c r="G19" s="19" t="s">
        <v>395</v>
      </c>
      <c r="H19" s="20">
        <v>0</v>
      </c>
      <c r="I19" s="21">
        <v>1.4253540000000002</v>
      </c>
      <c r="J19" s="21">
        <f t="shared" si="0"/>
        <v>0.31122110965116767</v>
      </c>
      <c r="K19" s="21">
        <v>0.1654044196511677</v>
      </c>
      <c r="L19" s="21">
        <v>4.8314699999999995E-2</v>
      </c>
      <c r="M19" s="21">
        <v>9.7501989999999983E-2</v>
      </c>
      <c r="N19" s="22">
        <f t="shared" si="1"/>
        <v>0.11604444906399931</v>
      </c>
      <c r="O19" s="22">
        <f t="shared" si="2"/>
        <v>0.14994108105857748</v>
      </c>
      <c r="P19" s="23">
        <f t="shared" si="3"/>
        <v>0.21834653682605698</v>
      </c>
      <c r="Q19" s="70">
        <v>2860</v>
      </c>
      <c r="R19" s="21">
        <v>0</v>
      </c>
      <c r="S19" s="23">
        <f t="shared" si="4"/>
        <v>0</v>
      </c>
    </row>
    <row r="20" spans="1:19" ht="51">
      <c r="A20" s="17"/>
      <c r="B20" s="19">
        <v>5005232</v>
      </c>
      <c r="C20" s="19" t="s">
        <v>878</v>
      </c>
      <c r="D20" s="68">
        <v>3000713</v>
      </c>
      <c r="E20" s="19" t="s">
        <v>867</v>
      </c>
      <c r="F20" s="69">
        <v>87</v>
      </c>
      <c r="G20" s="19" t="s">
        <v>395</v>
      </c>
      <c r="H20" s="20">
        <v>0.75353999999999999</v>
      </c>
      <c r="I20" s="21">
        <v>0.27760799999999997</v>
      </c>
      <c r="J20" s="21">
        <f t="shared" si="0"/>
        <v>0.11266240929683864</v>
      </c>
      <c r="K20" s="21">
        <v>5.5261739296838641E-2</v>
      </c>
      <c r="L20" s="21">
        <v>2.874322E-2</v>
      </c>
      <c r="M20" s="21">
        <v>2.8657449999999998E-2</v>
      </c>
      <c r="N20" s="22">
        <f t="shared" si="1"/>
        <v>0.1990639293422331</v>
      </c>
      <c r="O20" s="22">
        <f t="shared" si="2"/>
        <v>0.30260280430260889</v>
      </c>
      <c r="P20" s="23">
        <f t="shared" si="3"/>
        <v>0.40583271842612123</v>
      </c>
      <c r="Q20" s="70">
        <v>180</v>
      </c>
      <c r="R20" s="21">
        <v>180</v>
      </c>
      <c r="S20" s="23">
        <f t="shared" si="4"/>
        <v>1</v>
      </c>
    </row>
    <row r="21" spans="1:19" ht="38.25">
      <c r="A21" s="17"/>
      <c r="B21" s="19">
        <v>5005233</v>
      </c>
      <c r="C21" s="19" t="s">
        <v>879</v>
      </c>
      <c r="D21" s="68">
        <v>3000713</v>
      </c>
      <c r="E21" s="19" t="s">
        <v>867</v>
      </c>
      <c r="F21" s="69">
        <v>87</v>
      </c>
      <c r="G21" s="19" t="s">
        <v>395</v>
      </c>
      <c r="H21" s="20">
        <v>0.19999999999999996</v>
      </c>
      <c r="I21" s="21">
        <v>0.19999999999999998</v>
      </c>
      <c r="J21" s="21">
        <f t="shared" si="0"/>
        <v>2.773479966334276E-2</v>
      </c>
      <c r="K21" s="21">
        <v>1.6190039663342759E-2</v>
      </c>
      <c r="L21" s="21">
        <v>1.0350000000000002E-2</v>
      </c>
      <c r="M21" s="21">
        <v>1.19476E-3</v>
      </c>
      <c r="N21" s="22">
        <f t="shared" si="1"/>
        <v>8.0950198316713795E-2</v>
      </c>
      <c r="O21" s="22">
        <f t="shared" si="2"/>
        <v>0.13270019831671381</v>
      </c>
      <c r="P21" s="23">
        <f t="shared" si="3"/>
        <v>0.13867399831671381</v>
      </c>
      <c r="Q21" s="70">
        <v>1974</v>
      </c>
      <c r="R21" s="21">
        <v>2128</v>
      </c>
      <c r="S21" s="23">
        <f t="shared" si="4"/>
        <v>1.0780141843971631</v>
      </c>
    </row>
    <row r="22" spans="1:19" ht="15.75" thickBot="1">
      <c r="A22" s="41" t="s">
        <v>293</v>
      </c>
      <c r="B22" s="43"/>
      <c r="C22" s="43"/>
      <c r="D22" s="65"/>
      <c r="E22" s="43"/>
      <c r="F22" s="66"/>
      <c r="G22" s="43"/>
      <c r="H22" s="44">
        <f>H6-H7</f>
        <v>2.6500000000000021</v>
      </c>
      <c r="I22" s="44">
        <f t="shared" ref="I22:J22" si="5">I6-I7</f>
        <v>7.3762589999999975</v>
      </c>
      <c r="J22" s="44">
        <f t="shared" si="5"/>
        <v>3.8295619912439207</v>
      </c>
      <c r="K22" s="45">
        <f ca="1">OFFSET(K22,-MATCH("PROYECTOS",$A$8:$A$41,0)-1,0)-(OFFSET(K22,-MATCH("PROYECTOS",$A$8:$A$41,0),0))</f>
        <v>1.70797892124392</v>
      </c>
      <c r="L22" s="45">
        <f ca="1">OFFSET(L22,-MATCH("PROYECTOS",$A$8:$A$41,0)-1,0)-(OFFSET(L22,-MATCH("PROYECTOS",$A$8:$A$41,0),0))</f>
        <v>1.5970181200000009</v>
      </c>
      <c r="M22" s="45">
        <f ca="1">OFFSET(M22,-MATCH("PROYECTOS",$A$8:$A$41,0)-1,0)-(OFFSET(M22,-MATCH("PROYECTOS",$A$8:$A$41,0),0))</f>
        <v>0.52456494999999981</v>
      </c>
      <c r="N22" s="46">
        <f t="shared" ca="1" si="1"/>
        <v>0.23155083372803484</v>
      </c>
      <c r="O22" s="46">
        <f t="shared" ca="1" si="2"/>
        <v>0.44805870309650486</v>
      </c>
      <c r="P22" s="47">
        <f t="shared" ca="1" si="3"/>
        <v>0.51917401371669869</v>
      </c>
      <c r="Q22" s="67"/>
      <c r="R22" s="45"/>
      <c r="S2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A1:M20"/>
  <sheetViews>
    <sheetView workbookViewId="0">
      <selection activeCell="A18" sqref="A18:L1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57</v>
      </c>
      <c r="B1" s="50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884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65.552451000000005</v>
      </c>
      <c r="E6" s="14">
        <v>60.088514000000004</v>
      </c>
      <c r="F6" s="14">
        <v>30.600659811943498</v>
      </c>
      <c r="G6" s="14">
        <v>21.656977321943497</v>
      </c>
      <c r="H6" s="14">
        <v>4.8794051200000004</v>
      </c>
      <c r="I6" s="14">
        <v>4.0642773700000001</v>
      </c>
      <c r="J6" s="15">
        <v>0.3604179215006631</v>
      </c>
      <c r="K6" s="15">
        <v>0.44162154587386698</v>
      </c>
      <c r="L6" s="16">
        <v>0.50925971995152841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52.212524000000016</v>
      </c>
      <c r="E7" s="38">
        <f ca="1">SUM(E8:OFFSET(E6,MATCH("GOBIERNOS REGIONALES",$A$8:$A$50,0),0))</f>
        <v>52.865447999999972</v>
      </c>
      <c r="F7" s="38">
        <f ca="1">SUM(F8:OFFSET(F6,MATCH("GOBIERNOS REGIONALES",$A$8:$A$50,0),0))</f>
        <v>27.059319168889772</v>
      </c>
      <c r="G7" s="38">
        <f ca="1">SUM(G8:OFFSET(G6,MATCH("GOBIERNOS REGIONALES",$A$8:$A$50,0),0))</f>
        <v>19.461821048889771</v>
      </c>
      <c r="H7" s="38">
        <f ca="1">SUM(H8:OFFSET(H6,MATCH("GOBIERNOS REGIONALES",$A$8:$A$50,0),0))</f>
        <v>4.1212933699999992</v>
      </c>
      <c r="I7" s="38">
        <f ca="1">SUM(I8:OFFSET(I6,MATCH("GOBIERNOS REGIONALES",$A$8:$A$50,0),0))</f>
        <v>3.47620475</v>
      </c>
      <c r="J7" s="39">
        <f ca="1">IFERROR(G7/E7,0)</f>
        <v>0.36813877088282276</v>
      </c>
      <c r="K7" s="39">
        <f ca="1">IFERROR(SUM(G7,H7)/E7,0)</f>
        <v>0.44609693686677515</v>
      </c>
      <c r="L7" s="40">
        <f ca="1">IFERROR(SUM(G7,H7,I7)/E7,0)</f>
        <v>0.51185264085702609</v>
      </c>
      <c r="M7" s="4"/>
    </row>
    <row r="8" spans="1:13" ht="25.5">
      <c r="A8" s="17"/>
      <c r="B8" s="18">
        <v>50</v>
      </c>
      <c r="C8" s="19" t="s">
        <v>128</v>
      </c>
      <c r="D8" s="20">
        <v>52.212524000000016</v>
      </c>
      <c r="E8" s="21">
        <v>52.865447999999972</v>
      </c>
      <c r="F8" s="21">
        <f t="shared" ref="F8:F19" si="0">SUM(G8,H8,I8)</f>
        <v>27.059319168889772</v>
      </c>
      <c r="G8" s="21">
        <v>19.461821048889771</v>
      </c>
      <c r="H8" s="21">
        <v>4.1212933699999992</v>
      </c>
      <c r="I8" s="21">
        <v>3.47620475</v>
      </c>
      <c r="J8" s="22">
        <f t="shared" ref="J8:J19" si="1">IFERROR(G8/E8,0)</f>
        <v>0.36813877088282276</v>
      </c>
      <c r="K8" s="22">
        <f t="shared" ref="K8:K19" si="2">IFERROR(SUM(G8,H8)/E8,0)</f>
        <v>0.44609693686677515</v>
      </c>
      <c r="L8" s="23">
        <f t="shared" ref="L8:L19" si="3">IFERROR(SUM(G8,H8,I8)/E8,0)</f>
        <v>0.51185264085702609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13.339926999999999</v>
      </c>
      <c r="E9" s="38">
        <f ca="1">SUM(E10:OFFSET(E8,(MATCH("GOBIERNOS LOCALES",$A$8:$A$50,0)-MATCH("GOBIERNOS REGIONALES",$A$8:$A$50,0)),0))</f>
        <v>7.2230659999999993</v>
      </c>
      <c r="F9" s="38">
        <f ca="1">SUM(F10:OFFSET(F8,(MATCH("GOBIERNOS LOCALES",$A$8:$A$50,0)-MATCH("GOBIERNOS REGIONALES",$A$8:$A$50,0)),0))</f>
        <v>3.5413406430537258</v>
      </c>
      <c r="G9" s="38">
        <f ca="1">SUM(G10:OFFSET(G8,(MATCH("GOBIERNOS LOCALES",$A$8:$A$50,0)-MATCH("GOBIERNOS REGIONALES",$A$8:$A$50,0)),0))</f>
        <v>2.1951562730537262</v>
      </c>
      <c r="H9" s="38">
        <f ca="1">SUM(H10:OFFSET(H8,(MATCH("GOBIERNOS LOCALES",$A$8:$A$50,0)-MATCH("GOBIERNOS REGIONALES",$A$8:$A$50,0)),0))</f>
        <v>0.75811174999999997</v>
      </c>
      <c r="I9" s="38">
        <f ca="1">SUM(I10:OFFSET(I8,(MATCH("GOBIERNOS LOCALES",$A$8:$A$50,0)-MATCH("GOBIERNOS REGIONALES",$A$8:$A$50,0)),0))</f>
        <v>0.58807261999999993</v>
      </c>
      <c r="J9" s="39">
        <f t="shared" ca="1" si="1"/>
        <v>0.30390920878387745</v>
      </c>
      <c r="K9" s="39">
        <f t="shared" ca="1" si="2"/>
        <v>0.40886626580093915</v>
      </c>
      <c r="L9" s="40">
        <f t="shared" ca="1" si="3"/>
        <v>0.49028219360777348</v>
      </c>
      <c r="M9" s="4"/>
    </row>
    <row r="10" spans="1:13">
      <c r="A10" s="17"/>
      <c r="B10" s="18">
        <v>440</v>
      </c>
      <c r="C10" s="19" t="s">
        <v>206</v>
      </c>
      <c r="D10" s="20">
        <v>0</v>
      </c>
      <c r="E10" s="21">
        <v>3.2711999999999998E-2</v>
      </c>
      <c r="F10" s="21">
        <f t="shared" si="0"/>
        <v>2.2891999687999487E-2</v>
      </c>
      <c r="G10" s="21">
        <v>2.2891999687999487E-2</v>
      </c>
      <c r="H10" s="21">
        <v>0</v>
      </c>
      <c r="I10" s="21">
        <v>0</v>
      </c>
      <c r="J10" s="22">
        <f t="shared" si="1"/>
        <v>0.69980434360477772</v>
      </c>
      <c r="K10" s="22">
        <f t="shared" si="2"/>
        <v>0.69980434360477772</v>
      </c>
      <c r="L10" s="23">
        <f t="shared" si="3"/>
        <v>0.69980434360477772</v>
      </c>
      <c r="M10" s="4"/>
    </row>
    <row r="11" spans="1:13">
      <c r="A11" s="17"/>
      <c r="B11" s="18">
        <v>445</v>
      </c>
      <c r="C11" s="19" t="s">
        <v>211</v>
      </c>
      <c r="D11" s="20">
        <v>0.35</v>
      </c>
      <c r="E11" s="21">
        <v>0.601383</v>
      </c>
      <c r="F11" s="21">
        <f t="shared" si="0"/>
        <v>0.22572615000413984</v>
      </c>
      <c r="G11" s="21">
        <v>3.8578700041398406E-3</v>
      </c>
      <c r="H11" s="21">
        <v>5.830958E-2</v>
      </c>
      <c r="I11" s="21">
        <v>0.1635587</v>
      </c>
      <c r="J11" s="22">
        <f t="shared" si="1"/>
        <v>6.4149967726720583E-3</v>
      </c>
      <c r="K11" s="22">
        <f t="shared" si="2"/>
        <v>0.10337413928252019</v>
      </c>
      <c r="L11" s="23">
        <f t="shared" si="3"/>
        <v>0.37534507959842539</v>
      </c>
      <c r="M11" s="4"/>
    </row>
    <row r="12" spans="1:13">
      <c r="A12" s="17"/>
      <c r="B12" s="18">
        <v>447</v>
      </c>
      <c r="C12" s="19" t="s">
        <v>213</v>
      </c>
      <c r="D12" s="20">
        <v>1.3899850000000002</v>
      </c>
      <c r="E12" s="21">
        <v>1.438985</v>
      </c>
      <c r="F12" s="21">
        <f t="shared" si="0"/>
        <v>0.79460946375987096</v>
      </c>
      <c r="G12" s="21">
        <v>0.61060722375987098</v>
      </c>
      <c r="H12" s="21">
        <v>0.12356360999999999</v>
      </c>
      <c r="I12" s="21">
        <v>6.043863E-2</v>
      </c>
      <c r="J12" s="22">
        <f t="shared" si="1"/>
        <v>0.42433188932467747</v>
      </c>
      <c r="K12" s="22">
        <f t="shared" si="2"/>
        <v>0.51020047725297413</v>
      </c>
      <c r="L12" s="23">
        <f t="shared" si="3"/>
        <v>0.55220135287016259</v>
      </c>
      <c r="M12" s="4"/>
    </row>
    <row r="13" spans="1:13">
      <c r="A13" s="17"/>
      <c r="B13" s="18">
        <v>453</v>
      </c>
      <c r="C13" s="19" t="s">
        <v>219</v>
      </c>
      <c r="D13" s="20">
        <v>0</v>
      </c>
      <c r="E13" s="21">
        <v>0.25214600000000004</v>
      </c>
      <c r="F13" s="21">
        <f t="shared" si="0"/>
        <v>6.5760000978261233E-3</v>
      </c>
      <c r="G13" s="21">
        <v>3.0400000978261232E-3</v>
      </c>
      <c r="H13" s="21">
        <v>0</v>
      </c>
      <c r="I13" s="21">
        <v>3.5360000000000001E-3</v>
      </c>
      <c r="J13" s="22">
        <f t="shared" si="1"/>
        <v>1.2056507332363483E-2</v>
      </c>
      <c r="K13" s="22">
        <f t="shared" si="2"/>
        <v>1.2056507332363483E-2</v>
      </c>
      <c r="L13" s="23">
        <f t="shared" si="3"/>
        <v>2.6080128567679529E-2</v>
      </c>
      <c r="M13" s="4"/>
    </row>
    <row r="14" spans="1:13">
      <c r="A14" s="17"/>
      <c r="B14" s="18">
        <v>454</v>
      </c>
      <c r="C14" s="19" t="s">
        <v>220</v>
      </c>
      <c r="D14" s="20">
        <v>0</v>
      </c>
      <c r="E14" s="21">
        <v>0.82617299999999994</v>
      </c>
      <c r="F14" s="21">
        <f t="shared" si="0"/>
        <v>0.50310635873302079</v>
      </c>
      <c r="G14" s="21">
        <v>0.35377960873302072</v>
      </c>
      <c r="H14" s="21">
        <v>8.8902460000000003E-2</v>
      </c>
      <c r="I14" s="21">
        <v>6.0424289999999999E-2</v>
      </c>
      <c r="J14" s="22">
        <f t="shared" si="1"/>
        <v>0.42821492439600511</v>
      </c>
      <c r="K14" s="22">
        <f t="shared" si="2"/>
        <v>0.53582248358760309</v>
      </c>
      <c r="L14" s="23">
        <f t="shared" si="3"/>
        <v>0.60896005888962823</v>
      </c>
      <c r="M14" s="4"/>
    </row>
    <row r="15" spans="1:13">
      <c r="A15" s="17"/>
      <c r="B15" s="18">
        <v>457</v>
      </c>
      <c r="C15" s="19" t="s">
        <v>223</v>
      </c>
      <c r="D15" s="20">
        <v>5.6805840000000005</v>
      </c>
      <c r="E15" s="21">
        <v>1.1095930000000001</v>
      </c>
      <c r="F15" s="21">
        <f t="shared" si="0"/>
        <v>0.40912404490212084</v>
      </c>
      <c r="G15" s="21">
        <v>0.2541502449021209</v>
      </c>
      <c r="H15" s="21">
        <v>6.2882899999999992E-2</v>
      </c>
      <c r="I15" s="21">
        <v>9.2090900000000003E-2</v>
      </c>
      <c r="J15" s="22">
        <f t="shared" si="1"/>
        <v>0.22904816892511118</v>
      </c>
      <c r="K15" s="22">
        <f t="shared" si="2"/>
        <v>0.28572020993474262</v>
      </c>
      <c r="L15" s="23">
        <f t="shared" si="3"/>
        <v>0.36871541628517918</v>
      </c>
      <c r="M15" s="4"/>
    </row>
    <row r="16" spans="1:13">
      <c r="A16" s="17"/>
      <c r="B16" s="18">
        <v>461</v>
      </c>
      <c r="C16" s="19" t="s">
        <v>227</v>
      </c>
      <c r="D16" s="20">
        <v>0</v>
      </c>
      <c r="E16" s="21">
        <v>0.32962200000000003</v>
      </c>
      <c r="F16" s="21">
        <f t="shared" si="0"/>
        <v>0.29161727550938127</v>
      </c>
      <c r="G16" s="21">
        <v>0.14560337550938129</v>
      </c>
      <c r="H16" s="21">
        <v>0.14017389999999999</v>
      </c>
      <c r="I16" s="21">
        <v>5.8399999999999997E-3</v>
      </c>
      <c r="J16" s="22">
        <f t="shared" si="1"/>
        <v>0.44172832975159815</v>
      </c>
      <c r="K16" s="22">
        <f t="shared" si="2"/>
        <v>0.86698483568870166</v>
      </c>
      <c r="L16" s="23">
        <f t="shared" si="3"/>
        <v>0.88470209970627334</v>
      </c>
      <c r="M16" s="4"/>
    </row>
    <row r="17" spans="1:13">
      <c r="A17" s="17"/>
      <c r="B17" s="18">
        <v>462</v>
      </c>
      <c r="C17" s="19" t="s">
        <v>228</v>
      </c>
      <c r="D17" s="20">
        <v>5.9193579999999999</v>
      </c>
      <c r="E17" s="21">
        <v>1.3252929999999998</v>
      </c>
      <c r="F17" s="21">
        <f t="shared" si="0"/>
        <v>0.82425363417865327</v>
      </c>
      <c r="G17" s="21">
        <v>0.48944463417865336</v>
      </c>
      <c r="H17" s="21">
        <v>0.176674</v>
      </c>
      <c r="I17" s="21">
        <v>0.15813499999999997</v>
      </c>
      <c r="J17" s="22">
        <f t="shared" si="1"/>
        <v>0.36931051033896156</v>
      </c>
      <c r="K17" s="22">
        <f t="shared" si="2"/>
        <v>0.5026198992816332</v>
      </c>
      <c r="L17" s="23">
        <f t="shared" si="3"/>
        <v>0.62194068344030595</v>
      </c>
      <c r="M17" s="4"/>
    </row>
    <row r="18" spans="1:13" ht="15.75" thickBot="1">
      <c r="A18" s="24"/>
      <c r="B18" s="25">
        <v>463</v>
      </c>
      <c r="C18" s="26" t="s">
        <v>229</v>
      </c>
      <c r="D18" s="27">
        <v>0</v>
      </c>
      <c r="E18" s="28">
        <v>1.307159</v>
      </c>
      <c r="F18" s="28">
        <f t="shared" si="0"/>
        <v>0.4634357161807135</v>
      </c>
      <c r="G18" s="28">
        <v>0.31178131618071347</v>
      </c>
      <c r="H18" s="28">
        <v>0.1076053</v>
      </c>
      <c r="I18" s="28">
        <v>4.4049100000000001E-2</v>
      </c>
      <c r="J18" s="29">
        <f t="shared" si="1"/>
        <v>0.2385182798578547</v>
      </c>
      <c r="K18" s="29">
        <f t="shared" si="2"/>
        <v>0.32083825776413849</v>
      </c>
      <c r="L18" s="30">
        <f t="shared" si="3"/>
        <v>0.35453660662605968</v>
      </c>
      <c r="M18" s="4"/>
    </row>
    <row r="19" spans="1:13">
      <c r="A19" t="s">
        <v>232</v>
      </c>
      <c r="D19" s="5"/>
      <c r="E19" s="5"/>
      <c r="F19" s="5">
        <f t="shared" si="0"/>
        <v>0</v>
      </c>
      <c r="G19" s="5"/>
      <c r="H19" s="5"/>
      <c r="I19" s="5"/>
      <c r="J19" s="4">
        <f t="shared" si="1"/>
        <v>0</v>
      </c>
      <c r="K19" s="4">
        <f t="shared" si="2"/>
        <v>0</v>
      </c>
      <c r="L19" s="4">
        <f t="shared" si="3"/>
        <v>0</v>
      </c>
      <c r="M19" s="4"/>
    </row>
    <row r="20" spans="1:13">
      <c r="D20" s="5"/>
      <c r="E20" s="5"/>
      <c r="F20" s="5"/>
      <c r="G20" s="5"/>
      <c r="H20" s="5"/>
      <c r="I20" s="5"/>
      <c r="J20" s="4"/>
      <c r="K20" s="4"/>
      <c r="L20" s="4"/>
      <c r="M2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57</v>
      </c>
      <c r="B1" s="51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885</v>
      </c>
      <c r="N2" s="72" t="s">
        <v>908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65.552451000000005</v>
      </c>
      <c r="E6" s="14">
        <f ca="1">SUM(E7:OFFSET(E7,50,0))</f>
        <v>60.088514000000004</v>
      </c>
      <c r="F6" s="14">
        <f ca="1">SUM(F7:OFFSET(F7,50,0))</f>
        <v>30.600659811943498</v>
      </c>
      <c r="G6" s="14">
        <f ca="1">SUM(G7:OFFSET(G7,50,0))</f>
        <v>21.656977321943497</v>
      </c>
      <c r="H6" s="14">
        <f ca="1">SUM(H7:OFFSET(H7,50,0))</f>
        <v>4.8794051200000004</v>
      </c>
      <c r="I6" s="14">
        <f ca="1">SUM(I7:OFFSET(I7,50,0))</f>
        <v>4.0642773700000001</v>
      </c>
      <c r="J6" s="15">
        <f ca="1">IFERROR(G6/E6,0)</f>
        <v>0.3604179215006631</v>
      </c>
      <c r="K6" s="15">
        <f ca="1">IFERROR(SUM(G6,H6)/E6,0)</f>
        <v>0.44162154587386698</v>
      </c>
      <c r="L6" s="16">
        <f ca="1">IFERROR(SUM(G6,H6,I6)/E6,0)</f>
        <v>0.50925971995152841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1.5009340000000002</v>
      </c>
      <c r="E7" s="21">
        <v>1.6104669999999994</v>
      </c>
      <c r="F7" s="21">
        <f t="shared" ref="F7:F28" si="0">SUM(G7,H7,I7)</f>
        <v>0.95633253719488853</v>
      </c>
      <c r="G7" s="21">
        <v>0.69443889719488849</v>
      </c>
      <c r="H7" s="21">
        <v>0.14567163000000002</v>
      </c>
      <c r="I7" s="21">
        <v>0.11622201000000001</v>
      </c>
      <c r="J7" s="22">
        <f t="shared" ref="J7:J28" si="1">IFERROR(G7/E7,0)</f>
        <v>0.43120343179642223</v>
      </c>
      <c r="K7" s="22">
        <f t="shared" ref="K7:K28" si="2">IFERROR(SUM(G7,H7)/E7,0)</f>
        <v>0.52165646808962174</v>
      </c>
      <c r="L7" s="23">
        <f t="shared" ref="L7:L28" si="3">IFERROR(SUM(G7,H7,I7)/E7,0)</f>
        <v>0.59382311912935126</v>
      </c>
      <c r="M7" s="4"/>
      <c r="N7" t="s">
        <v>272</v>
      </c>
      <c r="O7" s="5">
        <v>0.95869236197421615</v>
      </c>
      <c r="P7" s="71">
        <v>0.70575582580730889</v>
      </c>
    </row>
    <row r="8" spans="1:16">
      <c r="A8" s="17"/>
      <c r="B8" s="55">
        <v>2</v>
      </c>
      <c r="C8" s="19" t="s">
        <v>250</v>
      </c>
      <c r="D8" s="20">
        <v>1.6781470000000001</v>
      </c>
      <c r="E8" s="21">
        <v>1.8263349999999994</v>
      </c>
      <c r="F8" s="21">
        <f t="shared" si="0"/>
        <v>1.1798102403507933</v>
      </c>
      <c r="G8" s="21">
        <v>0.8361436703507934</v>
      </c>
      <c r="H8" s="21">
        <v>0.19967798</v>
      </c>
      <c r="I8" s="21">
        <v>0.14398858999999997</v>
      </c>
      <c r="J8" s="22">
        <f t="shared" si="1"/>
        <v>0.45782601239684595</v>
      </c>
      <c r="K8" s="22">
        <f t="shared" si="2"/>
        <v>0.56715862662150907</v>
      </c>
      <c r="L8" s="23">
        <f t="shared" si="3"/>
        <v>0.6459988120201352</v>
      </c>
      <c r="M8" s="4"/>
      <c r="N8" t="s">
        <v>261</v>
      </c>
      <c r="O8" s="5">
        <v>0.3604134794666497</v>
      </c>
      <c r="P8" s="71">
        <v>0.68759022274619408</v>
      </c>
    </row>
    <row r="9" spans="1:16">
      <c r="A9" s="17"/>
      <c r="B9" s="55">
        <v>3</v>
      </c>
      <c r="C9" s="19" t="s">
        <v>251</v>
      </c>
      <c r="D9" s="20">
        <v>0.41818299999999992</v>
      </c>
      <c r="E9" s="21">
        <v>0.42488900000000013</v>
      </c>
      <c r="F9" s="21">
        <f t="shared" si="0"/>
        <v>0.26387698228742684</v>
      </c>
      <c r="G9" s="21">
        <v>0.18523688228742685</v>
      </c>
      <c r="H9" s="21">
        <v>4.957785E-2</v>
      </c>
      <c r="I9" s="21">
        <v>2.9062250000000001E-2</v>
      </c>
      <c r="J9" s="22">
        <f t="shared" si="1"/>
        <v>0.43596535162695854</v>
      </c>
      <c r="K9" s="22">
        <f t="shared" si="2"/>
        <v>0.55264959151078707</v>
      </c>
      <c r="L9" s="23">
        <f t="shared" si="3"/>
        <v>0.62104922059038192</v>
      </c>
      <c r="M9" s="4"/>
      <c r="N9" t="s">
        <v>270</v>
      </c>
      <c r="O9" s="5">
        <v>1.4550199216274349</v>
      </c>
      <c r="P9" s="71">
        <v>0.65385102719598132</v>
      </c>
    </row>
    <row r="10" spans="1:16">
      <c r="A10" s="17"/>
      <c r="B10" s="55">
        <v>4</v>
      </c>
      <c r="C10" s="19" t="s">
        <v>252</v>
      </c>
      <c r="D10" s="20">
        <v>0.79777699999999996</v>
      </c>
      <c r="E10" s="21">
        <v>0.870286</v>
      </c>
      <c r="F10" s="21">
        <f t="shared" si="0"/>
        <v>0.50655380199225863</v>
      </c>
      <c r="G10" s="21">
        <v>0.37357922199225868</v>
      </c>
      <c r="H10" s="21">
        <v>7.121108000000001E-2</v>
      </c>
      <c r="I10" s="21">
        <v>6.1763499999999999E-2</v>
      </c>
      <c r="J10" s="22">
        <f t="shared" si="1"/>
        <v>0.42926029143552658</v>
      </c>
      <c r="K10" s="22">
        <f t="shared" si="2"/>
        <v>0.51108520876155505</v>
      </c>
      <c r="L10" s="23">
        <f t="shared" si="3"/>
        <v>0.58205440739280956</v>
      </c>
      <c r="M10" s="4"/>
      <c r="N10" t="s">
        <v>269</v>
      </c>
      <c r="O10" s="5">
        <v>0.74980584511608828</v>
      </c>
      <c r="P10" s="71">
        <v>0.65107602552886557</v>
      </c>
    </row>
    <row r="11" spans="1:16">
      <c r="A11" s="17"/>
      <c r="B11" s="55">
        <v>5</v>
      </c>
      <c r="C11" s="19" t="s">
        <v>253</v>
      </c>
      <c r="D11" s="20">
        <v>0.259183</v>
      </c>
      <c r="E11" s="21">
        <v>0.39183000000000001</v>
      </c>
      <c r="F11" s="21">
        <f t="shared" si="0"/>
        <v>0.19636007427106014</v>
      </c>
      <c r="G11" s="21">
        <v>0.14265840427106014</v>
      </c>
      <c r="H11" s="21">
        <v>3.0489250000000002E-2</v>
      </c>
      <c r="I11" s="21">
        <v>2.3212420000000001E-2</v>
      </c>
      <c r="J11" s="22">
        <f t="shared" si="1"/>
        <v>0.36408239356624078</v>
      </c>
      <c r="K11" s="22">
        <f t="shared" si="2"/>
        <v>0.44189483773845833</v>
      </c>
      <c r="L11" s="23">
        <f t="shared" si="3"/>
        <v>0.50113588615231131</v>
      </c>
      <c r="M11" s="4"/>
      <c r="N11" t="s">
        <v>250</v>
      </c>
      <c r="O11" s="5">
        <v>1.1798102403507933</v>
      </c>
      <c r="P11" s="71">
        <v>0.6459988120201352</v>
      </c>
    </row>
    <row r="12" spans="1:16">
      <c r="A12" s="17"/>
      <c r="B12" s="55">
        <v>6</v>
      </c>
      <c r="C12" s="19" t="s">
        <v>254</v>
      </c>
      <c r="D12" s="20">
        <v>2.1787489999999998</v>
      </c>
      <c r="E12" s="21">
        <v>2.4160069999999996</v>
      </c>
      <c r="F12" s="21">
        <f t="shared" si="0"/>
        <v>1.0940084854836349</v>
      </c>
      <c r="G12" s="21">
        <v>0.56438950548363498</v>
      </c>
      <c r="H12" s="21">
        <v>0.19639097999999999</v>
      </c>
      <c r="I12" s="21">
        <v>0.33322799999999997</v>
      </c>
      <c r="J12" s="22">
        <f t="shared" si="1"/>
        <v>0.23360425093289675</v>
      </c>
      <c r="K12" s="22">
        <f t="shared" si="2"/>
        <v>0.31489167269947277</v>
      </c>
      <c r="L12" s="23">
        <f t="shared" si="3"/>
        <v>0.45281676977079749</v>
      </c>
      <c r="M12" s="4"/>
      <c r="N12" t="s">
        <v>262</v>
      </c>
      <c r="O12" s="5">
        <v>0.58525093150700225</v>
      </c>
      <c r="P12" s="71">
        <v>0.63792712601016566</v>
      </c>
    </row>
    <row r="13" spans="1:16">
      <c r="A13" s="17"/>
      <c r="B13" s="55">
        <v>8</v>
      </c>
      <c r="C13" s="19" t="s">
        <v>256</v>
      </c>
      <c r="D13" s="20">
        <v>8.3091359999999987</v>
      </c>
      <c r="E13" s="21">
        <v>5.7042200000000012</v>
      </c>
      <c r="F13" s="21">
        <f t="shared" si="0"/>
        <v>2.6326227564092792</v>
      </c>
      <c r="G13" s="21">
        <v>1.9311619864092791</v>
      </c>
      <c r="H13" s="21">
        <v>0.37031736000000004</v>
      </c>
      <c r="I13" s="21">
        <v>0.33114341000000003</v>
      </c>
      <c r="J13" s="22">
        <f t="shared" si="1"/>
        <v>0.3385497029233232</v>
      </c>
      <c r="K13" s="22">
        <f t="shared" si="2"/>
        <v>0.4034695973172982</v>
      </c>
      <c r="L13" s="23">
        <f t="shared" si="3"/>
        <v>0.46152195329234824</v>
      </c>
      <c r="M13" s="4"/>
      <c r="N13" t="s">
        <v>267</v>
      </c>
      <c r="O13" s="5">
        <v>1.1385034752461429</v>
      </c>
      <c r="P13" s="71">
        <v>0.62877677760542139</v>
      </c>
    </row>
    <row r="14" spans="1:16">
      <c r="A14" s="17"/>
      <c r="B14" s="55">
        <v>9</v>
      </c>
      <c r="C14" s="19" t="s">
        <v>257</v>
      </c>
      <c r="D14" s="20">
        <v>1.3899850000000002</v>
      </c>
      <c r="E14" s="21">
        <v>1.438985</v>
      </c>
      <c r="F14" s="21">
        <f t="shared" si="0"/>
        <v>0.79460946375987096</v>
      </c>
      <c r="G14" s="21">
        <v>0.61060722375987098</v>
      </c>
      <c r="H14" s="21">
        <v>0.12356360999999999</v>
      </c>
      <c r="I14" s="21">
        <v>6.043863E-2</v>
      </c>
      <c r="J14" s="22">
        <f t="shared" si="1"/>
        <v>0.42433188932467747</v>
      </c>
      <c r="K14" s="22">
        <f t="shared" si="2"/>
        <v>0.51020047725297413</v>
      </c>
      <c r="L14" s="23">
        <f t="shared" si="3"/>
        <v>0.55220135287016259</v>
      </c>
      <c r="M14" s="4"/>
      <c r="N14" t="s">
        <v>251</v>
      </c>
      <c r="O14" s="5">
        <v>0.26387698228742684</v>
      </c>
      <c r="P14" s="71">
        <v>0.62104922059038192</v>
      </c>
    </row>
    <row r="15" spans="1:16">
      <c r="A15" s="17"/>
      <c r="B15" s="55">
        <v>10</v>
      </c>
      <c r="C15" s="19" t="s">
        <v>258</v>
      </c>
      <c r="D15" s="20">
        <v>1.2006729999999999</v>
      </c>
      <c r="E15" s="21">
        <v>1.4308850000000002</v>
      </c>
      <c r="F15" s="21">
        <f t="shared" si="0"/>
        <v>0.79602245957670703</v>
      </c>
      <c r="G15" s="21">
        <v>0.56554188957670704</v>
      </c>
      <c r="H15" s="21">
        <v>0.11632699999999999</v>
      </c>
      <c r="I15" s="21">
        <v>0.11415357000000001</v>
      </c>
      <c r="J15" s="22">
        <f t="shared" si="1"/>
        <v>0.39523923276622996</v>
      </c>
      <c r="K15" s="22">
        <f t="shared" si="2"/>
        <v>0.47653647188747306</v>
      </c>
      <c r="L15" s="23">
        <f t="shared" si="3"/>
        <v>0.55631476993378703</v>
      </c>
      <c r="M15" s="4"/>
      <c r="N15" t="s">
        <v>265</v>
      </c>
      <c r="O15" s="5">
        <v>2.59679816377297</v>
      </c>
      <c r="P15" s="71">
        <v>0.60149455654290718</v>
      </c>
    </row>
    <row r="16" spans="1:16">
      <c r="A16" s="17"/>
      <c r="B16" s="55">
        <v>11</v>
      </c>
      <c r="C16" s="19" t="s">
        <v>259</v>
      </c>
      <c r="D16" s="20">
        <v>2.8980160000000001</v>
      </c>
      <c r="E16" s="21">
        <v>3.0151190000000003</v>
      </c>
      <c r="F16" s="21">
        <f t="shared" si="0"/>
        <v>0.94726875229614538</v>
      </c>
      <c r="G16" s="21">
        <v>0.68277484229614538</v>
      </c>
      <c r="H16" s="21">
        <v>0.12785051</v>
      </c>
      <c r="I16" s="21">
        <v>0.1366434</v>
      </c>
      <c r="J16" s="22">
        <f t="shared" si="1"/>
        <v>0.22645037966864501</v>
      </c>
      <c r="K16" s="22">
        <f t="shared" si="2"/>
        <v>0.26885351864922918</v>
      </c>
      <c r="L16" s="23">
        <f t="shared" si="3"/>
        <v>0.31417292395296681</v>
      </c>
      <c r="M16" s="4"/>
      <c r="N16" t="s">
        <v>260</v>
      </c>
      <c r="O16" s="5">
        <v>1.2552260001324598</v>
      </c>
      <c r="P16" s="71">
        <v>0.59541447385626756</v>
      </c>
    </row>
    <row r="17" spans="1:16">
      <c r="A17" s="17"/>
      <c r="B17" s="55">
        <v>12</v>
      </c>
      <c r="C17" s="19" t="s">
        <v>260</v>
      </c>
      <c r="D17" s="20">
        <v>1.8761940000000001</v>
      </c>
      <c r="E17" s="21">
        <v>2.108155</v>
      </c>
      <c r="F17" s="21">
        <f t="shared" si="0"/>
        <v>1.2552260001324598</v>
      </c>
      <c r="G17" s="21">
        <v>0.89689444013245989</v>
      </c>
      <c r="H17" s="21">
        <v>0.19270277999999996</v>
      </c>
      <c r="I17" s="21">
        <v>0.16562877999999998</v>
      </c>
      <c r="J17" s="22">
        <f t="shared" si="1"/>
        <v>0.42544046340637187</v>
      </c>
      <c r="K17" s="22">
        <f t="shared" si="2"/>
        <v>0.51684872323546405</v>
      </c>
      <c r="L17" s="23">
        <f t="shared" si="3"/>
        <v>0.59541447385626756</v>
      </c>
      <c r="M17" s="4"/>
      <c r="N17" t="s">
        <v>249</v>
      </c>
      <c r="O17" s="5">
        <v>0.95633253719488853</v>
      </c>
      <c r="P17" s="71">
        <v>0.59382311912935126</v>
      </c>
    </row>
    <row r="18" spans="1:16">
      <c r="A18" s="17"/>
      <c r="B18" s="55">
        <v>13</v>
      </c>
      <c r="C18" s="19" t="s">
        <v>261</v>
      </c>
      <c r="D18" s="20">
        <v>0.51266899999999993</v>
      </c>
      <c r="E18" s="21">
        <v>0.52416899999999989</v>
      </c>
      <c r="F18" s="21">
        <f t="shared" si="0"/>
        <v>0.3604134794666497</v>
      </c>
      <c r="G18" s="21">
        <v>0.26735270946664969</v>
      </c>
      <c r="H18" s="21">
        <v>5.2045250000000001E-2</v>
      </c>
      <c r="I18" s="21">
        <v>4.101552E-2</v>
      </c>
      <c r="J18" s="22">
        <f t="shared" si="1"/>
        <v>0.51005059335185743</v>
      </c>
      <c r="K18" s="22">
        <f t="shared" si="2"/>
        <v>0.60934156630142133</v>
      </c>
      <c r="L18" s="23">
        <f t="shared" si="3"/>
        <v>0.68759022274619408</v>
      </c>
      <c r="M18" s="4"/>
      <c r="N18" t="s">
        <v>252</v>
      </c>
      <c r="O18" s="5">
        <v>0.50655380199225863</v>
      </c>
      <c r="P18" s="71">
        <v>0.58205440739280956</v>
      </c>
    </row>
    <row r="19" spans="1:16">
      <c r="A19" s="17"/>
      <c r="B19" s="55">
        <v>14</v>
      </c>
      <c r="C19" s="19" t="s">
        <v>262</v>
      </c>
      <c r="D19" s="20">
        <v>0.84311800000000003</v>
      </c>
      <c r="E19" s="21">
        <v>0.91742599999999996</v>
      </c>
      <c r="F19" s="21">
        <f t="shared" si="0"/>
        <v>0.58525093150700225</v>
      </c>
      <c r="G19" s="21">
        <v>0.42499228150700219</v>
      </c>
      <c r="H19" s="21">
        <v>8.4386879999999997E-2</v>
      </c>
      <c r="I19" s="21">
        <v>7.5871769999999991E-2</v>
      </c>
      <c r="J19" s="22">
        <f t="shared" si="1"/>
        <v>0.46324420880485423</v>
      </c>
      <c r="K19" s="22">
        <f t="shared" si="2"/>
        <v>0.55522642862421845</v>
      </c>
      <c r="L19" s="23">
        <f t="shared" si="3"/>
        <v>0.63792712601016566</v>
      </c>
      <c r="M19" s="4"/>
      <c r="N19" t="s">
        <v>258</v>
      </c>
      <c r="O19" s="5">
        <v>0.79602245957670703</v>
      </c>
      <c r="P19" s="71">
        <v>0.55631476993378703</v>
      </c>
    </row>
    <row r="20" spans="1:16">
      <c r="A20" s="17"/>
      <c r="B20" s="55">
        <v>15</v>
      </c>
      <c r="C20" s="19" t="s">
        <v>263</v>
      </c>
      <c r="D20" s="20">
        <v>12.066891</v>
      </c>
      <c r="E20" s="21">
        <v>15.129908</v>
      </c>
      <c r="F20" s="21">
        <f t="shared" si="0"/>
        <v>6.3549606918125097</v>
      </c>
      <c r="G20" s="21">
        <v>4.5345564918125092</v>
      </c>
      <c r="H20" s="21">
        <v>1.0072885300000001</v>
      </c>
      <c r="I20" s="21">
        <v>0.81311566999999985</v>
      </c>
      <c r="J20" s="22">
        <f t="shared" si="1"/>
        <v>0.29970813383746348</v>
      </c>
      <c r="K20" s="22">
        <f t="shared" si="2"/>
        <v>0.36628411896572732</v>
      </c>
      <c r="L20" s="23">
        <f t="shared" si="3"/>
        <v>0.42002639353871218</v>
      </c>
      <c r="M20" s="4"/>
      <c r="N20" t="s">
        <v>257</v>
      </c>
      <c r="O20" s="5">
        <v>0.79460946375987096</v>
      </c>
      <c r="P20" s="71">
        <v>0.55220135287016259</v>
      </c>
    </row>
    <row r="21" spans="1:16">
      <c r="A21" s="17"/>
      <c r="B21" s="55">
        <v>16</v>
      </c>
      <c r="C21" s="19" t="s">
        <v>264</v>
      </c>
      <c r="D21" s="20">
        <v>4.9240899999999996</v>
      </c>
      <c r="E21" s="21">
        <v>6.6628810000000005</v>
      </c>
      <c r="F21" s="21">
        <f t="shared" si="0"/>
        <v>3.4477842266548322</v>
      </c>
      <c r="G21" s="21">
        <v>2.4637459066548324</v>
      </c>
      <c r="H21" s="21">
        <v>0.58107607000000006</v>
      </c>
      <c r="I21" s="21">
        <v>0.40296225000000008</v>
      </c>
      <c r="J21" s="22">
        <f t="shared" si="1"/>
        <v>0.36977186094946496</v>
      </c>
      <c r="K21" s="22">
        <f t="shared" si="2"/>
        <v>0.45698279417789872</v>
      </c>
      <c r="L21" s="23">
        <f t="shared" si="3"/>
        <v>0.51746147449651769</v>
      </c>
      <c r="M21" s="4"/>
      <c r="N21" t="s">
        <v>264</v>
      </c>
      <c r="O21" s="5">
        <v>3.4477842266548322</v>
      </c>
      <c r="P21" s="71">
        <v>0.51746147449651769</v>
      </c>
    </row>
    <row r="22" spans="1:16">
      <c r="A22" s="17"/>
      <c r="B22" s="55">
        <v>17</v>
      </c>
      <c r="C22" s="19" t="s">
        <v>265</v>
      </c>
      <c r="D22" s="20">
        <v>3.3421629999999993</v>
      </c>
      <c r="E22" s="21">
        <v>4.3172429999999995</v>
      </c>
      <c r="F22" s="21">
        <f t="shared" si="0"/>
        <v>2.59679816377297</v>
      </c>
      <c r="G22" s="21">
        <v>1.9030604637729702</v>
      </c>
      <c r="H22" s="21">
        <v>0.37953424000000002</v>
      </c>
      <c r="I22" s="21">
        <v>0.31420345999999999</v>
      </c>
      <c r="J22" s="22">
        <f t="shared" si="1"/>
        <v>0.44080457453355543</v>
      </c>
      <c r="K22" s="22">
        <f t="shared" si="2"/>
        <v>0.52871582715473053</v>
      </c>
      <c r="L22" s="23">
        <f t="shared" si="3"/>
        <v>0.60149455654290718</v>
      </c>
      <c r="M22" s="4"/>
      <c r="N22" t="s">
        <v>253</v>
      </c>
      <c r="O22" s="5">
        <v>0.19636007427106014</v>
      </c>
      <c r="P22" s="71">
        <v>0.50113588615231131</v>
      </c>
    </row>
    <row r="23" spans="1:16">
      <c r="A23" s="17"/>
      <c r="B23" s="55">
        <v>19</v>
      </c>
      <c r="C23" s="19" t="s">
        <v>267</v>
      </c>
      <c r="D23" s="20">
        <v>3.7472240000000006</v>
      </c>
      <c r="E23" s="21">
        <v>1.8106640000000003</v>
      </c>
      <c r="F23" s="21">
        <f t="shared" si="0"/>
        <v>1.1385034752461429</v>
      </c>
      <c r="G23" s="21">
        <v>0.84346317524614278</v>
      </c>
      <c r="H23" s="21">
        <v>0.15830790000000003</v>
      </c>
      <c r="I23" s="21">
        <v>0.13673239999999998</v>
      </c>
      <c r="J23" s="22">
        <f t="shared" si="1"/>
        <v>0.46583086384118899</v>
      </c>
      <c r="K23" s="22">
        <f t="shared" si="2"/>
        <v>0.5532617179367032</v>
      </c>
      <c r="L23" s="23">
        <f t="shared" si="3"/>
        <v>0.62877677760542139</v>
      </c>
      <c r="M23" s="4"/>
      <c r="N23" t="s">
        <v>273</v>
      </c>
      <c r="O23" s="5">
        <v>1.4963249750654162</v>
      </c>
      <c r="P23" s="71">
        <v>0.49407844666726852</v>
      </c>
    </row>
    <row r="24" spans="1:16">
      <c r="A24" s="17"/>
      <c r="B24" s="55">
        <v>20</v>
      </c>
      <c r="C24" s="19" t="s">
        <v>268</v>
      </c>
      <c r="D24" s="20">
        <v>6.1988539999999999</v>
      </c>
      <c r="E24" s="21">
        <v>1.7251879999999997</v>
      </c>
      <c r="F24" s="21">
        <f t="shared" si="0"/>
        <v>0.83441418594571004</v>
      </c>
      <c r="G24" s="21">
        <v>0.55845603594571003</v>
      </c>
      <c r="H24" s="21">
        <v>0.12088669999999999</v>
      </c>
      <c r="I24" s="21">
        <v>0.15507145</v>
      </c>
      <c r="J24" s="22">
        <f t="shared" si="1"/>
        <v>0.32370735012399238</v>
      </c>
      <c r="K24" s="22">
        <f t="shared" si="2"/>
        <v>0.39377895971088955</v>
      </c>
      <c r="L24" s="23">
        <f t="shared" si="3"/>
        <v>0.48366565611731022</v>
      </c>
      <c r="M24" s="4"/>
      <c r="N24" t="s">
        <v>268</v>
      </c>
      <c r="O24" s="5">
        <v>0.83441418594571004</v>
      </c>
      <c r="P24" s="71">
        <v>0.48366565611731022</v>
      </c>
    </row>
    <row r="25" spans="1:16">
      <c r="A25" s="17"/>
      <c r="B25" s="55">
        <v>21</v>
      </c>
      <c r="C25" s="19" t="s">
        <v>269</v>
      </c>
      <c r="D25" s="20">
        <v>1.0596229999999998</v>
      </c>
      <c r="E25" s="21">
        <v>1.1516409999999999</v>
      </c>
      <c r="F25" s="21">
        <f t="shared" si="0"/>
        <v>0.74980584511608828</v>
      </c>
      <c r="G25" s="21">
        <v>0.5408369751160883</v>
      </c>
      <c r="H25" s="21">
        <v>0.11453467000000001</v>
      </c>
      <c r="I25" s="21">
        <v>9.4434199999999996E-2</v>
      </c>
      <c r="J25" s="22">
        <f t="shared" si="1"/>
        <v>0.46962289039387128</v>
      </c>
      <c r="K25" s="22">
        <f t="shared" si="2"/>
        <v>0.56907633986293327</v>
      </c>
      <c r="L25" s="23">
        <f t="shared" si="3"/>
        <v>0.65107602552886557</v>
      </c>
      <c r="M25" s="4"/>
      <c r="N25" t="s">
        <v>256</v>
      </c>
      <c r="O25" s="5">
        <v>2.6326227564092792</v>
      </c>
      <c r="P25" s="71">
        <v>0.46152195329234824</v>
      </c>
    </row>
    <row r="26" spans="1:16">
      <c r="A26" s="17"/>
      <c r="B26" s="55">
        <v>22</v>
      </c>
      <c r="C26" s="19" t="s">
        <v>270</v>
      </c>
      <c r="D26" s="20">
        <v>1.4944660000000001</v>
      </c>
      <c r="E26" s="21">
        <v>2.2253080000000001</v>
      </c>
      <c r="F26" s="21">
        <f t="shared" si="0"/>
        <v>1.4550199216274349</v>
      </c>
      <c r="G26" s="21">
        <v>1.0298950616274349</v>
      </c>
      <c r="H26" s="21">
        <v>0.24620734</v>
      </c>
      <c r="I26" s="21">
        <v>0.17891752000000002</v>
      </c>
      <c r="J26" s="22">
        <f t="shared" si="1"/>
        <v>0.4628101196002688</v>
      </c>
      <c r="K26" s="22">
        <f t="shared" si="2"/>
        <v>0.57344978835623428</v>
      </c>
      <c r="L26" s="23">
        <f t="shared" si="3"/>
        <v>0.65385102719598132</v>
      </c>
      <c r="M26" s="4"/>
      <c r="N26" t="s">
        <v>254</v>
      </c>
      <c r="O26" s="5">
        <v>1.0940084854836349</v>
      </c>
      <c r="P26" s="71">
        <v>0.45281676977079749</v>
      </c>
    </row>
    <row r="27" spans="1:16">
      <c r="A27" s="17"/>
      <c r="B27" s="55">
        <v>24</v>
      </c>
      <c r="C27" s="19" t="s">
        <v>272</v>
      </c>
      <c r="D27" s="20">
        <v>0.84514599999999995</v>
      </c>
      <c r="E27" s="21">
        <v>1.3583910000000001</v>
      </c>
      <c r="F27" s="21">
        <f t="shared" si="0"/>
        <v>0.95869236197421615</v>
      </c>
      <c r="G27" s="21">
        <v>0.60829090197421609</v>
      </c>
      <c r="H27" s="21">
        <v>0.24075381000000001</v>
      </c>
      <c r="I27" s="21">
        <v>0.10964765</v>
      </c>
      <c r="J27" s="22">
        <f t="shared" si="1"/>
        <v>0.44780251192345655</v>
      </c>
      <c r="K27" s="22">
        <f t="shared" si="2"/>
        <v>0.62503705632193973</v>
      </c>
      <c r="L27" s="23">
        <f t="shared" si="3"/>
        <v>0.70575582580730889</v>
      </c>
      <c r="M27" s="4"/>
      <c r="N27" t="s">
        <v>263</v>
      </c>
      <c r="O27" s="5">
        <v>6.3549606918125097</v>
      </c>
      <c r="P27" s="71">
        <v>0.42002639353871218</v>
      </c>
    </row>
    <row r="28" spans="1:16" ht="15.75" thickBot="1">
      <c r="A28" s="24"/>
      <c r="B28" s="56">
        <v>25</v>
      </c>
      <c r="C28" s="26" t="s">
        <v>273</v>
      </c>
      <c r="D28" s="27">
        <v>8.0112299999999994</v>
      </c>
      <c r="E28" s="28">
        <v>3.0285170000000003</v>
      </c>
      <c r="F28" s="28">
        <f t="shared" si="0"/>
        <v>1.4963249750654162</v>
      </c>
      <c r="G28" s="28">
        <v>0.99890035506541608</v>
      </c>
      <c r="H28" s="28">
        <v>0.2706037</v>
      </c>
      <c r="I28" s="28">
        <v>0.22682091999999998</v>
      </c>
      <c r="J28" s="29">
        <f t="shared" si="1"/>
        <v>0.32983151656913795</v>
      </c>
      <c r="K28" s="29">
        <f t="shared" si="2"/>
        <v>0.41918340067611176</v>
      </c>
      <c r="L28" s="30">
        <f t="shared" si="3"/>
        <v>0.49407844666726852</v>
      </c>
      <c r="M28" s="4"/>
      <c r="N28" t="s">
        <v>259</v>
      </c>
      <c r="O28" s="5">
        <v>0.94726875229614538</v>
      </c>
      <c r="P28" s="71">
        <v>0.31417292395296681</v>
      </c>
    </row>
    <row r="29" spans="1:16">
      <c r="O29" s="5"/>
      <c r="P29" s="71"/>
    </row>
    <row r="30" spans="1:16">
      <c r="O30" s="5"/>
      <c r="P30" s="71"/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M22"/>
  <sheetViews>
    <sheetView topLeftCell="A12" workbookViewId="0">
      <selection activeCell="A22" sqref="A22:D22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3.28515625" customWidth="1"/>
    <col min="6" max="6" width="13.5703125" customWidth="1"/>
    <col min="7" max="9" width="0" hidden="1" customWidth="1"/>
  </cols>
  <sheetData>
    <row r="1" spans="1:13" ht="15.75">
      <c r="A1" s="50">
        <v>57</v>
      </c>
      <c r="B1" s="49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886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65.552451000000005</v>
      </c>
      <c r="E6" s="14">
        <v>60.088514000000004</v>
      </c>
      <c r="F6" s="14">
        <v>30.600659811943498</v>
      </c>
      <c r="G6" s="14">
        <v>21.656977321943497</v>
      </c>
      <c r="H6" s="14">
        <v>4.8794051200000004</v>
      </c>
      <c r="I6" s="14">
        <v>4.0642773700000001</v>
      </c>
      <c r="J6" s="15">
        <v>0.3604179215006631</v>
      </c>
      <c r="K6" s="15">
        <v>0.44162154587386698</v>
      </c>
      <c r="L6" s="16">
        <v>0.50925971995152841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43.976638999999984</v>
      </c>
      <c r="E7" s="38">
        <f ca="1">SUM(E8:OFFSET(E6,MATCH("PROYECTOS",$A$8:$A$50,0),0))</f>
        <v>47.796595000000003</v>
      </c>
      <c r="F7" s="38">
        <f ca="1">SUM(F8:OFFSET(F6,MATCH("PROYECTOS",$A$8:$A$50,0),0))</f>
        <v>26.884505668317857</v>
      </c>
      <c r="G7" s="38">
        <f ca="1">SUM(G8:OFFSET(G6,MATCH("PROYECTOS",$A$8:$A$50,0),0))</f>
        <v>19.343300948317857</v>
      </c>
      <c r="H7" s="38">
        <f ca="1">SUM(H8:OFFSET(H6,MATCH("PROYECTOS",$A$8:$A$50,0),0))</f>
        <v>4.1112144699999993</v>
      </c>
      <c r="I7" s="38">
        <f ca="1">SUM(I8:OFFSET(I6,MATCH("PROYECTOS",$A$8:$A$50,0),0))</f>
        <v>3.4299902499999999</v>
      </c>
      <c r="J7" s="39">
        <f ca="1">IFERROR(G7/E7,0)</f>
        <v>0.40470039650979023</v>
      </c>
      <c r="K7" s="39">
        <f ca="1">IFERROR(SUM(G7,H7)/E7,0)</f>
        <v>0.49071519463505414</v>
      </c>
      <c r="L7" s="40">
        <f ca="1">IFERROR(SUM(G7,H7,I7)/E7,0)</f>
        <v>0.56247742476881157</v>
      </c>
      <c r="M7" s="4"/>
    </row>
    <row r="8" spans="1:13">
      <c r="A8" s="17"/>
      <c r="B8" s="19">
        <v>3000001</v>
      </c>
      <c r="C8" s="19" t="s">
        <v>275</v>
      </c>
      <c r="D8" s="20">
        <v>10.590864999999999</v>
      </c>
      <c r="E8" s="21">
        <v>12.508693000000003</v>
      </c>
      <c r="F8" s="21">
        <f t="shared" ref="F8:F13" si="0">SUM(G8,H8,I8)</f>
        <v>7.0039765447298512</v>
      </c>
      <c r="G8" s="21">
        <v>5.0635922247298515</v>
      </c>
      <c r="H8" s="21">
        <v>0.97074914000000012</v>
      </c>
      <c r="I8" s="21">
        <v>0.96963517999999993</v>
      </c>
      <c r="J8" s="22">
        <f t="shared" ref="J8:J14" si="1">IFERROR(G8/E8,0)</f>
        <v>0.40480585979125477</v>
      </c>
      <c r="K8" s="22">
        <f t="shared" ref="K8:K14" si="2">IFERROR(SUM(G8,H8)/E8,0)</f>
        <v>0.48241182070179911</v>
      </c>
      <c r="L8" s="23">
        <f t="shared" ref="L8:L14" si="3">IFERROR(SUM(G8,H8,I8)/E8,0)</f>
        <v>0.55992872674466065</v>
      </c>
      <c r="M8" s="4"/>
    </row>
    <row r="9" spans="1:13" ht="25.5">
      <c r="A9" s="17"/>
      <c r="B9" s="19">
        <v>3000341</v>
      </c>
      <c r="C9" s="19" t="s">
        <v>888</v>
      </c>
      <c r="D9" s="20">
        <v>0.15599099999999999</v>
      </c>
      <c r="E9" s="21">
        <v>0.27151500000000001</v>
      </c>
      <c r="F9" s="21">
        <f t="shared" si="0"/>
        <v>0.10334653070344103</v>
      </c>
      <c r="G9" s="21">
        <v>3.7285080703441054E-2</v>
      </c>
      <c r="H9" s="21">
        <v>4.0153859999999993E-2</v>
      </c>
      <c r="I9" s="21">
        <v>2.5907589999999998E-2</v>
      </c>
      <c r="J9" s="22">
        <f t="shared" si="1"/>
        <v>0.13732236047158003</v>
      </c>
      <c r="K9" s="22">
        <f t="shared" si="2"/>
        <v>0.28521054344489638</v>
      </c>
      <c r="L9" s="23">
        <f t="shared" si="3"/>
        <v>0.38062917593297252</v>
      </c>
      <c r="M9" s="4"/>
    </row>
    <row r="10" spans="1:13" ht="25.5">
      <c r="A10" s="17"/>
      <c r="B10" s="19">
        <v>3000475</v>
      </c>
      <c r="C10" s="19" t="s">
        <v>889</v>
      </c>
      <c r="D10" s="20">
        <v>32.761734999999987</v>
      </c>
      <c r="E10" s="21">
        <v>34.116098999999998</v>
      </c>
      <c r="F10" s="21">
        <f t="shared" si="0"/>
        <v>19.377568817783114</v>
      </c>
      <c r="G10" s="21">
        <v>13.985947357783115</v>
      </c>
      <c r="H10" s="21">
        <v>3.0342884999999988</v>
      </c>
      <c r="I10" s="21">
        <v>2.3573329599999999</v>
      </c>
      <c r="J10" s="22">
        <f t="shared" si="1"/>
        <v>0.40995154099485748</v>
      </c>
      <c r="K10" s="22">
        <f t="shared" si="2"/>
        <v>0.49889161881559535</v>
      </c>
      <c r="L10" s="23">
        <f t="shared" si="3"/>
        <v>0.56798899598055208</v>
      </c>
      <c r="M10" s="4"/>
    </row>
    <row r="11" spans="1:13" ht="38.25">
      <c r="A11" s="17"/>
      <c r="B11" s="19">
        <v>3000506</v>
      </c>
      <c r="C11" s="19" t="s">
        <v>890</v>
      </c>
      <c r="D11" s="20">
        <v>9.4983000000000012E-2</v>
      </c>
      <c r="E11" s="21">
        <v>0.38331799999999999</v>
      </c>
      <c r="F11" s="21">
        <f t="shared" si="0"/>
        <v>0.1391480808102929</v>
      </c>
      <c r="G11" s="21">
        <v>9.212638081029291E-2</v>
      </c>
      <c r="H11" s="21">
        <v>2.9426699999999997E-2</v>
      </c>
      <c r="I11" s="21">
        <v>1.7595E-2</v>
      </c>
      <c r="J11" s="22">
        <f t="shared" si="1"/>
        <v>0.24033930264243503</v>
      </c>
      <c r="K11" s="22">
        <f t="shared" si="2"/>
        <v>0.31710767772526444</v>
      </c>
      <c r="L11" s="23">
        <f t="shared" si="3"/>
        <v>0.36300951379870733</v>
      </c>
      <c r="M11" s="4"/>
    </row>
    <row r="12" spans="1:13">
      <c r="A12" s="17"/>
      <c r="B12" s="19">
        <v>3000507</v>
      </c>
      <c r="C12" s="19" t="s">
        <v>891</v>
      </c>
      <c r="D12" s="20">
        <v>0.37206500000000003</v>
      </c>
      <c r="E12" s="21">
        <v>0.51597000000000004</v>
      </c>
      <c r="F12" s="21">
        <f t="shared" si="0"/>
        <v>0.26046569429115718</v>
      </c>
      <c r="G12" s="21">
        <v>0.16434990429115715</v>
      </c>
      <c r="H12" s="21">
        <v>3.6596270000000007E-2</v>
      </c>
      <c r="I12" s="21">
        <v>5.9519519999999999E-2</v>
      </c>
      <c r="J12" s="22">
        <f t="shared" si="1"/>
        <v>0.3185260854141852</v>
      </c>
      <c r="K12" s="22">
        <f t="shared" si="2"/>
        <v>0.3894532129603604</v>
      </c>
      <c r="L12" s="23">
        <f t="shared" si="3"/>
        <v>0.50480782660068835</v>
      </c>
      <c r="M12" s="4"/>
    </row>
    <row r="13" spans="1:13" ht="38.25">
      <c r="A13" s="17"/>
      <c r="B13" s="19">
        <v>3000676</v>
      </c>
      <c r="C13" s="19" t="s">
        <v>892</v>
      </c>
      <c r="D13" s="20">
        <v>1E-3</v>
      </c>
      <c r="E13" s="21">
        <v>1E-3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ht="15.75" thickBot="1">
      <c r="A14" s="41" t="s">
        <v>293</v>
      </c>
      <c r="B14" s="43"/>
      <c r="C14" s="43"/>
      <c r="D14" s="44">
        <f ca="1">OFFSET(D14,-MATCH("PROYECTOS",$A$8:$A$50,0)-1,0)-(OFFSET(D14,-MATCH("PROYECTOS",$A$8:$A$50,0),0))</f>
        <v>21.57581200000002</v>
      </c>
      <c r="E14" s="45">
        <f t="shared" ref="E14:I14" ca="1" si="4">OFFSET(E14,-MATCH("PROYECTOS",$A$8:$A$50,0)-1,0)-(OFFSET(E14,-MATCH("PROYECTOS",$A$8:$A$50,0),0))</f>
        <v>12.291919</v>
      </c>
      <c r="F14" s="45">
        <f t="shared" ca="1" si="4"/>
        <v>3.7161541436256407</v>
      </c>
      <c r="G14" s="45">
        <f t="shared" ca="1" si="4"/>
        <v>2.3136763736256398</v>
      </c>
      <c r="H14" s="45">
        <f t="shared" ca="1" si="4"/>
        <v>0.76819065000000109</v>
      </c>
      <c r="I14" s="45">
        <f t="shared" ca="1" si="4"/>
        <v>0.6342871200000002</v>
      </c>
      <c r="J14" s="46">
        <f t="shared" ca="1" si="1"/>
        <v>0.18822743410737086</v>
      </c>
      <c r="K14" s="46">
        <f t="shared" ca="1" si="2"/>
        <v>0.25072301758786736</v>
      </c>
      <c r="L14" s="47">
        <f t="shared" ca="1" si="3"/>
        <v>0.30232497819304222</v>
      </c>
      <c r="M14" s="4"/>
    </row>
    <row r="15" spans="1:13" ht="15.75" thickBot="1"/>
    <row r="16" spans="1:13" ht="15.75" thickBot="1">
      <c r="A16" s="91" t="s">
        <v>315</v>
      </c>
      <c r="B16" s="92"/>
      <c r="C16" s="92"/>
      <c r="D16" s="93"/>
    </row>
    <row r="17" spans="1:4" ht="15.75" thickBot="1">
      <c r="A17" s="1" t="s">
        <v>909</v>
      </c>
    </row>
    <row r="18" spans="1:4" ht="45" customHeight="1">
      <c r="A18" s="84" t="s">
        <v>317</v>
      </c>
      <c r="B18" s="85"/>
      <c r="C18" s="85"/>
      <c r="D18" s="96" t="s">
        <v>318</v>
      </c>
    </row>
    <row r="19" spans="1:4" ht="15.75" thickBot="1">
      <c r="A19" s="94"/>
      <c r="B19" s="95"/>
      <c r="C19" s="95"/>
      <c r="D19" s="97"/>
    </row>
    <row r="20" spans="1:4" ht="25.5">
      <c r="A20" s="17"/>
      <c r="B20" s="19">
        <v>3000341</v>
      </c>
      <c r="C20" s="19" t="s">
        <v>888</v>
      </c>
      <c r="D20" s="23">
        <v>0.38062917593297252</v>
      </c>
    </row>
    <row r="21" spans="1:4" ht="38.25">
      <c r="A21" s="17"/>
      <c r="B21" s="19">
        <v>3000506</v>
      </c>
      <c r="C21" s="19" t="s">
        <v>890</v>
      </c>
      <c r="D21" s="23">
        <v>0.36300951379870733</v>
      </c>
    </row>
    <row r="22" spans="1:4" ht="39" thickBot="1">
      <c r="A22" s="24"/>
      <c r="B22" s="26">
        <v>3000676</v>
      </c>
      <c r="C22" s="26" t="s">
        <v>892</v>
      </c>
      <c r="D22" s="30">
        <v>0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M36"/>
  <sheetViews>
    <sheetView workbookViewId="0">
      <selection activeCell="A36" sqref="A36:D3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3.28515625" customWidth="1"/>
    <col min="6" max="6" width="13.5703125" customWidth="1"/>
    <col min="7" max="9" width="0" hidden="1" customWidth="1"/>
  </cols>
  <sheetData>
    <row r="1" spans="1:13" ht="15.75">
      <c r="A1" s="50">
        <v>2</v>
      </c>
      <c r="B1" s="49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321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1439.3825639999998</v>
      </c>
      <c r="E6" s="14">
        <v>2009.1021880000001</v>
      </c>
      <c r="F6" s="14">
        <v>1220.5339772269447</v>
      </c>
      <c r="G6" s="14">
        <v>931.82048735694502</v>
      </c>
      <c r="H6" s="14">
        <v>151.26296892999994</v>
      </c>
      <c r="I6" s="14">
        <v>137.45052093999996</v>
      </c>
      <c r="J6" s="15">
        <v>0.46379944878988155</v>
      </c>
      <c r="K6" s="15">
        <v>0.53908828667650877</v>
      </c>
      <c r="L6" s="16">
        <v>0.60750218904591868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1260.0760139999993</v>
      </c>
      <c r="E7" s="38">
        <f ca="1">SUM(E8:OFFSET(E6,MATCH("PROYECTOS",$A$8:$A$50,0),0))</f>
        <v>1749.741988</v>
      </c>
      <c r="F7" s="38">
        <f ca="1">SUM(F8:OFFSET(F6,MATCH("PROYECTOS",$A$8:$A$50,0),0))</f>
        <v>1121.3181590641336</v>
      </c>
      <c r="G7" s="38">
        <f ca="1">SUM(G8:OFFSET(G6,MATCH("PROYECTOS",$A$8:$A$50,0),0))</f>
        <v>861.59225171413357</v>
      </c>
      <c r="H7" s="38">
        <f ca="1">SUM(H8:OFFSET(H6,MATCH("PROYECTOS",$A$8:$A$50,0),0))</f>
        <v>133.47044353999996</v>
      </c>
      <c r="I7" s="38">
        <f ca="1">SUM(I8:OFFSET(I6,MATCH("PROYECTOS",$A$8:$A$50,0),0))</f>
        <v>126.25546381000001</v>
      </c>
      <c r="J7" s="39">
        <f ca="1">IFERROR(G7/E7,0)</f>
        <v>0.49241102838193623</v>
      </c>
      <c r="K7" s="39">
        <f ca="1">IFERROR(SUM(G7,H7)/E7,0)</f>
        <v>0.56869109964693465</v>
      </c>
      <c r="L7" s="40">
        <f ca="1">IFERROR(SUM(G7,H7,I7)/E7,0)</f>
        <v>0.64084771740879864</v>
      </c>
      <c r="M7" s="4"/>
    </row>
    <row r="8" spans="1:13">
      <c r="A8" s="17"/>
      <c r="B8" s="19">
        <v>3000001</v>
      </c>
      <c r="C8" s="19" t="s">
        <v>275</v>
      </c>
      <c r="D8" s="20">
        <v>34.080628000000011</v>
      </c>
      <c r="E8" s="21">
        <v>58.859500999999973</v>
      </c>
      <c r="F8" s="21">
        <f t="shared" ref="F8:F28" si="0">SUM(G8,H8,I8)</f>
        <v>29.287075847660788</v>
      </c>
      <c r="G8" s="21">
        <v>19.73719426766079</v>
      </c>
      <c r="H8" s="21">
        <v>4.5619990500000016</v>
      </c>
      <c r="I8" s="21">
        <v>4.9878825299999985</v>
      </c>
      <c r="J8" s="22">
        <f t="shared" ref="J8:J29" si="1">IFERROR(G8/E8,0)</f>
        <v>0.3353272442398178</v>
      </c>
      <c r="K8" s="22">
        <f t="shared" ref="K8:K29" si="2">IFERROR(SUM(G8,H8)/E8,0)</f>
        <v>0.41283383149409986</v>
      </c>
      <c r="L8" s="23">
        <f t="shared" ref="L8:L29" si="3">IFERROR(SUM(G8,H8,I8)/E8,0)</f>
        <v>0.49757601321935774</v>
      </c>
      <c r="M8" s="4"/>
    </row>
    <row r="9" spans="1:13" ht="38.25">
      <c r="A9" s="17"/>
      <c r="B9" s="19">
        <v>3000002</v>
      </c>
      <c r="C9" s="19" t="s">
        <v>323</v>
      </c>
      <c r="D9" s="20">
        <v>52.636309000000033</v>
      </c>
      <c r="E9" s="21">
        <v>34.063493000000022</v>
      </c>
      <c r="F9" s="21">
        <f t="shared" si="0"/>
        <v>16.100785173054856</v>
      </c>
      <c r="G9" s="21">
        <v>9.6460616530548577</v>
      </c>
      <c r="H9" s="21">
        <v>4.4607180399999988</v>
      </c>
      <c r="I9" s="21">
        <v>1.99400548</v>
      </c>
      <c r="J9" s="22">
        <f t="shared" si="1"/>
        <v>0.28317887578513606</v>
      </c>
      <c r="K9" s="22">
        <f t="shared" si="2"/>
        <v>0.41413191809350991</v>
      </c>
      <c r="L9" s="23">
        <f t="shared" si="3"/>
        <v>0.47266982200136803</v>
      </c>
      <c r="M9" s="4"/>
    </row>
    <row r="10" spans="1:13" ht="25.5">
      <c r="A10" s="17"/>
      <c r="B10" s="19">
        <v>3000005</v>
      </c>
      <c r="C10" s="19" t="s">
        <v>324</v>
      </c>
      <c r="D10" s="20">
        <v>8.907797000000004</v>
      </c>
      <c r="E10" s="21">
        <v>9.9278619999999975</v>
      </c>
      <c r="F10" s="21">
        <f t="shared" si="0"/>
        <v>6.1916377736717312</v>
      </c>
      <c r="G10" s="21">
        <v>4.4900362336717308</v>
      </c>
      <c r="H10" s="21">
        <v>0.87305630999999961</v>
      </c>
      <c r="I10" s="21">
        <v>0.82854523000000047</v>
      </c>
      <c r="J10" s="22">
        <f t="shared" si="1"/>
        <v>0.45226618114471495</v>
      </c>
      <c r="K10" s="22">
        <f t="shared" si="2"/>
        <v>0.54020619380806578</v>
      </c>
      <c r="L10" s="23">
        <f t="shared" si="3"/>
        <v>0.62366275575463603</v>
      </c>
      <c r="M10" s="4"/>
    </row>
    <row r="11" spans="1:13">
      <c r="A11" s="17"/>
      <c r="B11" s="19">
        <v>3033172</v>
      </c>
      <c r="C11" s="19" t="s">
        <v>325</v>
      </c>
      <c r="D11" s="20">
        <v>168.79179499999992</v>
      </c>
      <c r="E11" s="21">
        <v>271.29413100000005</v>
      </c>
      <c r="F11" s="21">
        <f t="shared" si="0"/>
        <v>173.6859140817516</v>
      </c>
      <c r="G11" s="21">
        <v>136.64024681175158</v>
      </c>
      <c r="H11" s="21">
        <v>19.854737230000001</v>
      </c>
      <c r="I11" s="21">
        <v>17.190930040000012</v>
      </c>
      <c r="J11" s="22">
        <f t="shared" si="1"/>
        <v>0.50366090231325922</v>
      </c>
      <c r="K11" s="22">
        <f t="shared" si="2"/>
        <v>0.57684618338371485</v>
      </c>
      <c r="L11" s="23">
        <f t="shared" si="3"/>
        <v>0.64021257460137082</v>
      </c>
      <c r="M11" s="4"/>
    </row>
    <row r="12" spans="1:13" ht="38.25">
      <c r="A12" s="17"/>
      <c r="B12" s="19">
        <v>3033288</v>
      </c>
      <c r="C12" s="19" t="s">
        <v>326</v>
      </c>
      <c r="D12" s="20">
        <v>6.2640249999999984</v>
      </c>
      <c r="E12" s="21">
        <v>7.5228020000000004</v>
      </c>
      <c r="F12" s="21">
        <f t="shared" si="0"/>
        <v>4.635084324992274</v>
      </c>
      <c r="G12" s="21">
        <v>3.4136139949922741</v>
      </c>
      <c r="H12" s="21">
        <v>0.53930787999999985</v>
      </c>
      <c r="I12" s="21">
        <v>0.68216245000000009</v>
      </c>
      <c r="J12" s="22">
        <f t="shared" si="1"/>
        <v>0.4537689540402996</v>
      </c>
      <c r="K12" s="22">
        <f t="shared" si="2"/>
        <v>0.52545871538188482</v>
      </c>
      <c r="L12" s="23">
        <f t="shared" si="3"/>
        <v>0.61613801944970426</v>
      </c>
      <c r="M12" s="4"/>
    </row>
    <row r="13" spans="1:13" ht="38.25">
      <c r="A13" s="17"/>
      <c r="B13" s="19">
        <v>3033289</v>
      </c>
      <c r="C13" s="19" t="s">
        <v>327</v>
      </c>
      <c r="D13" s="20">
        <v>6.4307290000000012</v>
      </c>
      <c r="E13" s="21">
        <v>8.3329590000000007</v>
      </c>
      <c r="F13" s="21">
        <f t="shared" si="0"/>
        <v>5.2242596590362291</v>
      </c>
      <c r="G13" s="21">
        <v>3.8312815790362293</v>
      </c>
      <c r="H13" s="21">
        <v>0.80447697999999979</v>
      </c>
      <c r="I13" s="21">
        <v>0.5885011</v>
      </c>
      <c r="J13" s="22">
        <f t="shared" si="1"/>
        <v>0.45977444255230693</v>
      </c>
      <c r="K13" s="22">
        <f t="shared" si="2"/>
        <v>0.55631601679982212</v>
      </c>
      <c r="L13" s="23">
        <f t="shared" si="3"/>
        <v>0.6269393211986557</v>
      </c>
      <c r="M13" s="4"/>
    </row>
    <row r="14" spans="1:13" ht="38.25">
      <c r="A14" s="17"/>
      <c r="B14" s="19">
        <v>3033290</v>
      </c>
      <c r="C14" s="19" t="s">
        <v>328</v>
      </c>
      <c r="D14" s="20">
        <v>5.8096459999999999</v>
      </c>
      <c r="E14" s="21">
        <v>7.7163229999999992</v>
      </c>
      <c r="F14" s="21">
        <f t="shared" si="0"/>
        <v>4.873906089223401</v>
      </c>
      <c r="G14" s="21">
        <v>3.5699884092234018</v>
      </c>
      <c r="H14" s="21">
        <v>0.76139564999999987</v>
      </c>
      <c r="I14" s="21">
        <v>0.54252202999999988</v>
      </c>
      <c r="J14" s="22">
        <f t="shared" si="1"/>
        <v>0.46265409175113614</v>
      </c>
      <c r="K14" s="22">
        <f t="shared" si="2"/>
        <v>0.56132746895424179</v>
      </c>
      <c r="L14" s="23">
        <f t="shared" si="3"/>
        <v>0.63163583085148223</v>
      </c>
      <c r="M14" s="4"/>
    </row>
    <row r="15" spans="1:13" ht="25.5">
      <c r="A15" s="17"/>
      <c r="B15" s="19">
        <v>3033291</v>
      </c>
      <c r="C15" s="19" t="s">
        <v>329</v>
      </c>
      <c r="D15" s="20">
        <v>49.541750999999998</v>
      </c>
      <c r="E15" s="21">
        <v>60.400129999999976</v>
      </c>
      <c r="F15" s="21">
        <f t="shared" si="0"/>
        <v>34.098563117495772</v>
      </c>
      <c r="G15" s="21">
        <v>25.147010647495769</v>
      </c>
      <c r="H15" s="21">
        <v>3.8407938000000006</v>
      </c>
      <c r="I15" s="21">
        <v>5.1107586700000009</v>
      </c>
      <c r="J15" s="22">
        <f t="shared" si="1"/>
        <v>0.41634033978893387</v>
      </c>
      <c r="K15" s="22">
        <f t="shared" si="2"/>
        <v>0.4799295042493415</v>
      </c>
      <c r="L15" s="23">
        <f t="shared" si="3"/>
        <v>0.56454453189911658</v>
      </c>
      <c r="M15" s="4"/>
    </row>
    <row r="16" spans="1:13" ht="38.25">
      <c r="A16" s="17"/>
      <c r="B16" s="19">
        <v>3033292</v>
      </c>
      <c r="C16" s="19" t="s">
        <v>330</v>
      </c>
      <c r="D16" s="20">
        <v>18.160463000000021</v>
      </c>
      <c r="E16" s="21">
        <v>19.339063000000017</v>
      </c>
      <c r="F16" s="21">
        <f t="shared" si="0"/>
        <v>12.08017836400915</v>
      </c>
      <c r="G16" s="21">
        <v>9.0698960040091503</v>
      </c>
      <c r="H16" s="21">
        <v>1.7475311700000002</v>
      </c>
      <c r="I16" s="21">
        <v>1.2627511900000004</v>
      </c>
      <c r="J16" s="22">
        <f t="shared" si="1"/>
        <v>0.46899356002972542</v>
      </c>
      <c r="K16" s="22">
        <f t="shared" si="2"/>
        <v>0.55935632321013384</v>
      </c>
      <c r="L16" s="23">
        <f t="shared" si="3"/>
        <v>0.62465168886461253</v>
      </c>
      <c r="M16" s="4"/>
    </row>
    <row r="17" spans="1:13" ht="25.5">
      <c r="A17" s="17"/>
      <c r="B17" s="19">
        <v>3033294</v>
      </c>
      <c r="C17" s="19" t="s">
        <v>331</v>
      </c>
      <c r="D17" s="20">
        <v>100.51057799999997</v>
      </c>
      <c r="E17" s="21">
        <v>163.22480800000011</v>
      </c>
      <c r="F17" s="21">
        <f t="shared" si="0"/>
        <v>95.947192828204663</v>
      </c>
      <c r="G17" s="21">
        <v>73.550399048204667</v>
      </c>
      <c r="H17" s="21">
        <v>10.231253659999993</v>
      </c>
      <c r="I17" s="21">
        <v>12.165540120000003</v>
      </c>
      <c r="J17" s="22">
        <f t="shared" si="1"/>
        <v>0.45060796792730562</v>
      </c>
      <c r="K17" s="22">
        <f t="shared" si="2"/>
        <v>0.51328994492188107</v>
      </c>
      <c r="L17" s="23">
        <f t="shared" si="3"/>
        <v>0.58782236599846149</v>
      </c>
      <c r="M17" s="4"/>
    </row>
    <row r="18" spans="1:13">
      <c r="A18" s="17"/>
      <c r="B18" s="19">
        <v>3033295</v>
      </c>
      <c r="C18" s="19" t="s">
        <v>332</v>
      </c>
      <c r="D18" s="20">
        <v>231.33986299999998</v>
      </c>
      <c r="E18" s="21">
        <v>288.47968400000013</v>
      </c>
      <c r="F18" s="21">
        <f t="shared" si="0"/>
        <v>208.20005846565019</v>
      </c>
      <c r="G18" s="21">
        <v>167.38736782565019</v>
      </c>
      <c r="H18" s="21">
        <v>22.398838480000009</v>
      </c>
      <c r="I18" s="21">
        <v>18.413852159999994</v>
      </c>
      <c r="J18" s="22">
        <f t="shared" si="1"/>
        <v>0.58023970875415309</v>
      </c>
      <c r="K18" s="22">
        <f t="shared" si="2"/>
        <v>0.65788413129865353</v>
      </c>
      <c r="L18" s="23">
        <f t="shared" si="3"/>
        <v>0.72171480354800333</v>
      </c>
      <c r="M18" s="4"/>
    </row>
    <row r="19" spans="1:13" ht="25.5">
      <c r="A19" s="17"/>
      <c r="B19" s="19">
        <v>3033296</v>
      </c>
      <c r="C19" s="19" t="s">
        <v>333</v>
      </c>
      <c r="D19" s="20">
        <v>54.335141000000014</v>
      </c>
      <c r="E19" s="21">
        <v>69.911477999999974</v>
      </c>
      <c r="F19" s="21">
        <f t="shared" si="0"/>
        <v>45.264420296357542</v>
      </c>
      <c r="G19" s="21">
        <v>31.87620580635754</v>
      </c>
      <c r="H19" s="21">
        <v>6.8356196300000018</v>
      </c>
      <c r="I19" s="21">
        <v>6.5525948599999984</v>
      </c>
      <c r="J19" s="22">
        <f t="shared" si="1"/>
        <v>0.45595096425164339</v>
      </c>
      <c r="K19" s="22">
        <f t="shared" si="2"/>
        <v>0.55372631996648047</v>
      </c>
      <c r="L19" s="23">
        <f t="shared" si="3"/>
        <v>0.64745334516254338</v>
      </c>
      <c r="M19" s="4"/>
    </row>
    <row r="20" spans="1:13" ht="25.5">
      <c r="A20" s="17"/>
      <c r="B20" s="19">
        <v>3033297</v>
      </c>
      <c r="C20" s="19" t="s">
        <v>334</v>
      </c>
      <c r="D20" s="20">
        <v>151.3260919999999</v>
      </c>
      <c r="E20" s="21">
        <v>231.47750500000015</v>
      </c>
      <c r="F20" s="21">
        <f t="shared" si="0"/>
        <v>155.89099731357283</v>
      </c>
      <c r="G20" s="21">
        <v>117.49504817357285</v>
      </c>
      <c r="H20" s="21">
        <v>20.405915899999986</v>
      </c>
      <c r="I20" s="21">
        <v>17.990033239999988</v>
      </c>
      <c r="J20" s="22">
        <f t="shared" si="1"/>
        <v>0.50758732764798364</v>
      </c>
      <c r="K20" s="22">
        <f t="shared" si="2"/>
        <v>0.5957423986990561</v>
      </c>
      <c r="L20" s="23">
        <f t="shared" si="3"/>
        <v>0.67346067737153437</v>
      </c>
      <c r="M20" s="4"/>
    </row>
    <row r="21" spans="1:13">
      <c r="A21" s="17"/>
      <c r="B21" s="19">
        <v>3033298</v>
      </c>
      <c r="C21" s="19" t="s">
        <v>335</v>
      </c>
      <c r="D21" s="20">
        <v>43.833263000000038</v>
      </c>
      <c r="E21" s="21">
        <v>57.97308799999999</v>
      </c>
      <c r="F21" s="21">
        <f t="shared" si="0"/>
        <v>39.937352752414036</v>
      </c>
      <c r="G21" s="21">
        <v>30.990022072414035</v>
      </c>
      <c r="H21" s="21">
        <v>4.6948176500000001</v>
      </c>
      <c r="I21" s="21">
        <v>4.252513030000002</v>
      </c>
      <c r="J21" s="22">
        <f t="shared" si="1"/>
        <v>0.53455876065139118</v>
      </c>
      <c r="K21" s="22">
        <f t="shared" si="2"/>
        <v>0.61554146852439595</v>
      </c>
      <c r="L21" s="23">
        <f t="shared" si="3"/>
        <v>0.688894694593706</v>
      </c>
      <c r="M21" s="4"/>
    </row>
    <row r="22" spans="1:13" ht="25.5">
      <c r="A22" s="17"/>
      <c r="B22" s="19">
        <v>3033299</v>
      </c>
      <c r="C22" s="19" t="s">
        <v>336</v>
      </c>
      <c r="D22" s="20">
        <v>34.574848000000003</v>
      </c>
      <c r="E22" s="21">
        <v>40.76069900000001</v>
      </c>
      <c r="F22" s="21">
        <f t="shared" si="0"/>
        <v>27.282921262314421</v>
      </c>
      <c r="G22" s="21">
        <v>20.096574332314425</v>
      </c>
      <c r="H22" s="21">
        <v>3.7498670199999977</v>
      </c>
      <c r="I22" s="21">
        <v>3.4364799100000001</v>
      </c>
      <c r="J22" s="22">
        <f t="shared" si="1"/>
        <v>0.49303802008681008</v>
      </c>
      <c r="K22" s="22">
        <f t="shared" si="2"/>
        <v>0.58503514260916911</v>
      </c>
      <c r="L22" s="23">
        <f t="shared" si="3"/>
        <v>0.66934380252690007</v>
      </c>
      <c r="M22" s="4"/>
    </row>
    <row r="23" spans="1:13" ht="25.5">
      <c r="A23" s="17"/>
      <c r="B23" s="19">
        <v>3033300</v>
      </c>
      <c r="C23" s="19" t="s">
        <v>337</v>
      </c>
      <c r="D23" s="20">
        <v>23.141861999999996</v>
      </c>
      <c r="E23" s="21">
        <v>34.654937999999994</v>
      </c>
      <c r="F23" s="21">
        <f t="shared" si="0"/>
        <v>20.405504430484164</v>
      </c>
      <c r="G23" s="21">
        <v>15.600318090484166</v>
      </c>
      <c r="H23" s="21">
        <v>2.1365242099999993</v>
      </c>
      <c r="I23" s="21">
        <v>2.6686621299999995</v>
      </c>
      <c r="J23" s="22">
        <f t="shared" si="1"/>
        <v>0.45016147743459151</v>
      </c>
      <c r="K23" s="22">
        <f t="shared" si="2"/>
        <v>0.51181284180869591</v>
      </c>
      <c r="L23" s="23">
        <f t="shared" si="3"/>
        <v>0.58881953361117445</v>
      </c>
      <c r="M23" s="4"/>
    </row>
    <row r="24" spans="1:13" ht="25.5">
      <c r="A24" s="17"/>
      <c r="B24" s="19">
        <v>3033304</v>
      </c>
      <c r="C24" s="19" t="s">
        <v>338</v>
      </c>
      <c r="D24" s="20">
        <v>27.798908000000001</v>
      </c>
      <c r="E24" s="21">
        <v>36.109839000000022</v>
      </c>
      <c r="F24" s="21">
        <f t="shared" si="0"/>
        <v>23.273025797600184</v>
      </c>
      <c r="G24" s="21">
        <v>17.573754577600184</v>
      </c>
      <c r="H24" s="21">
        <v>2.6031662800000004</v>
      </c>
      <c r="I24" s="21">
        <v>3.0961049400000014</v>
      </c>
      <c r="J24" s="22">
        <f t="shared" si="1"/>
        <v>0.48667496350787309</v>
      </c>
      <c r="K24" s="22">
        <f t="shared" si="2"/>
        <v>0.55876518468000291</v>
      </c>
      <c r="L24" s="23">
        <f t="shared" si="3"/>
        <v>0.64450649579468267</v>
      </c>
      <c r="M24" s="4"/>
    </row>
    <row r="25" spans="1:13">
      <c r="A25" s="17"/>
      <c r="B25" s="19">
        <v>3033305</v>
      </c>
      <c r="C25" s="19" t="s">
        <v>339</v>
      </c>
      <c r="D25" s="20">
        <v>93.04897600000001</v>
      </c>
      <c r="E25" s="21">
        <v>126.473508</v>
      </c>
      <c r="F25" s="21">
        <f t="shared" si="0"/>
        <v>87.171105963498235</v>
      </c>
      <c r="G25" s="21">
        <v>67.160461703498243</v>
      </c>
      <c r="H25" s="21">
        <v>10.858244089999999</v>
      </c>
      <c r="I25" s="21">
        <v>9.1524001699999999</v>
      </c>
      <c r="J25" s="22">
        <f t="shared" si="1"/>
        <v>0.53102394932777741</v>
      </c>
      <c r="K25" s="22">
        <f t="shared" si="2"/>
        <v>0.61687785076300916</v>
      </c>
      <c r="L25" s="23">
        <f t="shared" si="3"/>
        <v>0.6892439953788444</v>
      </c>
      <c r="M25" s="4"/>
    </row>
    <row r="26" spans="1:13" ht="25.5">
      <c r="A26" s="17"/>
      <c r="B26" s="19">
        <v>3033306</v>
      </c>
      <c r="C26" s="19" t="s">
        <v>340</v>
      </c>
      <c r="D26" s="20">
        <v>85.919355999999951</v>
      </c>
      <c r="E26" s="21">
        <v>133.17553000000001</v>
      </c>
      <c r="F26" s="21">
        <f t="shared" si="0"/>
        <v>78.737003375680231</v>
      </c>
      <c r="G26" s="21">
        <v>63.937506225680238</v>
      </c>
      <c r="H26" s="21">
        <v>6.7392709399999973</v>
      </c>
      <c r="I26" s="21">
        <v>8.0602262099999997</v>
      </c>
      <c r="J26" s="22">
        <f t="shared" si="1"/>
        <v>0.48009950646098598</v>
      </c>
      <c r="K26" s="22">
        <f t="shared" si="2"/>
        <v>0.53070393011148698</v>
      </c>
      <c r="L26" s="23">
        <f t="shared" si="3"/>
        <v>0.59122725755760253</v>
      </c>
      <c r="M26" s="4"/>
    </row>
    <row r="27" spans="1:13" ht="51">
      <c r="A27" s="17"/>
      <c r="B27" s="19">
        <v>3033307</v>
      </c>
      <c r="C27" s="19" t="s">
        <v>341</v>
      </c>
      <c r="D27" s="20">
        <v>52.225133000000007</v>
      </c>
      <c r="E27" s="21">
        <v>77.634872999999999</v>
      </c>
      <c r="F27" s="21">
        <f t="shared" si="0"/>
        <v>45.860527719364654</v>
      </c>
      <c r="G27" s="21">
        <v>35.105399489364657</v>
      </c>
      <c r="H27" s="21">
        <v>4.4195451400000003</v>
      </c>
      <c r="I27" s="21">
        <v>6.3355830899999992</v>
      </c>
      <c r="J27" s="22">
        <f t="shared" si="1"/>
        <v>0.45218595887140378</v>
      </c>
      <c r="K27" s="22">
        <f t="shared" si="2"/>
        <v>0.50911327734592493</v>
      </c>
      <c r="L27" s="23">
        <f t="shared" si="3"/>
        <v>0.59072071541051729</v>
      </c>
      <c r="M27" s="4"/>
    </row>
    <row r="28" spans="1:13" ht="38.25">
      <c r="A28" s="17"/>
      <c r="B28" s="19">
        <v>3033412</v>
      </c>
      <c r="C28" s="19" t="s">
        <v>342</v>
      </c>
      <c r="D28" s="20">
        <v>11.398851000000001</v>
      </c>
      <c r="E28" s="21">
        <v>12.409773999999999</v>
      </c>
      <c r="F28" s="21">
        <f t="shared" si="0"/>
        <v>7.1706444280966695</v>
      </c>
      <c r="G28" s="21">
        <v>5.2738647680966686</v>
      </c>
      <c r="H28" s="21">
        <v>0.95336443000000026</v>
      </c>
      <c r="I28" s="21">
        <v>0.94341523000000016</v>
      </c>
      <c r="J28" s="22">
        <f t="shared" si="1"/>
        <v>0.42497669724659526</v>
      </c>
      <c r="K28" s="22">
        <f t="shared" si="2"/>
        <v>0.50180037107014763</v>
      </c>
      <c r="L28" s="23">
        <f t="shared" si="3"/>
        <v>0.57782232199366967</v>
      </c>
      <c r="M28" s="4"/>
    </row>
    <row r="29" spans="1:13" ht="15.75" thickBot="1">
      <c r="A29" s="41" t="s">
        <v>293</v>
      </c>
      <c r="B29" s="43"/>
      <c r="C29" s="43"/>
      <c r="D29" s="44">
        <f ca="1">OFFSET(D29,-MATCH("PROYECTOS",$A$8:$A$50,0)-1,0)-(OFFSET(D29,-MATCH("PROYECTOS",$A$8:$A$50,0),0))</f>
        <v>179.30655000000047</v>
      </c>
      <c r="E29" s="45">
        <f t="shared" ref="E29:I29" ca="1" si="4">OFFSET(E29,-MATCH("PROYECTOS",$A$8:$A$50,0)-1,0)-(OFFSET(E29,-MATCH("PROYECTOS",$A$8:$A$50,0),0))</f>
        <v>259.36020000000008</v>
      </c>
      <c r="F29" s="45">
        <f t="shared" ca="1" si="4"/>
        <v>99.215818162811047</v>
      </c>
      <c r="G29" s="45">
        <f t="shared" ca="1" si="4"/>
        <v>70.228235642811455</v>
      </c>
      <c r="H29" s="45">
        <f t="shared" ca="1" si="4"/>
        <v>17.79252538999998</v>
      </c>
      <c r="I29" s="45">
        <f t="shared" ca="1" si="4"/>
        <v>11.195057129999952</v>
      </c>
      <c r="J29" s="46">
        <f t="shared" ca="1" si="1"/>
        <v>0.27077491320106722</v>
      </c>
      <c r="K29" s="46">
        <f t="shared" ca="1" si="2"/>
        <v>0.33937651587564865</v>
      </c>
      <c r="L29" s="47">
        <f t="shared" ca="1" si="3"/>
        <v>0.38254064487462364</v>
      </c>
      <c r="M29" s="4"/>
    </row>
    <row r="30" spans="1:13" ht="15.75" thickBot="1"/>
    <row r="31" spans="1:13" ht="15.75" thickBot="1">
      <c r="A31" s="91" t="s">
        <v>315</v>
      </c>
      <c r="B31" s="92"/>
      <c r="C31" s="92"/>
      <c r="D31" s="93"/>
    </row>
    <row r="32" spans="1:13" ht="15.75" thickBot="1">
      <c r="A32" s="1" t="s">
        <v>356</v>
      </c>
    </row>
    <row r="33" spans="1:4" ht="45" customHeight="1">
      <c r="A33" s="84" t="s">
        <v>317</v>
      </c>
      <c r="B33" s="85"/>
      <c r="C33" s="85"/>
      <c r="D33" s="96" t="s">
        <v>318</v>
      </c>
    </row>
    <row r="34" spans="1:4" ht="15.75" thickBot="1">
      <c r="A34" s="94"/>
      <c r="B34" s="95"/>
      <c r="C34" s="95"/>
      <c r="D34" s="97"/>
    </row>
    <row r="35" spans="1:4">
      <c r="A35" s="17"/>
      <c r="B35" s="19">
        <v>3000001</v>
      </c>
      <c r="C35" s="19" t="s">
        <v>275</v>
      </c>
      <c r="D35" s="23">
        <v>0.49757601321935774</v>
      </c>
    </row>
    <row r="36" spans="1:4" ht="39" thickBot="1">
      <c r="A36" s="24"/>
      <c r="B36" s="26">
        <v>3000002</v>
      </c>
      <c r="C36" s="26" t="s">
        <v>323</v>
      </c>
      <c r="D36" s="30">
        <v>0.47266982200136803</v>
      </c>
    </row>
  </sheetData>
  <mergeCells count="10">
    <mergeCell ref="A31:D31"/>
    <mergeCell ref="A33:C34"/>
    <mergeCell ref="D33:D3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57</v>
      </c>
      <c r="B1" s="49" t="s">
        <v>34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887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65.552451000000005</v>
      </c>
      <c r="I6" s="14">
        <v>60.088514000000004</v>
      </c>
      <c r="J6" s="14">
        <v>30.600659811943498</v>
      </c>
      <c r="K6" s="14">
        <v>21.656977321943497</v>
      </c>
      <c r="L6" s="14">
        <v>4.8794051200000004</v>
      </c>
      <c r="M6" s="14">
        <v>4.0642773700000001</v>
      </c>
      <c r="N6" s="15">
        <v>0.3604179215006631</v>
      </c>
      <c r="O6" s="15">
        <v>0.44162154587386698</v>
      </c>
      <c r="P6" s="16">
        <v>0.50925971995152841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 t="shared" ref="H7:M7" si="0">SUM(H8:H20)</f>
        <v>43.976638999999984</v>
      </c>
      <c r="I7" s="37">
        <f t="shared" si="0"/>
        <v>47.796594999999982</v>
      </c>
      <c r="J7" s="37">
        <f t="shared" si="0"/>
        <v>26.884505668317853</v>
      </c>
      <c r="K7" s="37">
        <f t="shared" si="0"/>
        <v>19.343300948317857</v>
      </c>
      <c r="L7" s="37">
        <f t="shared" si="0"/>
        <v>4.1112144700000002</v>
      </c>
      <c r="M7" s="37">
        <f t="shared" si="0"/>
        <v>3.4299902500000008</v>
      </c>
      <c r="N7" s="39">
        <f>IFERROR(K7/I7,0)</f>
        <v>0.40470039650979039</v>
      </c>
      <c r="O7" s="39">
        <f>IFERROR(SUM(K7,L7)/I7,0)</f>
        <v>0.49071519463505436</v>
      </c>
      <c r="P7" s="40">
        <f>IFERROR(SUM(K7,L7,M7)/I7,0)</f>
        <v>0.5624774247688118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10.579464999999999</v>
      </c>
      <c r="I8" s="21">
        <v>12.497292999999997</v>
      </c>
      <c r="J8" s="21">
        <f t="shared" ref="J8:J20" si="1">SUM(K8,L8,M8)</f>
        <v>7.0003834947382995</v>
      </c>
      <c r="K8" s="21">
        <v>5.0595991747383007</v>
      </c>
      <c r="L8" s="21">
        <v>0.97072913999999999</v>
      </c>
      <c r="M8" s="21">
        <v>0.97005517999999968</v>
      </c>
      <c r="N8" s="22">
        <f t="shared" ref="N8:N21" si="2">IFERROR(K8/I8,0)</f>
        <v>0.4048556095098596</v>
      </c>
      <c r="O8" s="22">
        <f t="shared" ref="O8:O21" si="3">IFERROR(SUM(K8,L8)/I8,0)</f>
        <v>0.48253076204089168</v>
      </c>
      <c r="P8" s="23">
        <f t="shared" ref="P8:P21" si="4">IFERROR(SUM(K8,L8,M8)/I8,0)</f>
        <v>0.5601519860931724</v>
      </c>
      <c r="Q8" s="70">
        <v>699</v>
      </c>
      <c r="R8" s="21">
        <v>632</v>
      </c>
      <c r="S8" s="23">
        <f>IFERROR(R8/Q8,0)</f>
        <v>0.90414878397711018</v>
      </c>
    </row>
    <row r="9" spans="1:19" ht="25.5">
      <c r="A9" s="17"/>
      <c r="B9" s="19">
        <v>5002994</v>
      </c>
      <c r="C9" s="19" t="s">
        <v>893</v>
      </c>
      <c r="D9" s="68">
        <v>3000475</v>
      </c>
      <c r="E9" s="19" t="s">
        <v>889</v>
      </c>
      <c r="F9" s="69">
        <v>553</v>
      </c>
      <c r="G9" s="19" t="s">
        <v>905</v>
      </c>
      <c r="H9" s="20">
        <v>28.374308999999997</v>
      </c>
      <c r="I9" s="21">
        <v>29.583194999999996</v>
      </c>
      <c r="J9" s="21">
        <f t="shared" si="1"/>
        <v>18.771717215595334</v>
      </c>
      <c r="K9" s="21">
        <v>13.625280175595336</v>
      </c>
      <c r="L9" s="21">
        <v>2.8781350299999997</v>
      </c>
      <c r="M9" s="21">
        <v>2.2683020100000006</v>
      </c>
      <c r="N9" s="22">
        <f t="shared" si="2"/>
        <v>0.46057500468070933</v>
      </c>
      <c r="O9" s="22">
        <f t="shared" si="3"/>
        <v>0.55786453104863543</v>
      </c>
      <c r="P9" s="23">
        <f t="shared" si="4"/>
        <v>0.63453988710804687</v>
      </c>
      <c r="Q9" s="70">
        <v>5615</v>
      </c>
      <c r="R9" s="21">
        <v>5254.8330000000005</v>
      </c>
      <c r="S9" s="23">
        <f t="shared" ref="S9:S20" si="5">IFERROR(R9/Q9,0)</f>
        <v>0.93585627782724856</v>
      </c>
    </row>
    <row r="10" spans="1:19" ht="38.25">
      <c r="A10" s="17"/>
      <c r="B10" s="19">
        <v>5003480</v>
      </c>
      <c r="C10" s="19" t="s">
        <v>894</v>
      </c>
      <c r="D10" s="68">
        <v>3000506</v>
      </c>
      <c r="E10" s="19" t="s">
        <v>890</v>
      </c>
      <c r="F10" s="69">
        <v>60</v>
      </c>
      <c r="G10" s="19" t="s">
        <v>309</v>
      </c>
      <c r="H10" s="20">
        <v>1.2775E-2</v>
      </c>
      <c r="I10" s="21">
        <v>9.8513000000000017E-2</v>
      </c>
      <c r="J10" s="21">
        <f t="shared" si="1"/>
        <v>4.843457992684054E-2</v>
      </c>
      <c r="K10" s="21">
        <v>3.4995379926840542E-2</v>
      </c>
      <c r="L10" s="21">
        <v>6.904200000000001E-3</v>
      </c>
      <c r="M10" s="21">
        <v>6.5350000000000009E-3</v>
      </c>
      <c r="N10" s="22">
        <f t="shared" si="2"/>
        <v>0.35523616098221084</v>
      </c>
      <c r="O10" s="22">
        <f t="shared" si="3"/>
        <v>0.42532031231249212</v>
      </c>
      <c r="P10" s="23">
        <f t="shared" si="4"/>
        <v>0.49165673491661538</v>
      </c>
      <c r="Q10" s="70">
        <v>19</v>
      </c>
      <c r="R10" s="21">
        <v>16</v>
      </c>
      <c r="S10" s="23">
        <f t="shared" si="5"/>
        <v>0.84210526315789469</v>
      </c>
    </row>
    <row r="11" spans="1:19" ht="25.5">
      <c r="A11" s="17"/>
      <c r="B11" s="19">
        <v>5004118</v>
      </c>
      <c r="C11" s="19" t="s">
        <v>895</v>
      </c>
      <c r="D11" s="68">
        <v>3000341</v>
      </c>
      <c r="E11" s="19" t="s">
        <v>888</v>
      </c>
      <c r="F11" s="69">
        <v>36</v>
      </c>
      <c r="G11" s="19" t="s">
        <v>533</v>
      </c>
      <c r="H11" s="20">
        <v>0.15599099999999999</v>
      </c>
      <c r="I11" s="21">
        <v>0.27151500000000001</v>
      </c>
      <c r="J11" s="21">
        <f t="shared" si="1"/>
        <v>0.10334653070344103</v>
      </c>
      <c r="K11" s="21">
        <v>3.7285080703441054E-2</v>
      </c>
      <c r="L11" s="21">
        <v>4.0153859999999993E-2</v>
      </c>
      <c r="M11" s="21">
        <v>2.5907589999999998E-2</v>
      </c>
      <c r="N11" s="22">
        <f t="shared" si="2"/>
        <v>0.13732236047158003</v>
      </c>
      <c r="O11" s="22">
        <f t="shared" si="3"/>
        <v>0.28521054344489638</v>
      </c>
      <c r="P11" s="23">
        <f t="shared" si="4"/>
        <v>0.38062917593297252</v>
      </c>
      <c r="Q11" s="70">
        <v>7</v>
      </c>
      <c r="R11" s="21">
        <v>7</v>
      </c>
      <c r="S11" s="23">
        <f t="shared" si="5"/>
        <v>1</v>
      </c>
    </row>
    <row r="12" spans="1:19" ht="38.25">
      <c r="A12" s="17"/>
      <c r="B12" s="19">
        <v>5004120</v>
      </c>
      <c r="C12" s="19" t="s">
        <v>896</v>
      </c>
      <c r="D12" s="68">
        <v>3000507</v>
      </c>
      <c r="E12" s="19" t="s">
        <v>891</v>
      </c>
      <c r="F12" s="69">
        <v>59</v>
      </c>
      <c r="G12" s="19" t="s">
        <v>577</v>
      </c>
      <c r="H12" s="20">
        <v>0.240815</v>
      </c>
      <c r="I12" s="21">
        <v>0.38472000000000006</v>
      </c>
      <c r="J12" s="21">
        <f t="shared" si="1"/>
        <v>0.22967062364890056</v>
      </c>
      <c r="K12" s="21">
        <v>0.14140090364890057</v>
      </c>
      <c r="L12" s="21">
        <v>3.1930400000000005E-2</v>
      </c>
      <c r="M12" s="21">
        <v>5.6339320000000005E-2</v>
      </c>
      <c r="N12" s="22">
        <f t="shared" si="2"/>
        <v>0.36754237796033618</v>
      </c>
      <c r="O12" s="22">
        <f t="shared" si="3"/>
        <v>0.45053884292186663</v>
      </c>
      <c r="P12" s="23">
        <f t="shared" si="4"/>
        <v>0.59698124258915708</v>
      </c>
      <c r="Q12" s="70">
        <v>201.5</v>
      </c>
      <c r="R12" s="21">
        <v>201.5</v>
      </c>
      <c r="S12" s="23">
        <f t="shared" si="5"/>
        <v>1</v>
      </c>
    </row>
    <row r="13" spans="1:19" ht="25.5">
      <c r="A13" s="17"/>
      <c r="B13" s="19">
        <v>5005115</v>
      </c>
      <c r="C13" s="19" t="s">
        <v>897</v>
      </c>
      <c r="D13" s="68">
        <v>3000001</v>
      </c>
      <c r="E13" s="19" t="s">
        <v>275</v>
      </c>
      <c r="F13" s="69">
        <v>533</v>
      </c>
      <c r="G13" s="19" t="s">
        <v>906</v>
      </c>
      <c r="H13" s="20">
        <v>1.04E-2</v>
      </c>
      <c r="I13" s="21">
        <v>1.0400000000000001E-2</v>
      </c>
      <c r="J13" s="21">
        <f t="shared" si="1"/>
        <v>3.5930499915499238E-3</v>
      </c>
      <c r="K13" s="21">
        <v>3.993049991549924E-3</v>
      </c>
      <c r="L13" s="21">
        <v>1.9999999999999998E-5</v>
      </c>
      <c r="M13" s="21">
        <v>-4.2000000000000007E-4</v>
      </c>
      <c r="N13" s="22">
        <f t="shared" si="2"/>
        <v>0.38394711457210801</v>
      </c>
      <c r="O13" s="22">
        <f t="shared" si="3"/>
        <v>0.38587019149518498</v>
      </c>
      <c r="P13" s="23">
        <f t="shared" si="4"/>
        <v>0.34548557611056957</v>
      </c>
      <c r="Q13" s="70">
        <v>40</v>
      </c>
      <c r="R13" s="21">
        <v>39</v>
      </c>
      <c r="S13" s="23">
        <f t="shared" si="5"/>
        <v>0.97499999999999998</v>
      </c>
    </row>
    <row r="14" spans="1:19" ht="38.25">
      <c r="A14" s="17"/>
      <c r="B14" s="19">
        <v>5005116</v>
      </c>
      <c r="C14" s="19" t="s">
        <v>898</v>
      </c>
      <c r="D14" s="68">
        <v>3000001</v>
      </c>
      <c r="E14" s="19" t="s">
        <v>275</v>
      </c>
      <c r="F14" s="69">
        <v>91</v>
      </c>
      <c r="G14" s="19" t="s">
        <v>907</v>
      </c>
      <c r="H14" s="20">
        <v>1E-3</v>
      </c>
      <c r="I14" s="21">
        <v>1E-3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0</v>
      </c>
      <c r="R14" s="21">
        <v>0</v>
      </c>
      <c r="S14" s="23">
        <f t="shared" si="5"/>
        <v>0</v>
      </c>
    </row>
    <row r="15" spans="1:19" ht="25.5">
      <c r="A15" s="17"/>
      <c r="B15" s="19">
        <v>5005117</v>
      </c>
      <c r="C15" s="19" t="s">
        <v>899</v>
      </c>
      <c r="D15" s="68">
        <v>3000475</v>
      </c>
      <c r="E15" s="19" t="s">
        <v>889</v>
      </c>
      <c r="F15" s="69">
        <v>112</v>
      </c>
      <c r="G15" s="19" t="s">
        <v>715</v>
      </c>
      <c r="H15" s="20">
        <v>4.323099</v>
      </c>
      <c r="I15" s="21">
        <v>4.4210989999999999</v>
      </c>
      <c r="J15" s="21">
        <f t="shared" si="1"/>
        <v>0.53721477252276484</v>
      </c>
      <c r="K15" s="21">
        <v>0.31424016252276488</v>
      </c>
      <c r="L15" s="21">
        <v>0.13722351000000002</v>
      </c>
      <c r="M15" s="21">
        <v>8.5751100000000011E-2</v>
      </c>
      <c r="N15" s="22">
        <f t="shared" si="2"/>
        <v>7.107738653279759E-2</v>
      </c>
      <c r="O15" s="22">
        <f t="shared" si="3"/>
        <v>0.10211571207131188</v>
      </c>
      <c r="P15" s="23">
        <f t="shared" si="4"/>
        <v>0.12151159078834581</v>
      </c>
      <c r="Q15" s="70">
        <v>9</v>
      </c>
      <c r="R15" s="21">
        <v>9</v>
      </c>
      <c r="S15" s="23">
        <f t="shared" si="5"/>
        <v>1</v>
      </c>
    </row>
    <row r="16" spans="1:19" ht="25.5">
      <c r="A16" s="17"/>
      <c r="B16" s="19">
        <v>5005118</v>
      </c>
      <c r="C16" s="19" t="s">
        <v>900</v>
      </c>
      <c r="D16" s="68">
        <v>3000475</v>
      </c>
      <c r="E16" s="19" t="s">
        <v>889</v>
      </c>
      <c r="F16" s="69">
        <v>86</v>
      </c>
      <c r="G16" s="19" t="s">
        <v>500</v>
      </c>
      <c r="H16" s="20">
        <v>6.4327000000000009E-2</v>
      </c>
      <c r="I16" s="21">
        <v>0.111805</v>
      </c>
      <c r="J16" s="21">
        <f t="shared" si="1"/>
        <v>6.8636829665014817E-2</v>
      </c>
      <c r="K16" s="21">
        <v>4.6427019665014814E-2</v>
      </c>
      <c r="L16" s="21">
        <v>1.8929960000000003E-2</v>
      </c>
      <c r="M16" s="21">
        <v>3.27985E-3</v>
      </c>
      <c r="N16" s="22">
        <f t="shared" si="2"/>
        <v>0.41524994110294544</v>
      </c>
      <c r="O16" s="22">
        <f t="shared" si="3"/>
        <v>0.5845622258844847</v>
      </c>
      <c r="P16" s="23">
        <f t="shared" si="4"/>
        <v>0.61389767599852263</v>
      </c>
      <c r="Q16" s="70">
        <v>70</v>
      </c>
      <c r="R16" s="21">
        <v>60.5</v>
      </c>
      <c r="S16" s="23">
        <f t="shared" si="5"/>
        <v>0.86428571428571432</v>
      </c>
    </row>
    <row r="17" spans="1:19" ht="51">
      <c r="A17" s="17"/>
      <c r="B17" s="19">
        <v>5005119</v>
      </c>
      <c r="C17" s="19" t="s">
        <v>901</v>
      </c>
      <c r="D17" s="68">
        <v>3000506</v>
      </c>
      <c r="E17" s="19" t="s">
        <v>890</v>
      </c>
      <c r="F17" s="69">
        <v>36</v>
      </c>
      <c r="G17" s="19" t="s">
        <v>533</v>
      </c>
      <c r="H17" s="20">
        <v>2.003E-3</v>
      </c>
      <c r="I17" s="21">
        <v>0.118883</v>
      </c>
      <c r="J17" s="21">
        <f t="shared" si="1"/>
        <v>2.1688500134967034E-2</v>
      </c>
      <c r="K17" s="21">
        <v>1.2451000134967034E-2</v>
      </c>
      <c r="L17" s="21">
        <v>8.2074999999999995E-3</v>
      </c>
      <c r="M17" s="21">
        <v>1.0300000000000001E-3</v>
      </c>
      <c r="N17" s="22">
        <f t="shared" si="2"/>
        <v>0.10473322623896633</v>
      </c>
      <c r="O17" s="22">
        <f t="shared" si="3"/>
        <v>0.17377169263029224</v>
      </c>
      <c r="P17" s="23">
        <f t="shared" si="4"/>
        <v>0.18243567318259998</v>
      </c>
      <c r="Q17" s="70">
        <v>22</v>
      </c>
      <c r="R17" s="21">
        <v>20</v>
      </c>
      <c r="S17" s="23">
        <f t="shared" si="5"/>
        <v>0.90909090909090906</v>
      </c>
    </row>
    <row r="18" spans="1:19" ht="51">
      <c r="A18" s="17"/>
      <c r="B18" s="19">
        <v>5005120</v>
      </c>
      <c r="C18" s="19" t="s">
        <v>902</v>
      </c>
      <c r="D18" s="68">
        <v>3000506</v>
      </c>
      <c r="E18" s="19" t="s">
        <v>890</v>
      </c>
      <c r="F18" s="69">
        <v>36</v>
      </c>
      <c r="G18" s="19" t="s">
        <v>533</v>
      </c>
      <c r="H18" s="20">
        <v>8.0205000000000012E-2</v>
      </c>
      <c r="I18" s="21">
        <v>0.16592200000000001</v>
      </c>
      <c r="J18" s="21">
        <f t="shared" si="1"/>
        <v>6.9025000748485332E-2</v>
      </c>
      <c r="K18" s="21">
        <v>4.4680000748485327E-2</v>
      </c>
      <c r="L18" s="21">
        <v>1.4315000000000001E-2</v>
      </c>
      <c r="M18" s="21">
        <v>1.0030000000000001E-2</v>
      </c>
      <c r="N18" s="22">
        <f t="shared" si="2"/>
        <v>0.26928316165719629</v>
      </c>
      <c r="O18" s="22">
        <f t="shared" si="3"/>
        <v>0.35555864049665098</v>
      </c>
      <c r="P18" s="23">
        <f t="shared" si="4"/>
        <v>0.41600873150326856</v>
      </c>
      <c r="Q18" s="70">
        <v>14</v>
      </c>
      <c r="R18" s="21">
        <v>4</v>
      </c>
      <c r="S18" s="23">
        <f t="shared" si="5"/>
        <v>0.2857142857142857</v>
      </c>
    </row>
    <row r="19" spans="1:19" ht="25.5">
      <c r="A19" s="17"/>
      <c r="B19" s="19">
        <v>5005121</v>
      </c>
      <c r="C19" s="19" t="s">
        <v>903</v>
      </c>
      <c r="D19" s="68">
        <v>3000507</v>
      </c>
      <c r="E19" s="19" t="s">
        <v>891</v>
      </c>
      <c r="F19" s="69">
        <v>60</v>
      </c>
      <c r="G19" s="19" t="s">
        <v>309</v>
      </c>
      <c r="H19" s="20">
        <v>0.13125000000000001</v>
      </c>
      <c r="I19" s="21">
        <v>0.13124999999999998</v>
      </c>
      <c r="J19" s="21">
        <f t="shared" si="1"/>
        <v>3.0795070642256582E-2</v>
      </c>
      <c r="K19" s="21">
        <v>2.2949000642256578E-2</v>
      </c>
      <c r="L19" s="21">
        <v>4.6658700000000008E-3</v>
      </c>
      <c r="M19" s="21">
        <v>3.1802000000000002E-3</v>
      </c>
      <c r="N19" s="22">
        <f t="shared" si="2"/>
        <v>0.17484952870290729</v>
      </c>
      <c r="O19" s="22">
        <f t="shared" si="3"/>
        <v>0.21039901441719303</v>
      </c>
      <c r="P19" s="23">
        <f t="shared" si="4"/>
        <v>0.23462910965528827</v>
      </c>
      <c r="Q19" s="70">
        <v>1</v>
      </c>
      <c r="R19" s="21">
        <v>1</v>
      </c>
      <c r="S19" s="23">
        <f t="shared" si="5"/>
        <v>1</v>
      </c>
    </row>
    <row r="20" spans="1:19" ht="38.25">
      <c r="A20" s="17"/>
      <c r="B20" s="19">
        <v>5005122</v>
      </c>
      <c r="C20" s="19" t="s">
        <v>904</v>
      </c>
      <c r="D20" s="68">
        <v>3000676</v>
      </c>
      <c r="E20" s="19" t="s">
        <v>892</v>
      </c>
      <c r="F20" s="69">
        <v>59</v>
      </c>
      <c r="G20" s="19" t="s">
        <v>577</v>
      </c>
      <c r="H20" s="20">
        <v>1E-3</v>
      </c>
      <c r="I20" s="21">
        <v>1E-3</v>
      </c>
      <c r="J20" s="21">
        <f t="shared" si="1"/>
        <v>0</v>
      </c>
      <c r="K20" s="21">
        <v>0</v>
      </c>
      <c r="L20" s="21">
        <v>0</v>
      </c>
      <c r="M20" s="21">
        <v>0</v>
      </c>
      <c r="N20" s="22">
        <f t="shared" si="2"/>
        <v>0</v>
      </c>
      <c r="O20" s="22">
        <f t="shared" si="3"/>
        <v>0</v>
      </c>
      <c r="P20" s="23">
        <f t="shared" si="4"/>
        <v>0</v>
      </c>
      <c r="Q20" s="70">
        <v>0</v>
      </c>
      <c r="R20" s="21">
        <v>0</v>
      </c>
      <c r="S20" s="23">
        <f t="shared" si="5"/>
        <v>0</v>
      </c>
    </row>
    <row r="21" spans="1:19" ht="15.75" thickBot="1">
      <c r="A21" s="41" t="s">
        <v>293</v>
      </c>
      <c r="B21" s="43"/>
      <c r="C21" s="43"/>
      <c r="D21" s="65"/>
      <c r="E21" s="43"/>
      <c r="F21" s="66"/>
      <c r="G21" s="43"/>
      <c r="H21" s="44">
        <f>H6-H7</f>
        <v>21.57581200000002</v>
      </c>
      <c r="I21" s="44">
        <f t="shared" ref="I21:J21" si="6">I6-I7</f>
        <v>12.291919000000021</v>
      </c>
      <c r="J21" s="44">
        <f t="shared" si="6"/>
        <v>3.7161541436256442</v>
      </c>
      <c r="K21" s="45">
        <f ca="1">OFFSET(K21,-MATCH("PROYECTOS",$A$8:$A$40,0)-1,0)-(OFFSET(K21,-MATCH("PROYECTOS",$A$8:$A$40,0),0))</f>
        <v>2.3136763736256398</v>
      </c>
      <c r="L21" s="45">
        <f ca="1">OFFSET(L21,-MATCH("PROYECTOS",$A$8:$A$40,0)-1,0)-(OFFSET(L21,-MATCH("PROYECTOS",$A$8:$A$40,0),0))</f>
        <v>0.7681906500000002</v>
      </c>
      <c r="M21" s="45">
        <f ca="1">OFFSET(M21,-MATCH("PROYECTOS",$A$8:$A$40,0)-1,0)-(OFFSET(M21,-MATCH("PROYECTOS",$A$8:$A$40,0),0))</f>
        <v>0.63428711999999932</v>
      </c>
      <c r="N21" s="46">
        <f t="shared" ca="1" si="2"/>
        <v>0.18822743410737053</v>
      </c>
      <c r="O21" s="46">
        <f t="shared" ca="1" si="3"/>
        <v>0.25072301758786686</v>
      </c>
      <c r="P21" s="47">
        <f t="shared" ca="1" si="4"/>
        <v>0.30232497819304155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activeCell="A8" sqref="A8:L8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58</v>
      </c>
      <c r="B1" s="50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910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49.601284</v>
      </c>
      <c r="E6" s="14">
        <v>50.946667000000005</v>
      </c>
      <c r="F6" s="14">
        <v>29.483509595649473</v>
      </c>
      <c r="G6" s="14">
        <v>20.919903935649472</v>
      </c>
      <c r="H6" s="14">
        <v>4.4839315300000004</v>
      </c>
      <c r="I6" s="14">
        <v>4.079674129999999</v>
      </c>
      <c r="J6" s="15">
        <v>0.41062360243604296</v>
      </c>
      <c r="K6" s="15">
        <v>0.49863586690861383</v>
      </c>
      <c r="L6" s="16">
        <v>0.57871321779792717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49.601283999999993</v>
      </c>
      <c r="E7" s="38">
        <f ca="1">SUM(E8:OFFSET(E6,MATCH("GOBIERNOS REGIONALES",$A$8:$A$50,0),0))</f>
        <v>50.946667000000005</v>
      </c>
      <c r="F7" s="38">
        <f ca="1">SUM(F8:OFFSET(F6,MATCH("GOBIERNOS REGIONALES",$A$8:$A$50,0),0))</f>
        <v>29.483509595649473</v>
      </c>
      <c r="G7" s="38">
        <f ca="1">SUM(G8:OFFSET(G6,MATCH("GOBIERNOS REGIONALES",$A$8:$A$50,0),0))</f>
        <v>20.919903935649472</v>
      </c>
      <c r="H7" s="38">
        <f ca="1">SUM(H8:OFFSET(H6,MATCH("GOBIERNOS REGIONALES",$A$8:$A$50,0),0))</f>
        <v>4.4839315300000022</v>
      </c>
      <c r="I7" s="38">
        <f ca="1">SUM(I8:OFFSET(I6,MATCH("GOBIERNOS REGIONALES",$A$8:$A$50,0),0))</f>
        <v>4.0796741299999981</v>
      </c>
      <c r="J7" s="39">
        <f ca="1">IFERROR(G7/E7,0)</f>
        <v>0.41062360243604296</v>
      </c>
      <c r="K7" s="39">
        <f ca="1">IFERROR(SUM(G7,H7)/E7,0)</f>
        <v>0.49863586690861395</v>
      </c>
      <c r="L7" s="40">
        <f ca="1">IFERROR(SUM(G7,H7,I7)/E7,0)</f>
        <v>0.57871321779792717</v>
      </c>
      <c r="M7" s="4"/>
    </row>
    <row r="8" spans="1:13" ht="25.5">
      <c r="A8" s="17"/>
      <c r="B8" s="18">
        <v>211</v>
      </c>
      <c r="C8" s="19" t="s">
        <v>154</v>
      </c>
      <c r="D8" s="20">
        <v>49.601283999999993</v>
      </c>
      <c r="E8" s="21">
        <v>50.946667000000005</v>
      </c>
      <c r="F8" s="21">
        <f t="shared" ref="F8:F10" si="0">SUM(G8,H8,I8)</f>
        <v>29.483509595649473</v>
      </c>
      <c r="G8" s="21">
        <v>20.919903935649472</v>
      </c>
      <c r="H8" s="21">
        <v>4.4839315300000022</v>
      </c>
      <c r="I8" s="21">
        <v>4.0796741299999981</v>
      </c>
      <c r="J8" s="22">
        <f t="shared" ref="J8:J10" si="1">IFERROR(G8/E8,0)</f>
        <v>0.41062360243604296</v>
      </c>
      <c r="K8" s="22">
        <f t="shared" ref="K8:K10" si="2">IFERROR(SUM(G8,H8)/E8,0)</f>
        <v>0.49863586690861395</v>
      </c>
      <c r="L8" s="23">
        <f t="shared" ref="L8:L10" si="3">IFERROR(SUM(G8,H8,I8)/E8,0)</f>
        <v>0.57871321779792717</v>
      </c>
      <c r="M8" s="4"/>
    </row>
    <row r="9" spans="1:13" ht="15.75" thickBot="1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58</v>
      </c>
      <c r="B1" s="51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911</v>
      </c>
      <c r="N2" s="72" t="s">
        <v>929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49.601284</v>
      </c>
      <c r="E6" s="14">
        <f ca="1">SUM(E7:OFFSET(E7,50,0))</f>
        <v>50.946667000000005</v>
      </c>
      <c r="F6" s="14">
        <f ca="1">SUM(F7:OFFSET(F7,50,0))</f>
        <v>29.483509595649473</v>
      </c>
      <c r="G6" s="14">
        <f ca="1">SUM(G7:OFFSET(G7,50,0))</f>
        <v>20.919903935649472</v>
      </c>
      <c r="H6" s="14">
        <f ca="1">SUM(H7:OFFSET(H7,50,0))</f>
        <v>4.4839315300000004</v>
      </c>
      <c r="I6" s="14">
        <f ca="1">SUM(I7:OFFSET(I7,50,0))</f>
        <v>4.079674129999999</v>
      </c>
      <c r="J6" s="15">
        <f ca="1">IFERROR(G6/E6,0)</f>
        <v>0.41062360243604296</v>
      </c>
      <c r="K6" s="15">
        <f ca="1">IFERROR(SUM(G6,H6)/E6,0)</f>
        <v>0.49863586690861383</v>
      </c>
      <c r="L6" s="16">
        <f ca="1">IFERROR(SUM(G6,H6,I6)/E6,0)</f>
        <v>0.57871321779792717</v>
      </c>
      <c r="M6" s="4"/>
      <c r="O6" s="5" t="s">
        <v>312</v>
      </c>
      <c r="P6" s="71" t="s">
        <v>313</v>
      </c>
    </row>
    <row r="7" spans="1:16">
      <c r="A7" s="17"/>
      <c r="B7" s="55">
        <v>1</v>
      </c>
      <c r="C7" s="19" t="s">
        <v>249</v>
      </c>
      <c r="D7" s="20">
        <v>0</v>
      </c>
      <c r="E7" s="21">
        <v>0.96901699999999991</v>
      </c>
      <c r="F7" s="21">
        <f t="shared" ref="F7:F30" si="0">SUM(G7,H7,I7)</f>
        <v>0.55686748323714008</v>
      </c>
      <c r="G7" s="21">
        <v>0.38179014323714</v>
      </c>
      <c r="H7" s="21">
        <v>9.3930480000000011E-2</v>
      </c>
      <c r="I7" s="21">
        <v>8.1146859999999987E-2</v>
      </c>
      <c r="J7" s="22">
        <f t="shared" ref="J7:J30" si="1">IFERROR(G7/E7,0)</f>
        <v>0.39399736355207393</v>
      </c>
      <c r="K7" s="22">
        <f t="shared" ref="K7:K30" si="2">IFERROR(SUM(G7,H7)/E7,0)</f>
        <v>0.49093114283561595</v>
      </c>
      <c r="L7" s="23">
        <f t="shared" ref="L7:L30" si="3">IFERROR(SUM(G7,H7,I7)/E7,0)</f>
        <v>0.57467256326477256</v>
      </c>
      <c r="M7" s="4"/>
      <c r="N7" t="s">
        <v>250</v>
      </c>
      <c r="O7" s="5">
        <v>0.85657509869103932</v>
      </c>
      <c r="P7" s="71">
        <v>0.63135731668364847</v>
      </c>
    </row>
    <row r="8" spans="1:16">
      <c r="A8" s="17"/>
      <c r="B8" s="55">
        <v>2</v>
      </c>
      <c r="C8" s="19" t="s">
        <v>250</v>
      </c>
      <c r="D8" s="20">
        <v>0</v>
      </c>
      <c r="E8" s="21">
        <v>1.3567199999999997</v>
      </c>
      <c r="F8" s="21">
        <f t="shared" si="0"/>
        <v>0.85657509869103932</v>
      </c>
      <c r="G8" s="21">
        <v>0.63274990869103931</v>
      </c>
      <c r="H8" s="21">
        <v>0.10901169000000001</v>
      </c>
      <c r="I8" s="21">
        <v>0.11481350000000001</v>
      </c>
      <c r="J8" s="22">
        <f t="shared" si="1"/>
        <v>0.4663820896655459</v>
      </c>
      <c r="K8" s="22">
        <f t="shared" si="2"/>
        <v>0.54673152801686375</v>
      </c>
      <c r="L8" s="23">
        <f t="shared" si="3"/>
        <v>0.63135731668364847</v>
      </c>
      <c r="M8" s="4"/>
      <c r="N8" t="s">
        <v>253</v>
      </c>
      <c r="O8" s="5">
        <v>1.130650132964605</v>
      </c>
      <c r="P8" s="71">
        <v>0.62500076447515485</v>
      </c>
    </row>
    <row r="9" spans="1:16">
      <c r="A9" s="17"/>
      <c r="B9" s="55">
        <v>3</v>
      </c>
      <c r="C9" s="19" t="s">
        <v>251</v>
      </c>
      <c r="D9" s="20">
        <v>0</v>
      </c>
      <c r="E9" s="21">
        <v>1.2984719999999998</v>
      </c>
      <c r="F9" s="21">
        <f t="shared" si="0"/>
        <v>0.796205692504798</v>
      </c>
      <c r="G9" s="21">
        <v>0.55474890250479802</v>
      </c>
      <c r="H9" s="21">
        <v>0.10912770000000002</v>
      </c>
      <c r="I9" s="21">
        <v>0.13232908999999998</v>
      </c>
      <c r="J9" s="22">
        <f t="shared" si="1"/>
        <v>0.42723208702597981</v>
      </c>
      <c r="K9" s="22">
        <f t="shared" si="2"/>
        <v>0.51127525468766222</v>
      </c>
      <c r="L9" s="23">
        <f t="shared" si="3"/>
        <v>0.61318664746317064</v>
      </c>
      <c r="M9" s="4"/>
      <c r="N9" t="s">
        <v>260</v>
      </c>
      <c r="O9" s="5">
        <v>0.82127557161292508</v>
      </c>
      <c r="P9" s="71">
        <v>0.62365965502380682</v>
      </c>
    </row>
    <row r="10" spans="1:16">
      <c r="A10" s="17"/>
      <c r="B10" s="55">
        <v>4</v>
      </c>
      <c r="C10" s="19" t="s">
        <v>252</v>
      </c>
      <c r="D10" s="20">
        <v>0</v>
      </c>
      <c r="E10" s="21">
        <v>2.8888229999999999</v>
      </c>
      <c r="F10" s="21">
        <f t="shared" si="0"/>
        <v>1.4216496141273305</v>
      </c>
      <c r="G10" s="21">
        <v>1.0103083341273305</v>
      </c>
      <c r="H10" s="21">
        <v>0.20343223999999999</v>
      </c>
      <c r="I10" s="21">
        <v>0.20790904000000002</v>
      </c>
      <c r="J10" s="22">
        <f t="shared" si="1"/>
        <v>0.3497300921957941</v>
      </c>
      <c r="K10" s="22">
        <f t="shared" si="2"/>
        <v>0.42015055063163453</v>
      </c>
      <c r="L10" s="23">
        <f t="shared" si="3"/>
        <v>0.49212070595094631</v>
      </c>
      <c r="M10" s="4"/>
      <c r="N10" t="s">
        <v>254</v>
      </c>
      <c r="O10" s="5">
        <v>0.85743089259378547</v>
      </c>
      <c r="P10" s="71">
        <v>0.62337211705784312</v>
      </c>
    </row>
    <row r="11" spans="1:16">
      <c r="A11" s="17"/>
      <c r="B11" s="55">
        <v>5</v>
      </c>
      <c r="C11" s="19" t="s">
        <v>253</v>
      </c>
      <c r="D11" s="20">
        <v>0</v>
      </c>
      <c r="E11" s="21">
        <v>1.8090379999999999</v>
      </c>
      <c r="F11" s="21">
        <f t="shared" si="0"/>
        <v>1.130650132964605</v>
      </c>
      <c r="G11" s="21">
        <v>0.82769133296460495</v>
      </c>
      <c r="H11" s="21">
        <v>0.14981164</v>
      </c>
      <c r="I11" s="21">
        <v>0.15314716</v>
      </c>
      <c r="J11" s="22">
        <f t="shared" si="1"/>
        <v>0.4575312033050743</v>
      </c>
      <c r="K11" s="22">
        <f t="shared" si="2"/>
        <v>0.5403440795409522</v>
      </c>
      <c r="L11" s="23">
        <f t="shared" si="3"/>
        <v>0.62500076447515485</v>
      </c>
      <c r="M11" s="4"/>
      <c r="N11" t="s">
        <v>256</v>
      </c>
      <c r="O11" s="5">
        <v>1.0733665691816632</v>
      </c>
      <c r="P11" s="71">
        <v>0.61770058438900077</v>
      </c>
    </row>
    <row r="12" spans="1:16">
      <c r="A12" s="17"/>
      <c r="B12" s="55">
        <v>6</v>
      </c>
      <c r="C12" s="19" t="s">
        <v>254</v>
      </c>
      <c r="D12" s="20">
        <v>0</v>
      </c>
      <c r="E12" s="21">
        <v>1.3754719999999998</v>
      </c>
      <c r="F12" s="21">
        <f t="shared" si="0"/>
        <v>0.85743089259378547</v>
      </c>
      <c r="G12" s="21">
        <v>0.61160811259378534</v>
      </c>
      <c r="H12" s="21">
        <v>0.12360703000000001</v>
      </c>
      <c r="I12" s="21">
        <v>0.12221575000000001</v>
      </c>
      <c r="J12" s="22">
        <f t="shared" si="1"/>
        <v>0.44465326273001954</v>
      </c>
      <c r="K12" s="22">
        <f t="shared" si="2"/>
        <v>0.53451843628498841</v>
      </c>
      <c r="L12" s="23">
        <f t="shared" si="3"/>
        <v>0.62337211705784312</v>
      </c>
      <c r="M12" s="4"/>
      <c r="N12" t="s">
        <v>259</v>
      </c>
      <c r="O12" s="5">
        <v>0.96912308778863654</v>
      </c>
      <c r="P12" s="71">
        <v>0.61767596448695528</v>
      </c>
    </row>
    <row r="13" spans="1:16">
      <c r="A13" s="17"/>
      <c r="B13" s="55">
        <v>8</v>
      </c>
      <c r="C13" s="19" t="s">
        <v>256</v>
      </c>
      <c r="D13" s="20">
        <v>0</v>
      </c>
      <c r="E13" s="21">
        <v>1.7376809999999998</v>
      </c>
      <c r="F13" s="21">
        <f t="shared" si="0"/>
        <v>1.0733665691816632</v>
      </c>
      <c r="G13" s="21">
        <v>0.75729812918166317</v>
      </c>
      <c r="H13" s="21">
        <v>0.16243736000000003</v>
      </c>
      <c r="I13" s="21">
        <v>0.15363108</v>
      </c>
      <c r="J13" s="22">
        <f t="shared" si="1"/>
        <v>0.43580963892777974</v>
      </c>
      <c r="K13" s="22">
        <f t="shared" si="2"/>
        <v>0.5292890289884411</v>
      </c>
      <c r="L13" s="23">
        <f t="shared" si="3"/>
        <v>0.61770058438900077</v>
      </c>
      <c r="M13" s="4"/>
      <c r="N13" t="s">
        <v>265</v>
      </c>
      <c r="O13" s="5">
        <v>0.39497451994012622</v>
      </c>
      <c r="P13" s="71">
        <v>0.61508331403372163</v>
      </c>
    </row>
    <row r="14" spans="1:16">
      <c r="A14" s="17"/>
      <c r="B14" s="55">
        <v>9</v>
      </c>
      <c r="C14" s="19" t="s">
        <v>257</v>
      </c>
      <c r="D14" s="20">
        <v>0</v>
      </c>
      <c r="E14" s="21">
        <v>0.74158999999999986</v>
      </c>
      <c r="F14" s="21">
        <f t="shared" si="0"/>
        <v>0.42929792317528181</v>
      </c>
      <c r="G14" s="21">
        <v>0.30222828317528183</v>
      </c>
      <c r="H14" s="21">
        <v>6.2282320000000009E-2</v>
      </c>
      <c r="I14" s="21">
        <v>6.4787319999999995E-2</v>
      </c>
      <c r="J14" s="22">
        <f t="shared" si="1"/>
        <v>0.40754093660281543</v>
      </c>
      <c r="K14" s="22">
        <f t="shared" si="2"/>
        <v>0.49152577997988361</v>
      </c>
      <c r="L14" s="23">
        <f t="shared" si="3"/>
        <v>0.57888850062066899</v>
      </c>
      <c r="M14" s="4"/>
      <c r="N14" t="s">
        <v>251</v>
      </c>
      <c r="O14" s="5">
        <v>0.796205692504798</v>
      </c>
      <c r="P14" s="71">
        <v>0.61318664746317064</v>
      </c>
    </row>
    <row r="15" spans="1:16">
      <c r="A15" s="17"/>
      <c r="B15" s="55">
        <v>10</v>
      </c>
      <c r="C15" s="19" t="s">
        <v>258</v>
      </c>
      <c r="D15" s="20">
        <v>0</v>
      </c>
      <c r="E15" s="21">
        <v>1.4213530000000001</v>
      </c>
      <c r="F15" s="21">
        <f t="shared" si="0"/>
        <v>0.82090712370472785</v>
      </c>
      <c r="G15" s="21">
        <v>0.62283902370472788</v>
      </c>
      <c r="H15" s="21">
        <v>0.10034530999999999</v>
      </c>
      <c r="I15" s="21">
        <v>9.772278999999999E-2</v>
      </c>
      <c r="J15" s="22">
        <f t="shared" si="1"/>
        <v>0.43820150497781185</v>
      </c>
      <c r="K15" s="22">
        <f t="shared" si="2"/>
        <v>0.50879994885487834</v>
      </c>
      <c r="L15" s="23">
        <f t="shared" si="3"/>
        <v>0.57755330569163876</v>
      </c>
      <c r="M15" s="4"/>
      <c r="N15" t="s">
        <v>264</v>
      </c>
      <c r="O15" s="5">
        <v>0.53878019896852369</v>
      </c>
      <c r="P15" s="71">
        <v>0.60284718019675343</v>
      </c>
    </row>
    <row r="16" spans="1:16">
      <c r="A16" s="17"/>
      <c r="B16" s="55">
        <v>11</v>
      </c>
      <c r="C16" s="19" t="s">
        <v>259</v>
      </c>
      <c r="D16" s="20">
        <v>0</v>
      </c>
      <c r="E16" s="21">
        <v>1.568983</v>
      </c>
      <c r="F16" s="21">
        <f t="shared" si="0"/>
        <v>0.96912308778863654</v>
      </c>
      <c r="G16" s="21">
        <v>0.6727538777886366</v>
      </c>
      <c r="H16" s="21">
        <v>0.14211018</v>
      </c>
      <c r="I16" s="21">
        <v>0.15425902999999999</v>
      </c>
      <c r="J16" s="22">
        <f t="shared" si="1"/>
        <v>0.42878340797104658</v>
      </c>
      <c r="K16" s="22">
        <f t="shared" si="2"/>
        <v>0.51935811783087293</v>
      </c>
      <c r="L16" s="23">
        <f t="shared" si="3"/>
        <v>0.61767596448695528</v>
      </c>
      <c r="M16" s="4"/>
      <c r="N16" t="s">
        <v>271</v>
      </c>
      <c r="O16" s="5">
        <v>0.47684574258269002</v>
      </c>
      <c r="P16" s="71">
        <v>0.59685323122550937</v>
      </c>
    </row>
    <row r="17" spans="1:16">
      <c r="A17" s="17"/>
      <c r="B17" s="55">
        <v>12</v>
      </c>
      <c r="C17" s="19" t="s">
        <v>260</v>
      </c>
      <c r="D17" s="20">
        <v>0</v>
      </c>
      <c r="E17" s="21">
        <v>1.3168649999999995</v>
      </c>
      <c r="F17" s="21">
        <f t="shared" si="0"/>
        <v>0.82127557161292508</v>
      </c>
      <c r="G17" s="21">
        <v>0.58486989161292513</v>
      </c>
      <c r="H17" s="21">
        <v>0.12193159000000002</v>
      </c>
      <c r="I17" s="21">
        <v>0.11447409</v>
      </c>
      <c r="J17" s="22">
        <f t="shared" si="1"/>
        <v>0.44413807915991793</v>
      </c>
      <c r="K17" s="22">
        <f t="shared" si="2"/>
        <v>0.53673040259474236</v>
      </c>
      <c r="L17" s="23">
        <f t="shared" si="3"/>
        <v>0.62365965502380682</v>
      </c>
      <c r="M17" s="4"/>
      <c r="N17" t="s">
        <v>272</v>
      </c>
      <c r="O17" s="5">
        <v>0.40614017762859767</v>
      </c>
      <c r="P17" s="71">
        <v>0.59074934927796019</v>
      </c>
    </row>
    <row r="18" spans="1:16">
      <c r="A18" s="17"/>
      <c r="B18" s="55">
        <v>13</v>
      </c>
      <c r="C18" s="19" t="s">
        <v>261</v>
      </c>
      <c r="D18" s="20">
        <v>0</v>
      </c>
      <c r="E18" s="21">
        <v>2.1048619999999998</v>
      </c>
      <c r="F18" s="21">
        <f t="shared" si="0"/>
        <v>1.2357946572535179</v>
      </c>
      <c r="G18" s="21">
        <v>0.89330072725351783</v>
      </c>
      <c r="H18" s="21">
        <v>0.18022434000000001</v>
      </c>
      <c r="I18" s="21">
        <v>0.16226959000000002</v>
      </c>
      <c r="J18" s="22">
        <f t="shared" si="1"/>
        <v>0.42439871462049195</v>
      </c>
      <c r="K18" s="22">
        <f t="shared" si="2"/>
        <v>0.51002159155969273</v>
      </c>
      <c r="L18" s="23">
        <f t="shared" si="3"/>
        <v>0.58711433683230441</v>
      </c>
      <c r="M18" s="4"/>
      <c r="N18" t="s">
        <v>270</v>
      </c>
      <c r="O18" s="5">
        <v>0.87004471562831343</v>
      </c>
      <c r="P18" s="71">
        <v>0.58765443077334956</v>
      </c>
    </row>
    <row r="19" spans="1:16">
      <c r="A19" s="17"/>
      <c r="B19" s="55">
        <v>14</v>
      </c>
      <c r="C19" s="19" t="s">
        <v>262</v>
      </c>
      <c r="D19" s="20">
        <v>0</v>
      </c>
      <c r="E19" s="21">
        <v>2.3641060000000005</v>
      </c>
      <c r="F19" s="21">
        <f t="shared" si="0"/>
        <v>1.2500863419569763</v>
      </c>
      <c r="G19" s="21">
        <v>0.85535822195697619</v>
      </c>
      <c r="H19" s="21">
        <v>0.23226645000000001</v>
      </c>
      <c r="I19" s="21">
        <v>0.16246167000000003</v>
      </c>
      <c r="J19" s="22">
        <f t="shared" si="1"/>
        <v>0.36181043572368415</v>
      </c>
      <c r="K19" s="22">
        <f t="shared" si="2"/>
        <v>0.46005748978978778</v>
      </c>
      <c r="L19" s="23">
        <f t="shared" si="3"/>
        <v>0.52877761909025067</v>
      </c>
      <c r="M19" s="4"/>
      <c r="N19" t="s">
        <v>261</v>
      </c>
      <c r="O19" s="5">
        <v>1.2357946572535179</v>
      </c>
      <c r="P19" s="71">
        <v>0.58711433683230441</v>
      </c>
    </row>
    <row r="20" spans="1:16">
      <c r="A20" s="17"/>
      <c r="B20" s="55">
        <v>15</v>
      </c>
      <c r="C20" s="19" t="s">
        <v>263</v>
      </c>
      <c r="D20" s="20">
        <v>49.601284</v>
      </c>
      <c r="E20" s="21">
        <v>18.987967000000001</v>
      </c>
      <c r="F20" s="21">
        <f t="shared" si="0"/>
        <v>10.91968782834484</v>
      </c>
      <c r="G20" s="21">
        <v>7.6593835183448391</v>
      </c>
      <c r="H20" s="21">
        <v>1.78923963</v>
      </c>
      <c r="I20" s="21">
        <v>1.47106468</v>
      </c>
      <c r="J20" s="22">
        <f t="shared" si="1"/>
        <v>0.40338091583711089</v>
      </c>
      <c r="K20" s="22">
        <f t="shared" si="2"/>
        <v>0.49761110014278198</v>
      </c>
      <c r="L20" s="23">
        <f t="shared" si="3"/>
        <v>0.57508462218966561</v>
      </c>
      <c r="M20" s="4"/>
      <c r="N20" t="s">
        <v>269</v>
      </c>
      <c r="O20" s="5">
        <v>1.0637487854729968</v>
      </c>
      <c r="P20" s="71">
        <v>0.58234411935672825</v>
      </c>
    </row>
    <row r="21" spans="1:16">
      <c r="A21" s="17"/>
      <c r="B21" s="55">
        <v>16</v>
      </c>
      <c r="C21" s="19" t="s">
        <v>264</v>
      </c>
      <c r="D21" s="20">
        <v>0</v>
      </c>
      <c r="E21" s="21">
        <v>0.89372600000000002</v>
      </c>
      <c r="F21" s="21">
        <f t="shared" si="0"/>
        <v>0.53878019896852369</v>
      </c>
      <c r="G21" s="21">
        <v>0.39396846896852367</v>
      </c>
      <c r="H21" s="21">
        <v>7.8206510000000035E-2</v>
      </c>
      <c r="I21" s="21">
        <v>6.6605219999999993E-2</v>
      </c>
      <c r="J21" s="22">
        <f t="shared" si="1"/>
        <v>0.44081571865261127</v>
      </c>
      <c r="K21" s="22">
        <f t="shared" si="2"/>
        <v>0.52832185588035219</v>
      </c>
      <c r="L21" s="23">
        <f t="shared" si="3"/>
        <v>0.60284718019675343</v>
      </c>
      <c r="M21" s="4"/>
      <c r="N21" t="s">
        <v>266</v>
      </c>
      <c r="O21" s="5">
        <v>0.31716613921030812</v>
      </c>
      <c r="P21" s="71">
        <v>0.58081271040741467</v>
      </c>
    </row>
    <row r="22" spans="1:16">
      <c r="A22" s="17"/>
      <c r="B22" s="55">
        <v>17</v>
      </c>
      <c r="C22" s="19" t="s">
        <v>265</v>
      </c>
      <c r="D22" s="20">
        <v>0</v>
      </c>
      <c r="E22" s="21">
        <v>0.64214799999999994</v>
      </c>
      <c r="F22" s="21">
        <f t="shared" si="0"/>
        <v>0.39497451994012622</v>
      </c>
      <c r="G22" s="21">
        <v>0.2835984999401262</v>
      </c>
      <c r="H22" s="21">
        <v>5.3716600000000003E-2</v>
      </c>
      <c r="I22" s="21">
        <v>5.7659419999999996E-2</v>
      </c>
      <c r="J22" s="22">
        <f t="shared" si="1"/>
        <v>0.44164040056206083</v>
      </c>
      <c r="K22" s="22">
        <f t="shared" si="2"/>
        <v>0.52529183294213522</v>
      </c>
      <c r="L22" s="23">
        <f t="shared" si="3"/>
        <v>0.61508331403372163</v>
      </c>
      <c r="M22" s="4"/>
      <c r="N22" t="s">
        <v>267</v>
      </c>
      <c r="O22" s="5">
        <v>0.47623261665408745</v>
      </c>
      <c r="P22" s="71">
        <v>0.57896891343668744</v>
      </c>
    </row>
    <row r="23" spans="1:16">
      <c r="A23" s="17"/>
      <c r="B23" s="55">
        <v>18</v>
      </c>
      <c r="C23" s="19" t="s">
        <v>266</v>
      </c>
      <c r="D23" s="20">
        <v>0</v>
      </c>
      <c r="E23" s="21">
        <v>0.54607299999999992</v>
      </c>
      <c r="F23" s="21">
        <f t="shared" si="0"/>
        <v>0.31716613921030812</v>
      </c>
      <c r="G23" s="21">
        <v>0.2300082592103081</v>
      </c>
      <c r="H23" s="21">
        <v>4.0703299999999998E-2</v>
      </c>
      <c r="I23" s="21">
        <v>4.6454580000000002E-2</v>
      </c>
      <c r="J23" s="22">
        <f t="shared" si="1"/>
        <v>0.42120423315254213</v>
      </c>
      <c r="K23" s="22">
        <f t="shared" si="2"/>
        <v>0.49574243592030393</v>
      </c>
      <c r="L23" s="23">
        <f t="shared" si="3"/>
        <v>0.58081271040741467</v>
      </c>
      <c r="M23" s="4"/>
      <c r="N23" t="s">
        <v>257</v>
      </c>
      <c r="O23" s="5">
        <v>0.42929792317528181</v>
      </c>
      <c r="P23" s="71">
        <v>0.57888850062066899</v>
      </c>
    </row>
    <row r="24" spans="1:16">
      <c r="A24" s="17"/>
      <c r="B24" s="55">
        <v>19</v>
      </c>
      <c r="C24" s="19" t="s">
        <v>267</v>
      </c>
      <c r="D24" s="20">
        <v>0</v>
      </c>
      <c r="E24" s="21">
        <v>0.82255299999999987</v>
      </c>
      <c r="F24" s="21">
        <f t="shared" si="0"/>
        <v>0.47623261665408745</v>
      </c>
      <c r="G24" s="21">
        <v>0.34137059665408742</v>
      </c>
      <c r="H24" s="21">
        <v>7.4104829999999983E-2</v>
      </c>
      <c r="I24" s="21">
        <v>6.0757190000000003E-2</v>
      </c>
      <c r="J24" s="22">
        <f t="shared" si="1"/>
        <v>0.41501349658208952</v>
      </c>
      <c r="K24" s="22">
        <f t="shared" si="2"/>
        <v>0.50510474906065328</v>
      </c>
      <c r="L24" s="23">
        <f t="shared" si="3"/>
        <v>0.57896891343668744</v>
      </c>
      <c r="M24" s="4"/>
      <c r="N24" t="s">
        <v>258</v>
      </c>
      <c r="O24" s="5">
        <v>0.82090712370472785</v>
      </c>
      <c r="P24" s="71">
        <v>0.57755330569163876</v>
      </c>
    </row>
    <row r="25" spans="1:16">
      <c r="A25" s="17"/>
      <c r="B25" s="55">
        <v>20</v>
      </c>
      <c r="C25" s="19" t="s">
        <v>268</v>
      </c>
      <c r="D25" s="20">
        <v>0</v>
      </c>
      <c r="E25" s="21">
        <v>2.1629960000000001</v>
      </c>
      <c r="F25" s="21">
        <f t="shared" si="0"/>
        <v>1.1773071857157942</v>
      </c>
      <c r="G25" s="21">
        <v>0.83008517571579432</v>
      </c>
      <c r="H25" s="21">
        <v>0.16796678999999998</v>
      </c>
      <c r="I25" s="21">
        <v>0.17925521999999999</v>
      </c>
      <c r="J25" s="22">
        <f t="shared" si="1"/>
        <v>0.38376639425860903</v>
      </c>
      <c r="K25" s="22">
        <f t="shared" si="2"/>
        <v>0.46142108710131419</v>
      </c>
      <c r="L25" s="23">
        <f t="shared" si="3"/>
        <v>0.54429466615555189</v>
      </c>
      <c r="M25" s="4"/>
      <c r="N25" t="s">
        <v>263</v>
      </c>
      <c r="O25" s="5">
        <v>10.91968782834484</v>
      </c>
      <c r="P25" s="71">
        <v>0.57508462218966561</v>
      </c>
    </row>
    <row r="26" spans="1:16">
      <c r="A26" s="17"/>
      <c r="B26" s="55">
        <v>21</v>
      </c>
      <c r="C26" s="19" t="s">
        <v>269</v>
      </c>
      <c r="D26" s="20">
        <v>0</v>
      </c>
      <c r="E26" s="21">
        <v>1.826667</v>
      </c>
      <c r="F26" s="21">
        <f t="shared" si="0"/>
        <v>1.0637487854729968</v>
      </c>
      <c r="G26" s="21">
        <v>0.78263783547299681</v>
      </c>
      <c r="H26" s="21">
        <v>0.14903048000000002</v>
      </c>
      <c r="I26" s="21">
        <v>0.13208047000000003</v>
      </c>
      <c r="J26" s="22">
        <f t="shared" si="1"/>
        <v>0.42845129159994505</v>
      </c>
      <c r="K26" s="22">
        <f t="shared" si="2"/>
        <v>0.51003730590906649</v>
      </c>
      <c r="L26" s="23">
        <f t="shared" si="3"/>
        <v>0.58234411935672825</v>
      </c>
      <c r="M26" s="4"/>
      <c r="N26" t="s">
        <v>249</v>
      </c>
      <c r="O26" s="5">
        <v>0.55686748323714008</v>
      </c>
      <c r="P26" s="71">
        <v>0.57467256326477256</v>
      </c>
    </row>
    <row r="27" spans="1:16">
      <c r="A27" s="17"/>
      <c r="B27" s="55">
        <v>22</v>
      </c>
      <c r="C27" s="19" t="s">
        <v>270</v>
      </c>
      <c r="D27" s="20">
        <v>0</v>
      </c>
      <c r="E27" s="21">
        <v>1.4805380000000001</v>
      </c>
      <c r="F27" s="21">
        <f t="shared" si="0"/>
        <v>0.87004471562831343</v>
      </c>
      <c r="G27" s="21">
        <v>0.60245636562831351</v>
      </c>
      <c r="H27" s="21">
        <v>0.12966725999999998</v>
      </c>
      <c r="I27" s="21">
        <v>0.13792108999999997</v>
      </c>
      <c r="J27" s="22">
        <f t="shared" si="1"/>
        <v>0.40691719201284499</v>
      </c>
      <c r="K27" s="22">
        <f t="shared" si="2"/>
        <v>0.49449836858514501</v>
      </c>
      <c r="L27" s="23">
        <f t="shared" si="3"/>
        <v>0.58765443077334956</v>
      </c>
      <c r="M27" s="4"/>
      <c r="N27" t="s">
        <v>273</v>
      </c>
      <c r="O27" s="5">
        <v>0.62335149671076873</v>
      </c>
      <c r="P27" s="71">
        <v>0.54460965443407239</v>
      </c>
    </row>
    <row r="28" spans="1:16">
      <c r="A28" s="17"/>
      <c r="B28" s="55">
        <v>23</v>
      </c>
      <c r="C28" s="19" t="s">
        <v>271</v>
      </c>
      <c r="D28" s="20">
        <v>0</v>
      </c>
      <c r="E28" s="21">
        <v>0.79893300000000023</v>
      </c>
      <c r="F28" s="21">
        <f t="shared" si="0"/>
        <v>0.47684574258269002</v>
      </c>
      <c r="G28" s="21">
        <v>0.34286241258269001</v>
      </c>
      <c r="H28" s="21">
        <v>6.4587500000000006E-2</v>
      </c>
      <c r="I28" s="21">
        <v>6.9395829999999992E-2</v>
      </c>
      <c r="J28" s="22">
        <f t="shared" si="1"/>
        <v>0.42915039506778407</v>
      </c>
      <c r="K28" s="22">
        <f t="shared" si="2"/>
        <v>0.50999259334974256</v>
      </c>
      <c r="L28" s="23">
        <f t="shared" si="3"/>
        <v>0.59685323122550937</v>
      </c>
      <c r="M28" s="4"/>
      <c r="N28" t="s">
        <v>268</v>
      </c>
      <c r="O28" s="5">
        <v>1.1773071857157942</v>
      </c>
      <c r="P28" s="71">
        <v>0.54429466615555189</v>
      </c>
    </row>
    <row r="29" spans="1:16">
      <c r="A29" s="17"/>
      <c r="B29" s="55">
        <v>24</v>
      </c>
      <c r="C29" s="19" t="s">
        <v>272</v>
      </c>
      <c r="D29" s="20">
        <v>0</v>
      </c>
      <c r="E29" s="21">
        <v>0.6875</v>
      </c>
      <c r="F29" s="21">
        <f t="shared" si="0"/>
        <v>0.40614017762859767</v>
      </c>
      <c r="G29" s="21">
        <v>0.29340712762859766</v>
      </c>
      <c r="H29" s="21">
        <v>5.9417849999999987E-2</v>
      </c>
      <c r="I29" s="21">
        <v>5.33152E-2</v>
      </c>
      <c r="J29" s="22">
        <f t="shared" si="1"/>
        <v>0.42677400382341479</v>
      </c>
      <c r="K29" s="22">
        <f t="shared" si="2"/>
        <v>0.51319996745977836</v>
      </c>
      <c r="L29" s="23">
        <f t="shared" si="3"/>
        <v>0.59074934927796019</v>
      </c>
      <c r="M29" s="4"/>
      <c r="N29" t="s">
        <v>262</v>
      </c>
      <c r="O29" s="5">
        <v>1.2500863419569763</v>
      </c>
      <c r="P29" s="71">
        <v>0.52877761909025067</v>
      </c>
    </row>
    <row r="30" spans="1:16" ht="15.75" thickBot="1">
      <c r="A30" s="24"/>
      <c r="B30" s="56">
        <v>25</v>
      </c>
      <c r="C30" s="26" t="s">
        <v>273</v>
      </c>
      <c r="D30" s="27">
        <v>0</v>
      </c>
      <c r="E30" s="28">
        <v>1.1445840000000007</v>
      </c>
      <c r="F30" s="28">
        <f t="shared" si="0"/>
        <v>0.62335149671076873</v>
      </c>
      <c r="G30" s="28">
        <v>0.45258078671076873</v>
      </c>
      <c r="H30" s="28">
        <v>8.6772450000000001E-2</v>
      </c>
      <c r="I30" s="28">
        <v>8.3998259999999977E-2</v>
      </c>
      <c r="J30" s="29">
        <f t="shared" si="1"/>
        <v>0.3954107227698172</v>
      </c>
      <c r="K30" s="29">
        <f t="shared" si="2"/>
        <v>0.47122206558082974</v>
      </c>
      <c r="L30" s="30">
        <f t="shared" si="3"/>
        <v>0.54460965443407239</v>
      </c>
      <c r="M30" s="4"/>
      <c r="N30" t="s">
        <v>252</v>
      </c>
      <c r="O30" s="5">
        <v>1.4216496141273305</v>
      </c>
      <c r="P30" s="71">
        <v>0.49212070595094631</v>
      </c>
    </row>
    <row r="31" spans="1:16">
      <c r="O31" s="5"/>
      <c r="P31" s="71"/>
    </row>
    <row r="32" spans="1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M16"/>
  <sheetViews>
    <sheetView workbookViewId="0">
      <selection activeCell="C24" sqref="C24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>
      <c r="A1" s="50">
        <v>58</v>
      </c>
      <c r="B1" s="49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912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49.601284</v>
      </c>
      <c r="E6" s="14">
        <v>50.946667000000005</v>
      </c>
      <c r="F6" s="14">
        <v>29.483509595649473</v>
      </c>
      <c r="G6" s="14">
        <v>20.919903935649472</v>
      </c>
      <c r="H6" s="14">
        <v>4.4839315300000004</v>
      </c>
      <c r="I6" s="14">
        <v>4.079674129999999</v>
      </c>
      <c r="J6" s="15">
        <v>0.41062360243604296</v>
      </c>
      <c r="K6" s="15">
        <v>0.49863586690861383</v>
      </c>
      <c r="L6" s="16">
        <v>0.57871321779792717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49.601283999999993</v>
      </c>
      <c r="E7" s="38">
        <f ca="1">SUM(E8:OFFSET(E6,MATCH("PROYECTOS",$A$8:$A$50,0),0))</f>
        <v>50.946667000000005</v>
      </c>
      <c r="F7" s="38">
        <f ca="1">SUM(F8:OFFSET(F6,MATCH("PROYECTOS",$A$8:$A$50,0),0))</f>
        <v>29.483509595649476</v>
      </c>
      <c r="G7" s="38">
        <f ca="1">SUM(G8:OFFSET(G6,MATCH("PROYECTOS",$A$8:$A$50,0),0))</f>
        <v>20.919903935649472</v>
      </c>
      <c r="H7" s="38">
        <f ca="1">SUM(H8:OFFSET(H6,MATCH("PROYECTOS",$A$8:$A$50,0),0))</f>
        <v>4.4839315300000004</v>
      </c>
      <c r="I7" s="38">
        <f ca="1">SUM(I8:OFFSET(I6,MATCH("PROYECTOS",$A$8:$A$50,0),0))</f>
        <v>4.0796741299999999</v>
      </c>
      <c r="J7" s="39">
        <f ca="1">IFERROR(G7/E7,0)</f>
        <v>0.41062360243604296</v>
      </c>
      <c r="K7" s="39">
        <f ca="1">IFERROR(SUM(G7,H7)/E7,0)</f>
        <v>0.49863586690861383</v>
      </c>
      <c r="L7" s="40">
        <f ca="1">IFERROR(SUM(G7,H7,I7)/E7,0)</f>
        <v>0.57871321779792717</v>
      </c>
      <c r="M7" s="4"/>
    </row>
    <row r="8" spans="1:13">
      <c r="A8" s="17"/>
      <c r="B8" s="19">
        <v>3000001</v>
      </c>
      <c r="C8" s="19" t="s">
        <v>275</v>
      </c>
      <c r="D8" s="20">
        <v>7.5012840000000001</v>
      </c>
      <c r="E8" s="21">
        <v>8.1821300000000008</v>
      </c>
      <c r="F8" s="21">
        <f t="shared" ref="F8:F10" si="0">SUM(G8,H8,I8)</f>
        <v>4.6691308750784009</v>
      </c>
      <c r="G8" s="21">
        <v>3.2016484750784002</v>
      </c>
      <c r="H8" s="21">
        <v>0.93869684000000009</v>
      </c>
      <c r="I8" s="21">
        <v>0.52878555999999999</v>
      </c>
      <c r="J8" s="22">
        <f t="shared" ref="J8:J11" si="1">IFERROR(G8/E8,0)</f>
        <v>0.39129767860916409</v>
      </c>
      <c r="K8" s="22">
        <f t="shared" ref="K8:K11" si="2">IFERROR(SUM(G8,H8)/E8,0)</f>
        <v>0.50602292008051697</v>
      </c>
      <c r="L8" s="23">
        <f t="shared" ref="L8:L11" si="3">IFERROR(SUM(G8,H8,I8)/E8,0)</f>
        <v>0.57064980330041204</v>
      </c>
      <c r="M8" s="4"/>
    </row>
    <row r="9" spans="1:13">
      <c r="A9" s="17"/>
      <c r="B9" s="19">
        <v>3000253</v>
      </c>
      <c r="C9" s="19" t="s">
        <v>914</v>
      </c>
      <c r="D9" s="20">
        <v>38.949999999999996</v>
      </c>
      <c r="E9" s="21">
        <v>39.614537000000006</v>
      </c>
      <c r="F9" s="21">
        <f t="shared" si="0"/>
        <v>23.092188283619507</v>
      </c>
      <c r="G9" s="21">
        <v>16.448526773619506</v>
      </c>
      <c r="H9" s="21">
        <v>3.3694445899999996</v>
      </c>
      <c r="I9" s="21">
        <v>3.2742169200000002</v>
      </c>
      <c r="J9" s="22">
        <f t="shared" si="1"/>
        <v>0.41521441418385135</v>
      </c>
      <c r="K9" s="22">
        <f t="shared" si="2"/>
        <v>0.5002701751536186</v>
      </c>
      <c r="L9" s="23">
        <f t="shared" si="3"/>
        <v>0.58292207942805196</v>
      </c>
      <c r="M9" s="4"/>
    </row>
    <row r="10" spans="1:13" ht="25.5">
      <c r="A10" s="17"/>
      <c r="B10" s="19">
        <v>3000502</v>
      </c>
      <c r="C10" s="19" t="s">
        <v>915</v>
      </c>
      <c r="D10" s="20">
        <v>3.15</v>
      </c>
      <c r="E10" s="21">
        <v>3.1500000000000004</v>
      </c>
      <c r="F10" s="21">
        <f t="shared" si="0"/>
        <v>1.7221904369515664</v>
      </c>
      <c r="G10" s="21">
        <v>1.2697286869515665</v>
      </c>
      <c r="H10" s="21">
        <v>0.1757901</v>
      </c>
      <c r="I10" s="21">
        <v>0.27667164999999999</v>
      </c>
      <c r="J10" s="22">
        <f t="shared" si="1"/>
        <v>0.40308847204811632</v>
      </c>
      <c r="K10" s="22">
        <f t="shared" si="2"/>
        <v>0.4588948530004972</v>
      </c>
      <c r="L10" s="23">
        <f t="shared" si="3"/>
        <v>0.54672712284176705</v>
      </c>
      <c r="M10" s="4"/>
    </row>
    <row r="11" spans="1:13" ht="15.75" thickBot="1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/>
    <row r="13" spans="1:13" ht="15.75" thickBot="1">
      <c r="A13" s="91" t="s">
        <v>315</v>
      </c>
      <c r="B13" s="92"/>
      <c r="C13" s="92"/>
      <c r="D13" s="93"/>
    </row>
    <row r="14" spans="1:13" ht="15.75" thickBot="1">
      <c r="A14" s="1" t="s">
        <v>930</v>
      </c>
    </row>
    <row r="15" spans="1:13" ht="45" customHeight="1">
      <c r="A15" s="84" t="s">
        <v>317</v>
      </c>
      <c r="B15" s="85"/>
      <c r="C15" s="85"/>
      <c r="D15" s="96" t="s">
        <v>318</v>
      </c>
      <c r="E15" s="6"/>
      <c r="F15" s="6"/>
      <c r="G15" s="6"/>
    </row>
    <row r="16" spans="1:13" ht="15.75" thickBot="1">
      <c r="A16" s="94"/>
      <c r="B16" s="95"/>
      <c r="C16" s="95"/>
      <c r="D16" s="97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58</v>
      </c>
      <c r="B1" s="49" t="s">
        <v>35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913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49.601284</v>
      </c>
      <c r="I6" s="14">
        <v>50.946667000000005</v>
      </c>
      <c r="J6" s="14">
        <v>29.483509595649473</v>
      </c>
      <c r="K6" s="14">
        <v>20.919903935649472</v>
      </c>
      <c r="L6" s="14">
        <v>4.4839315300000004</v>
      </c>
      <c r="M6" s="14">
        <v>4.079674129999999</v>
      </c>
      <c r="N6" s="15">
        <v>0.41062360243604296</v>
      </c>
      <c r="O6" s="15">
        <v>0.49863586690861383</v>
      </c>
      <c r="P6" s="16">
        <v>0.57871321779792717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SUM(H8:H16)</f>
        <v>49.601284</v>
      </c>
      <c r="I7" s="37">
        <f>SUM(I8:I16)</f>
        <v>50.946667000000005</v>
      </c>
      <c r="J7" s="37">
        <f>SUM(J8:J16)</f>
        <v>29.483509595649473</v>
      </c>
      <c r="K7" s="38">
        <f ca="1">SUM(K8:OFFSET(K6,MATCH("PROYECTOS",$A$8:$A$36,0),0))</f>
        <v>20.919903935649472</v>
      </c>
      <c r="L7" s="38">
        <f ca="1">SUM(L8:OFFSET(L6,MATCH("PROYECTOS",$A$8:$A$36,0),0))</f>
        <v>4.4839315300000013</v>
      </c>
      <c r="M7" s="38">
        <f ca="1">SUM(M8:OFFSET(M6,MATCH("PROYECTOS",$A$8:$A$36,0),0))</f>
        <v>4.079674129999999</v>
      </c>
      <c r="N7" s="39">
        <f ca="1">IFERROR(K7/I7,0)</f>
        <v>0.41062360243604296</v>
      </c>
      <c r="O7" s="39">
        <f ca="1">IFERROR(SUM(K7,L7)/I7,0)</f>
        <v>0.49863586690861383</v>
      </c>
      <c r="P7" s="40">
        <f ca="1">IFERROR(SUM(K7,L7,M7)/I7,0)</f>
        <v>0.57871321779792717</v>
      </c>
      <c r="Q7" s="64"/>
      <c r="R7" s="38"/>
      <c r="S7" s="40"/>
    </row>
    <row r="8" spans="1:19" ht="51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15</v>
      </c>
      <c r="G8" s="19" t="s">
        <v>924</v>
      </c>
      <c r="H8" s="20">
        <v>7.1012839999999997</v>
      </c>
      <c r="I8" s="21">
        <v>7.7821300000000004</v>
      </c>
      <c r="J8" s="21">
        <f t="shared" ref="J8:J16" si="0">SUM(K8,L8,M8)</f>
        <v>4.602448622401333</v>
      </c>
      <c r="K8" s="21">
        <v>3.1599105224013329</v>
      </c>
      <c r="L8" s="21">
        <v>0.93299306000000004</v>
      </c>
      <c r="M8" s="21">
        <v>0.50954504</v>
      </c>
      <c r="N8" s="22">
        <f t="shared" ref="N8:N17" si="1">IFERROR(K8/I8,0)</f>
        <v>0.40604699772444469</v>
      </c>
      <c r="O8" s="22">
        <f t="shared" ref="O8:O17" si="2">IFERROR(SUM(K8,L8)/I8,0)</f>
        <v>0.52593616174509206</v>
      </c>
      <c r="P8" s="23">
        <f t="shared" ref="P8:P17" si="3">IFERROR(SUM(K8,L8,M8)/I8,0)</f>
        <v>0.59141245679541887</v>
      </c>
      <c r="Q8" s="70">
        <v>0</v>
      </c>
      <c r="R8" s="21">
        <v>0</v>
      </c>
      <c r="S8" s="23">
        <f>IFERROR(R8/Q8,0)</f>
        <v>0</v>
      </c>
    </row>
    <row r="9" spans="1:19" ht="38.25">
      <c r="A9" s="17"/>
      <c r="B9" s="19">
        <v>5001419</v>
      </c>
      <c r="C9" s="19" t="s">
        <v>916</v>
      </c>
      <c r="D9" s="68">
        <v>3000253</v>
      </c>
      <c r="E9" s="19" t="s">
        <v>914</v>
      </c>
      <c r="F9" s="69">
        <v>422</v>
      </c>
      <c r="G9" s="19" t="s">
        <v>925</v>
      </c>
      <c r="H9" s="20">
        <v>0.15</v>
      </c>
      <c r="I9" s="21">
        <v>0.251272</v>
      </c>
      <c r="J9" s="21">
        <f t="shared" si="0"/>
        <v>8.55629153307262E-2</v>
      </c>
      <c r="K9" s="21">
        <v>6.7720935330726206E-2</v>
      </c>
      <c r="L9" s="21">
        <v>5.4326299999999991E-3</v>
      </c>
      <c r="M9" s="21">
        <v>1.2409350000000001E-2</v>
      </c>
      <c r="N9" s="22">
        <f t="shared" si="1"/>
        <v>0.26951246191667277</v>
      </c>
      <c r="O9" s="22">
        <f t="shared" si="2"/>
        <v>0.29113297673726563</v>
      </c>
      <c r="P9" s="23">
        <f t="shared" si="3"/>
        <v>0.34051910014138542</v>
      </c>
      <c r="Q9" s="70">
        <v>12</v>
      </c>
      <c r="R9" s="21">
        <v>2</v>
      </c>
      <c r="S9" s="23">
        <f t="shared" ref="S9:S16" si="4">IFERROR(R9/Q9,0)</f>
        <v>0.16666666666666666</v>
      </c>
    </row>
    <row r="10" spans="1:19" ht="25.5">
      <c r="A10" s="17"/>
      <c r="B10" s="19">
        <v>5001420</v>
      </c>
      <c r="C10" s="19" t="s">
        <v>917</v>
      </c>
      <c r="D10" s="68">
        <v>3000001</v>
      </c>
      <c r="E10" s="19" t="s">
        <v>275</v>
      </c>
      <c r="F10" s="69">
        <v>117</v>
      </c>
      <c r="G10" s="19" t="s">
        <v>687</v>
      </c>
      <c r="H10" s="20">
        <v>0.4</v>
      </c>
      <c r="I10" s="21">
        <v>0.4</v>
      </c>
      <c r="J10" s="21">
        <f t="shared" si="0"/>
        <v>6.6682252677067372E-2</v>
      </c>
      <c r="K10" s="21">
        <v>4.1737952677067369E-2</v>
      </c>
      <c r="L10" s="21">
        <v>5.7037800000000003E-3</v>
      </c>
      <c r="M10" s="21">
        <v>1.9240519999999997E-2</v>
      </c>
      <c r="N10" s="22">
        <f t="shared" si="1"/>
        <v>0.10434488169266842</v>
      </c>
      <c r="O10" s="22">
        <f t="shared" si="2"/>
        <v>0.11860433169266842</v>
      </c>
      <c r="P10" s="23">
        <f t="shared" si="3"/>
        <v>0.16670563169266842</v>
      </c>
      <c r="Q10" s="70">
        <v>15</v>
      </c>
      <c r="R10" s="21">
        <v>3</v>
      </c>
      <c r="S10" s="23">
        <f t="shared" si="4"/>
        <v>0.2</v>
      </c>
    </row>
    <row r="11" spans="1:19" ht="38.25">
      <c r="A11" s="17"/>
      <c r="B11" s="19">
        <v>5001424</v>
      </c>
      <c r="C11" s="19" t="s">
        <v>918</v>
      </c>
      <c r="D11" s="68">
        <v>3000502</v>
      </c>
      <c r="E11" s="19" t="s">
        <v>915</v>
      </c>
      <c r="F11" s="69">
        <v>197</v>
      </c>
      <c r="G11" s="19" t="s">
        <v>926</v>
      </c>
      <c r="H11" s="20">
        <v>1.1499999999999999</v>
      </c>
      <c r="I11" s="21">
        <v>0.87482900000000008</v>
      </c>
      <c r="J11" s="21">
        <f t="shared" si="0"/>
        <v>0.45773701350684065</v>
      </c>
      <c r="K11" s="21">
        <v>0.36433194350684062</v>
      </c>
      <c r="L11" s="21">
        <v>4.8887399999999998E-2</v>
      </c>
      <c r="M11" s="21">
        <v>4.4517670000000002E-2</v>
      </c>
      <c r="N11" s="22">
        <f t="shared" si="1"/>
        <v>0.41646075233770324</v>
      </c>
      <c r="O11" s="22">
        <f t="shared" si="2"/>
        <v>0.47234298760882482</v>
      </c>
      <c r="P11" s="23">
        <f t="shared" si="3"/>
        <v>0.52323026958050156</v>
      </c>
      <c r="Q11" s="70">
        <v>1000</v>
      </c>
      <c r="R11" s="21">
        <v>0</v>
      </c>
      <c r="S11" s="23">
        <f t="shared" si="4"/>
        <v>0</v>
      </c>
    </row>
    <row r="12" spans="1:19" ht="25.5">
      <c r="A12" s="17"/>
      <c r="B12" s="19">
        <v>5002710</v>
      </c>
      <c r="C12" s="19" t="s">
        <v>919</v>
      </c>
      <c r="D12" s="68">
        <v>3000253</v>
      </c>
      <c r="E12" s="19" t="s">
        <v>914</v>
      </c>
      <c r="F12" s="69">
        <v>110</v>
      </c>
      <c r="G12" s="19" t="s">
        <v>927</v>
      </c>
      <c r="H12" s="20">
        <v>35</v>
      </c>
      <c r="I12" s="21">
        <v>35.874165000000005</v>
      </c>
      <c r="J12" s="21">
        <f t="shared" si="0"/>
        <v>21.128354566413218</v>
      </c>
      <c r="K12" s="21">
        <v>14.990107086413218</v>
      </c>
      <c r="L12" s="21">
        <v>3.124217310000001</v>
      </c>
      <c r="M12" s="21">
        <v>3.014030169999999</v>
      </c>
      <c r="N12" s="22">
        <f t="shared" si="1"/>
        <v>0.41785243186602994</v>
      </c>
      <c r="O12" s="22">
        <f t="shared" si="2"/>
        <v>0.50494065566162216</v>
      </c>
      <c r="P12" s="23">
        <f t="shared" si="3"/>
        <v>0.58895738943089593</v>
      </c>
      <c r="Q12" s="70">
        <v>32764</v>
      </c>
      <c r="R12" s="21">
        <v>1507</v>
      </c>
      <c r="S12" s="23">
        <f t="shared" si="4"/>
        <v>4.5995604932242702E-2</v>
      </c>
    </row>
    <row r="13" spans="1:19" ht="25.5">
      <c r="A13" s="17"/>
      <c r="B13" s="19">
        <v>5002711</v>
      </c>
      <c r="C13" s="19" t="s">
        <v>920</v>
      </c>
      <c r="D13" s="68">
        <v>3000253</v>
      </c>
      <c r="E13" s="19" t="s">
        <v>914</v>
      </c>
      <c r="F13" s="69">
        <v>110</v>
      </c>
      <c r="G13" s="19" t="s">
        <v>927</v>
      </c>
      <c r="H13" s="20">
        <v>1</v>
      </c>
      <c r="I13" s="21">
        <v>1.0024999999999999</v>
      </c>
      <c r="J13" s="21">
        <f t="shared" si="0"/>
        <v>0.46275386837332227</v>
      </c>
      <c r="K13" s="21">
        <v>0.35836358837332227</v>
      </c>
      <c r="L13" s="21">
        <v>5.187071E-2</v>
      </c>
      <c r="M13" s="21">
        <v>5.2519570000000015E-2</v>
      </c>
      <c r="N13" s="22">
        <f t="shared" si="1"/>
        <v>0.35746991358934893</v>
      </c>
      <c r="O13" s="22">
        <f t="shared" si="2"/>
        <v>0.40921127019782771</v>
      </c>
      <c r="P13" s="23">
        <f t="shared" si="3"/>
        <v>0.46159986870156838</v>
      </c>
      <c r="Q13" s="70">
        <v>1276</v>
      </c>
      <c r="R13" s="21">
        <v>59</v>
      </c>
      <c r="S13" s="23">
        <f t="shared" si="4"/>
        <v>4.6238244514106581E-2</v>
      </c>
    </row>
    <row r="14" spans="1:19">
      <c r="A14" s="17"/>
      <c r="B14" s="19">
        <v>5002712</v>
      </c>
      <c r="C14" s="19" t="s">
        <v>921</v>
      </c>
      <c r="D14" s="68">
        <v>3000253</v>
      </c>
      <c r="E14" s="19" t="s">
        <v>914</v>
      </c>
      <c r="F14" s="69">
        <v>110</v>
      </c>
      <c r="G14" s="19" t="s">
        <v>927</v>
      </c>
      <c r="H14" s="20">
        <v>1.3</v>
      </c>
      <c r="I14" s="21">
        <v>1.5114510000000001</v>
      </c>
      <c r="J14" s="21">
        <f t="shared" si="0"/>
        <v>0.89888871338562826</v>
      </c>
      <c r="K14" s="21">
        <v>0.6576030533856283</v>
      </c>
      <c r="L14" s="21">
        <v>0.12575784000000004</v>
      </c>
      <c r="M14" s="21">
        <v>0.11552781999999998</v>
      </c>
      <c r="N14" s="22">
        <f t="shared" si="1"/>
        <v>0.43508063006053671</v>
      </c>
      <c r="O14" s="22">
        <f t="shared" si="2"/>
        <v>0.51828401541672753</v>
      </c>
      <c r="P14" s="23">
        <f t="shared" si="3"/>
        <v>0.5947190569761297</v>
      </c>
      <c r="Q14" s="70">
        <v>886</v>
      </c>
      <c r="R14" s="21">
        <v>13</v>
      </c>
      <c r="S14" s="23">
        <f t="shared" si="4"/>
        <v>1.4672686230248307E-2</v>
      </c>
    </row>
    <row r="15" spans="1:19">
      <c r="A15" s="17"/>
      <c r="B15" s="19">
        <v>5002713</v>
      </c>
      <c r="C15" s="19" t="s">
        <v>922</v>
      </c>
      <c r="D15" s="68">
        <v>3000253</v>
      </c>
      <c r="E15" s="19" t="s">
        <v>914</v>
      </c>
      <c r="F15" s="69">
        <v>110</v>
      </c>
      <c r="G15" s="19" t="s">
        <v>927</v>
      </c>
      <c r="H15" s="20">
        <v>1.5000000000000002</v>
      </c>
      <c r="I15" s="21">
        <v>0.97514899999999993</v>
      </c>
      <c r="J15" s="21">
        <f t="shared" si="0"/>
        <v>0.5166282201166108</v>
      </c>
      <c r="K15" s="21">
        <v>0.37473211011661078</v>
      </c>
      <c r="L15" s="21">
        <v>6.2166100000000002E-2</v>
      </c>
      <c r="M15" s="21">
        <v>7.9730010000000004E-2</v>
      </c>
      <c r="N15" s="22">
        <f t="shared" si="1"/>
        <v>0.38428189960366138</v>
      </c>
      <c r="O15" s="22">
        <f t="shared" si="2"/>
        <v>0.44803225980502548</v>
      </c>
      <c r="P15" s="23">
        <f t="shared" si="3"/>
        <v>0.52979413414422905</v>
      </c>
      <c r="Q15" s="70">
        <v>500</v>
      </c>
      <c r="R15" s="21">
        <v>5</v>
      </c>
      <c r="S15" s="23">
        <f t="shared" si="4"/>
        <v>0.01</v>
      </c>
    </row>
    <row r="16" spans="1:19" ht="25.5">
      <c r="A16" s="17"/>
      <c r="B16" s="19">
        <v>5004108</v>
      </c>
      <c r="C16" s="19" t="s">
        <v>923</v>
      </c>
      <c r="D16" s="68">
        <v>3000502</v>
      </c>
      <c r="E16" s="19" t="s">
        <v>915</v>
      </c>
      <c r="F16" s="69">
        <v>576</v>
      </c>
      <c r="G16" s="19" t="s">
        <v>928</v>
      </c>
      <c r="H16" s="20">
        <v>2</v>
      </c>
      <c r="I16" s="21">
        <v>2.2751710000000003</v>
      </c>
      <c r="J16" s="21">
        <f t="shared" si="0"/>
        <v>1.264453423444726</v>
      </c>
      <c r="K16" s="21">
        <v>0.90539674344472587</v>
      </c>
      <c r="L16" s="21">
        <v>0.12690270000000001</v>
      </c>
      <c r="M16" s="21">
        <v>0.23215398000000001</v>
      </c>
      <c r="N16" s="22">
        <f t="shared" si="1"/>
        <v>0.39794667892862812</v>
      </c>
      <c r="O16" s="22">
        <f t="shared" si="2"/>
        <v>0.45372389303693034</v>
      </c>
      <c r="P16" s="23">
        <f t="shared" si="3"/>
        <v>0.55576192885929265</v>
      </c>
      <c r="Q16" s="70">
        <v>6000</v>
      </c>
      <c r="R16" s="21">
        <v>1117</v>
      </c>
      <c r="S16" s="23">
        <f t="shared" si="4"/>
        <v>0.18616666666666667</v>
      </c>
    </row>
    <row r="17" spans="1:19" ht="15.75" thickBot="1">
      <c r="A17" s="41" t="s">
        <v>293</v>
      </c>
      <c r="B17" s="43"/>
      <c r="C17" s="43"/>
      <c r="D17" s="65"/>
      <c r="E17" s="43"/>
      <c r="F17" s="66"/>
      <c r="G17" s="43"/>
      <c r="H17" s="44">
        <f>H6-H7</f>
        <v>0</v>
      </c>
      <c r="I17" s="44">
        <f t="shared" ref="I17:J17" si="5">I6-I7</f>
        <v>0</v>
      </c>
      <c r="J17" s="44">
        <f t="shared" si="5"/>
        <v>0</v>
      </c>
      <c r="K17" s="45">
        <f ca="1">OFFSET(K17,-MATCH("PROYECTOS",$A$8:$A$36,0)-1,0)-(OFFSET(K17,-MATCH("PROYECTOS",$A$8:$A$36,0),0))</f>
        <v>0</v>
      </c>
      <c r="L17" s="45">
        <f ca="1">OFFSET(L17,-MATCH("PROYECTOS",$A$8:$A$36,0)-1,0)-(OFFSET(L17,-MATCH("PROYECTOS",$A$8:$A$36,0),0))</f>
        <v>0</v>
      </c>
      <c r="M17" s="45">
        <f ca="1">OFFSET(M17,-MATCH("PROYECTOS",$A$8:$A$36,0)-1,0)-(OFFSET(M17,-MATCH("PROYECTOS",$A$8:$A$36,0),0))</f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M12"/>
  <sheetViews>
    <sheetView workbookViewId="0">
      <selection activeCell="A10" sqref="A10:L10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59</v>
      </c>
      <c r="B1" s="50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931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867.2215490000001</v>
      </c>
      <c r="E6" s="14">
        <v>1322.2766859999997</v>
      </c>
      <c r="F6" s="14">
        <v>1166.4719463375363</v>
      </c>
      <c r="G6" s="14">
        <v>1152.3025625675364</v>
      </c>
      <c r="H6" s="14">
        <v>13.746002689999999</v>
      </c>
      <c r="I6" s="14">
        <v>0.42338108000000008</v>
      </c>
      <c r="J6" s="15">
        <v>0.87145343691519694</v>
      </c>
      <c r="K6" s="15">
        <v>0.88184914519285162</v>
      </c>
      <c r="L6" s="16">
        <v>0.88216933618198623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867.15536600000019</v>
      </c>
      <c r="E7" s="38">
        <f ca="1">SUM(E8:OFFSET(E6,MATCH("GOBIERNOS REGIONALES",$A$8:$A$50,0),0))</f>
        <v>1322.1975819999998</v>
      </c>
      <c r="F7" s="38">
        <f ca="1">SUM(F8:OFFSET(F6,MATCH("GOBIERNOS REGIONALES",$A$8:$A$50,0),0))</f>
        <v>1166.4349354073181</v>
      </c>
      <c r="G7" s="38">
        <f ca="1">SUM(G8:OFFSET(G6,MATCH("GOBIERNOS REGIONALES",$A$8:$A$50,0),0))</f>
        <v>1152.2754175673181</v>
      </c>
      <c r="H7" s="38">
        <f ca="1">SUM(H8:OFFSET(H6,MATCH("GOBIERNOS REGIONALES",$A$8:$A$50,0),0))</f>
        <v>13.73819919</v>
      </c>
      <c r="I7" s="38">
        <f ca="1">SUM(I8:OFFSET(I6,MATCH("GOBIERNOS REGIONALES",$A$8:$A$50,0),0))</f>
        <v>0.42131865000000002</v>
      </c>
      <c r="J7" s="39">
        <f ca="1">IFERROR(G7/E7,0)</f>
        <v>0.87148504372875057</v>
      </c>
      <c r="K7" s="39">
        <f ca="1">IFERROR(SUM(G7,H7)/E7,0)</f>
        <v>0.88187547204069705</v>
      </c>
      <c r="L7" s="40">
        <f ca="1">IFERROR(SUM(G7,H7,I7)/E7,0)</f>
        <v>0.88219412233603545</v>
      </c>
      <c r="M7" s="4"/>
    </row>
    <row r="8" spans="1:13" ht="25.5">
      <c r="A8" s="17"/>
      <c r="B8" s="18">
        <v>37</v>
      </c>
      <c r="C8" s="19" t="s">
        <v>124</v>
      </c>
      <c r="D8" s="20">
        <v>867.15536600000019</v>
      </c>
      <c r="E8" s="21">
        <v>1322.1975819999998</v>
      </c>
      <c r="F8" s="21">
        <f t="shared" ref="F8:F11" si="0">SUM(G8,H8,I8)</f>
        <v>1166.4349354073181</v>
      </c>
      <c r="G8" s="21">
        <v>1152.2754175673181</v>
      </c>
      <c r="H8" s="21">
        <v>13.73819919</v>
      </c>
      <c r="I8" s="21">
        <v>0.42131865000000002</v>
      </c>
      <c r="J8" s="22">
        <f t="shared" ref="J8:J11" si="1">IFERROR(G8/E8,0)</f>
        <v>0.87148504372875057</v>
      </c>
      <c r="K8" s="22">
        <f t="shared" ref="K8:K11" si="2">IFERROR(SUM(G8,H8)/E8,0)</f>
        <v>0.88187547204069705</v>
      </c>
      <c r="L8" s="23">
        <f t="shared" ref="L8:L11" si="3">IFERROR(SUM(G8,H8,I8)/E8,0)</f>
        <v>0.88219412233603545</v>
      </c>
      <c r="M8" s="4"/>
    </row>
    <row r="9" spans="1:13">
      <c r="A9" s="34" t="s">
        <v>205</v>
      </c>
      <c r="B9" s="57"/>
      <c r="C9" s="36"/>
      <c r="D9" s="37">
        <f ca="1">SUM(D10:OFFSET(D8,(MATCH("GOBIERNOS LOCALES",$A$8:$A$50,0)-MATCH("GOBIERNOS REGIONALES",$A$8:$A$50,0)),0))</f>
        <v>6.6183000000000006E-2</v>
      </c>
      <c r="E9" s="38">
        <f ca="1">SUM(E10:OFFSET(E8,(MATCH("GOBIERNOS LOCALES",$A$8:$A$50,0)-MATCH("GOBIERNOS REGIONALES",$A$8:$A$50,0)),0))</f>
        <v>7.9104000000000008E-2</v>
      </c>
      <c r="F9" s="38">
        <f ca="1">SUM(F10:OFFSET(F8,(MATCH("GOBIERNOS LOCALES",$A$8:$A$50,0)-MATCH("GOBIERNOS REGIONALES",$A$8:$A$50,0)),0))</f>
        <v>3.701093021829735E-2</v>
      </c>
      <c r="G9" s="38">
        <f ca="1">SUM(G10:OFFSET(G8,(MATCH("GOBIERNOS LOCALES",$A$8:$A$50,0)-MATCH("GOBIERNOS REGIONALES",$A$8:$A$50,0)),0))</f>
        <v>2.7145000218297355E-2</v>
      </c>
      <c r="H9" s="38">
        <f ca="1">SUM(H10:OFFSET(H8,(MATCH("GOBIERNOS LOCALES",$A$8:$A$50,0)-MATCH("GOBIERNOS REGIONALES",$A$8:$A$50,0)),0))</f>
        <v>7.8035000000000005E-3</v>
      </c>
      <c r="I9" s="38">
        <f ca="1">SUM(I10:OFFSET(I8,(MATCH("GOBIERNOS LOCALES",$A$8:$A$50,0)-MATCH("GOBIERNOS REGIONALES",$A$8:$A$50,0)),0))</f>
        <v>2.0624300000000001E-3</v>
      </c>
      <c r="J9" s="39">
        <f t="shared" ca="1" si="1"/>
        <v>0.34315584822888034</v>
      </c>
      <c r="K9" s="39">
        <f t="shared" ca="1" si="2"/>
        <v>0.44180446271108098</v>
      </c>
      <c r="L9" s="40">
        <f t="shared" ca="1" si="3"/>
        <v>0.46787684843114569</v>
      </c>
      <c r="M9" s="4"/>
    </row>
    <row r="10" spans="1:13" ht="15.75" thickBot="1">
      <c r="A10" s="24"/>
      <c r="B10" s="25">
        <v>457</v>
      </c>
      <c r="C10" s="26" t="s">
        <v>223</v>
      </c>
      <c r="D10" s="27">
        <v>6.6183000000000006E-2</v>
      </c>
      <c r="E10" s="28">
        <v>7.9104000000000008E-2</v>
      </c>
      <c r="F10" s="28">
        <f t="shared" si="0"/>
        <v>3.701093021829735E-2</v>
      </c>
      <c r="G10" s="28">
        <v>2.7145000218297355E-2</v>
      </c>
      <c r="H10" s="28">
        <v>7.8035000000000005E-3</v>
      </c>
      <c r="I10" s="28">
        <v>2.0624300000000001E-3</v>
      </c>
      <c r="J10" s="29">
        <f t="shared" si="1"/>
        <v>0.34315584822888034</v>
      </c>
      <c r="K10" s="29">
        <f t="shared" si="2"/>
        <v>0.44180446271108098</v>
      </c>
      <c r="L10" s="30">
        <f t="shared" si="3"/>
        <v>0.46787684843114569</v>
      </c>
      <c r="M10" s="4"/>
    </row>
    <row r="11" spans="1:13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A1:P100"/>
  <sheetViews>
    <sheetView workbookViewId="0">
      <selection activeCell="N2" sqref="N2"/>
    </sheetView>
  </sheetViews>
  <sheetFormatPr baseColWidth="10" defaultColWidth="11.7109375" defaultRowHeight="1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>
      <c r="A1" s="50">
        <v>59</v>
      </c>
      <c r="B1" s="51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>
      <c r="A2" s="1" t="s">
        <v>932</v>
      </c>
      <c r="N2" s="72" t="s">
        <v>942</v>
      </c>
    </row>
    <row r="3" spans="1:16" ht="15.75" thickBot="1">
      <c r="A3" s="84" t="s">
        <v>242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6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6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>
      <c r="A6" s="10" t="s">
        <v>248</v>
      </c>
      <c r="B6" s="54"/>
      <c r="C6" s="12"/>
      <c r="D6" s="13">
        <f ca="1">SUM(D7:OFFSET(D7,50,0))</f>
        <v>867.2215490000001</v>
      </c>
      <c r="E6" s="14">
        <f ca="1">SUM(E7:OFFSET(E7,50,0))</f>
        <v>1322.2766859999997</v>
      </c>
      <c r="F6" s="14">
        <f ca="1">SUM(F7:OFFSET(F7,50,0))</f>
        <v>1166.4719463375363</v>
      </c>
      <c r="G6" s="14">
        <f ca="1">SUM(G7:OFFSET(G7,50,0))</f>
        <v>1152.3025625675364</v>
      </c>
      <c r="H6" s="14">
        <f ca="1">SUM(H7:OFFSET(H7,50,0))</f>
        <v>13.746002689999999</v>
      </c>
      <c r="I6" s="14">
        <f ca="1">SUM(I7:OFFSET(I7,50,0))</f>
        <v>0.42338108000000008</v>
      </c>
      <c r="J6" s="15">
        <f ca="1">IFERROR(G6/E6,0)</f>
        <v>0.87145343691519694</v>
      </c>
      <c r="K6" s="15">
        <f ca="1">IFERROR(SUM(G6,H6)/E6,0)</f>
        <v>0.88184914519285162</v>
      </c>
      <c r="L6" s="16">
        <f ca="1">IFERROR(SUM(G6,H6,I6)/E6,0)</f>
        <v>0.88216933618198623</v>
      </c>
      <c r="M6" s="4"/>
      <c r="O6" s="5" t="s">
        <v>312</v>
      </c>
      <c r="P6" s="71" t="s">
        <v>313</v>
      </c>
    </row>
    <row r="7" spans="1:16">
      <c r="A7" s="17"/>
      <c r="B7" s="55">
        <v>15</v>
      </c>
      <c r="C7" s="19" t="s">
        <v>263</v>
      </c>
      <c r="D7" s="20">
        <v>867.15536600000007</v>
      </c>
      <c r="E7" s="21">
        <v>1322.1975819999998</v>
      </c>
      <c r="F7" s="21">
        <f t="shared" ref="F7:F8" si="0">SUM(G7,H7,I7)</f>
        <v>1166.4349354073181</v>
      </c>
      <c r="G7" s="21">
        <v>1152.2754175673181</v>
      </c>
      <c r="H7" s="21">
        <v>13.73819919</v>
      </c>
      <c r="I7" s="21">
        <v>0.42131865000000007</v>
      </c>
      <c r="J7" s="22">
        <f t="shared" ref="J7:J8" si="1">IFERROR(G7/E7,0)</f>
        <v>0.87148504372875057</v>
      </c>
      <c r="K7" s="22">
        <f t="shared" ref="K7:K8" si="2">IFERROR(SUM(G7,H7)/E7,0)</f>
        <v>0.88187547204069705</v>
      </c>
      <c r="L7" s="23">
        <f t="shared" ref="L7:L8" si="3">IFERROR(SUM(G7,H7,I7)/E7,0)</f>
        <v>0.88219412233603545</v>
      </c>
      <c r="M7" s="4"/>
      <c r="N7" t="s">
        <v>263</v>
      </c>
      <c r="O7" s="5">
        <v>1166.4349354073181</v>
      </c>
      <c r="P7" s="71">
        <v>0.88219412233603545</v>
      </c>
    </row>
    <row r="8" spans="1:16" ht="15.75" thickBot="1">
      <c r="A8" s="24"/>
      <c r="B8" s="56">
        <v>20</v>
      </c>
      <c r="C8" s="26" t="s">
        <v>268</v>
      </c>
      <c r="D8" s="27">
        <v>6.6182999999999992E-2</v>
      </c>
      <c r="E8" s="28">
        <v>7.9103999999999994E-2</v>
      </c>
      <c r="F8" s="28">
        <f t="shared" si="0"/>
        <v>3.701093021829735E-2</v>
      </c>
      <c r="G8" s="28">
        <v>2.7145000218297355E-2</v>
      </c>
      <c r="H8" s="28">
        <v>7.8035000000000005E-3</v>
      </c>
      <c r="I8" s="28">
        <v>2.0624300000000001E-3</v>
      </c>
      <c r="J8" s="29">
        <f t="shared" si="1"/>
        <v>0.3431558482288804</v>
      </c>
      <c r="K8" s="29">
        <f t="shared" si="2"/>
        <v>0.44180446271108104</v>
      </c>
      <c r="L8" s="30">
        <f t="shared" si="3"/>
        <v>0.46787684843114574</v>
      </c>
      <c r="M8" s="4"/>
      <c r="N8" t="s">
        <v>268</v>
      </c>
      <c r="O8" s="5">
        <v>3.701093021829735E-2</v>
      </c>
      <c r="P8" s="71">
        <v>0.46787684843114574</v>
      </c>
    </row>
    <row r="9" spans="1:16">
      <c r="O9" s="5"/>
      <c r="P9" s="71"/>
    </row>
    <row r="10" spans="1:16">
      <c r="O10" s="5"/>
      <c r="P10" s="71"/>
    </row>
    <row r="11" spans="1:16">
      <c r="O11" s="5"/>
      <c r="P11" s="71"/>
    </row>
    <row r="12" spans="1:16">
      <c r="O12" s="5"/>
      <c r="P12" s="71"/>
    </row>
    <row r="13" spans="1:16">
      <c r="O13" s="5"/>
      <c r="P13" s="71"/>
    </row>
    <row r="14" spans="1:16">
      <c r="O14" s="5"/>
      <c r="P14" s="71"/>
    </row>
    <row r="15" spans="1:16">
      <c r="O15" s="5"/>
      <c r="P15" s="71"/>
    </row>
    <row r="16" spans="1:16">
      <c r="O16" s="5"/>
      <c r="P16" s="71"/>
    </row>
    <row r="17" spans="15:16">
      <c r="O17" s="5"/>
      <c r="P17" s="71"/>
    </row>
    <row r="18" spans="15:16">
      <c r="O18" s="5"/>
      <c r="P18" s="71"/>
    </row>
    <row r="19" spans="15:16">
      <c r="O19" s="5"/>
      <c r="P19" s="71"/>
    </row>
    <row r="20" spans="15:16">
      <c r="O20" s="5"/>
      <c r="P20" s="71"/>
    </row>
    <row r="21" spans="15:16">
      <c r="O21" s="5"/>
      <c r="P21" s="71"/>
    </row>
    <row r="22" spans="15:16">
      <c r="O22" s="5"/>
      <c r="P22" s="71"/>
    </row>
    <row r="23" spans="15:16">
      <c r="O23" s="5"/>
      <c r="P23" s="71"/>
    </row>
    <row r="24" spans="15:16">
      <c r="O24" s="5"/>
      <c r="P24" s="71"/>
    </row>
    <row r="25" spans="15:16">
      <c r="O25" s="5"/>
      <c r="P25" s="71"/>
    </row>
    <row r="26" spans="15:16">
      <c r="O26" s="5"/>
      <c r="P26" s="71"/>
    </row>
    <row r="27" spans="15:16">
      <c r="O27" s="5"/>
      <c r="P27" s="71"/>
    </row>
    <row r="28" spans="15:16">
      <c r="O28" s="5"/>
      <c r="P28" s="71"/>
    </row>
    <row r="29" spans="15:16">
      <c r="O29" s="5"/>
      <c r="P29" s="71"/>
    </row>
    <row r="30" spans="15:16">
      <c r="O30" s="5"/>
      <c r="P30" s="71"/>
    </row>
    <row r="31" spans="15:16">
      <c r="O31" s="5"/>
      <c r="P31" s="71"/>
    </row>
    <row r="32" spans="15:16">
      <c r="O32" s="5"/>
      <c r="P32" s="71"/>
    </row>
    <row r="33" spans="15:16">
      <c r="O33" s="5"/>
      <c r="P33" s="71"/>
    </row>
    <row r="34" spans="15:16">
      <c r="O34" s="5"/>
      <c r="P34" s="71"/>
    </row>
    <row r="35" spans="15:16">
      <c r="O35" s="5"/>
      <c r="P35" s="71"/>
    </row>
    <row r="36" spans="15:16">
      <c r="O36" s="5"/>
      <c r="P36" s="71"/>
    </row>
    <row r="37" spans="15:16">
      <c r="O37" s="5"/>
      <c r="P37" s="71"/>
    </row>
    <row r="38" spans="15:16">
      <c r="O38" s="5"/>
      <c r="P38" s="71"/>
    </row>
    <row r="39" spans="15:16">
      <c r="O39" s="5"/>
      <c r="P39" s="71"/>
    </row>
    <row r="40" spans="15:16">
      <c r="O40" s="5"/>
      <c r="P40" s="71"/>
    </row>
    <row r="41" spans="15:16">
      <c r="O41" s="5"/>
      <c r="P41" s="71"/>
    </row>
    <row r="42" spans="15:16">
      <c r="O42" s="5"/>
      <c r="P42" s="71"/>
    </row>
    <row r="43" spans="15:16">
      <c r="O43" s="5"/>
      <c r="P43" s="71"/>
    </row>
    <row r="44" spans="15:16">
      <c r="O44" s="5"/>
      <c r="P44" s="71"/>
    </row>
    <row r="45" spans="15:16">
      <c r="O45" s="5"/>
      <c r="P45" s="71"/>
    </row>
    <row r="46" spans="15:16">
      <c r="O46" s="5"/>
      <c r="P46" s="71"/>
    </row>
    <row r="47" spans="15:16">
      <c r="O47" s="5"/>
      <c r="P47" s="71"/>
    </row>
    <row r="48" spans="15:16">
      <c r="O48" s="5"/>
      <c r="P48" s="71"/>
    </row>
    <row r="49" spans="15:16">
      <c r="O49" s="5"/>
      <c r="P49" s="71"/>
    </row>
    <row r="50" spans="15:16">
      <c r="O50" s="5"/>
      <c r="P50" s="71"/>
    </row>
    <row r="51" spans="15:16">
      <c r="O51" s="5"/>
      <c r="P51" s="71"/>
    </row>
    <row r="52" spans="15:16">
      <c r="O52" s="5"/>
      <c r="P52" s="71"/>
    </row>
    <row r="53" spans="15:16">
      <c r="O53" s="5"/>
      <c r="P53" s="71"/>
    </row>
    <row r="54" spans="15:16">
      <c r="O54" s="5"/>
      <c r="P54" s="71"/>
    </row>
    <row r="55" spans="15:16">
      <c r="O55" s="5"/>
      <c r="P55" s="71"/>
    </row>
    <row r="56" spans="15:16">
      <c r="O56" s="5"/>
      <c r="P56" s="71"/>
    </row>
    <row r="57" spans="15:16">
      <c r="O57" s="5"/>
      <c r="P57" s="71"/>
    </row>
    <row r="58" spans="15:16">
      <c r="O58" s="5"/>
      <c r="P58" s="71"/>
    </row>
    <row r="59" spans="15:16">
      <c r="O59" s="5"/>
      <c r="P59" s="71"/>
    </row>
    <row r="60" spans="15:16">
      <c r="O60" s="5"/>
      <c r="P60" s="71"/>
    </row>
    <row r="61" spans="15:16">
      <c r="O61" s="5"/>
      <c r="P61" s="71"/>
    </row>
    <row r="62" spans="15:16">
      <c r="O62" s="5"/>
      <c r="P62" s="71"/>
    </row>
    <row r="63" spans="15:16">
      <c r="O63" s="5"/>
      <c r="P63" s="71"/>
    </row>
    <row r="64" spans="15:16">
      <c r="O64" s="5"/>
      <c r="P64" s="71"/>
    </row>
    <row r="65" spans="15:16">
      <c r="O65" s="5"/>
      <c r="P65" s="71"/>
    </row>
    <row r="66" spans="15:16">
      <c r="O66" s="5"/>
      <c r="P66" s="71"/>
    </row>
    <row r="67" spans="15:16">
      <c r="O67" s="5"/>
      <c r="P67" s="71"/>
    </row>
    <row r="68" spans="15:16">
      <c r="O68" s="5"/>
      <c r="P68" s="71"/>
    </row>
    <row r="69" spans="15:16">
      <c r="O69" s="5"/>
      <c r="P69" s="71"/>
    </row>
    <row r="70" spans="15:16">
      <c r="O70" s="5"/>
      <c r="P70" s="71"/>
    </row>
    <row r="71" spans="15:16">
      <c r="O71" s="5"/>
      <c r="P71" s="71"/>
    </row>
    <row r="72" spans="15:16">
      <c r="O72" s="5"/>
      <c r="P72" s="71"/>
    </row>
    <row r="73" spans="15:16">
      <c r="O73" s="5"/>
      <c r="P73" s="71"/>
    </row>
    <row r="74" spans="15:16">
      <c r="O74" s="5"/>
      <c r="P74" s="71"/>
    </row>
    <row r="75" spans="15:16">
      <c r="O75" s="5"/>
      <c r="P75" s="71"/>
    </row>
    <row r="76" spans="15:16">
      <c r="O76" s="5"/>
      <c r="P76" s="71"/>
    </row>
    <row r="77" spans="15:16">
      <c r="O77" s="5"/>
      <c r="P77" s="71"/>
    </row>
    <row r="78" spans="15:16">
      <c r="O78" s="5"/>
      <c r="P78" s="71"/>
    </row>
    <row r="79" spans="15:16">
      <c r="O79" s="5"/>
      <c r="P79" s="71"/>
    </row>
    <row r="80" spans="15:16">
      <c r="O80" s="5"/>
      <c r="P80" s="71"/>
    </row>
    <row r="81" spans="15:16">
      <c r="O81" s="5"/>
      <c r="P81" s="71"/>
    </row>
    <row r="82" spans="15:16">
      <c r="O82" s="5"/>
      <c r="P82" s="71"/>
    </row>
    <row r="83" spans="15:16">
      <c r="O83" s="5"/>
      <c r="P83" s="71"/>
    </row>
    <row r="84" spans="15:16">
      <c r="O84" s="5"/>
      <c r="P84" s="71"/>
    </row>
    <row r="85" spans="15:16">
      <c r="O85" s="5"/>
      <c r="P85" s="71"/>
    </row>
    <row r="86" spans="15:16">
      <c r="O86" s="5"/>
      <c r="P86" s="71"/>
    </row>
    <row r="87" spans="15:16">
      <c r="O87" s="5"/>
      <c r="P87" s="71"/>
    </row>
    <row r="88" spans="15:16">
      <c r="O88" s="5"/>
      <c r="P88" s="71"/>
    </row>
    <row r="89" spans="15:16">
      <c r="O89" s="5"/>
      <c r="P89" s="71"/>
    </row>
    <row r="90" spans="15:16">
      <c r="O90" s="5"/>
      <c r="P90" s="71"/>
    </row>
    <row r="91" spans="15:16">
      <c r="O91" s="5"/>
      <c r="P91" s="71"/>
    </row>
    <row r="92" spans="15:16">
      <c r="O92" s="5"/>
      <c r="P92" s="71"/>
    </row>
    <row r="93" spans="15:16">
      <c r="O93" s="5"/>
      <c r="P93" s="71"/>
    </row>
    <row r="94" spans="15:16">
      <c r="O94" s="5"/>
      <c r="P94" s="71"/>
    </row>
    <row r="95" spans="15:16">
      <c r="O95" s="5"/>
      <c r="P95" s="71"/>
    </row>
    <row r="96" spans="15:16">
      <c r="O96" s="5"/>
      <c r="P96" s="71"/>
    </row>
    <row r="97" spans="15:16">
      <c r="O97" s="5"/>
      <c r="P97" s="71"/>
    </row>
    <row r="98" spans="15:16">
      <c r="O98" s="5"/>
      <c r="P98" s="71"/>
    </row>
    <row r="99" spans="15:16">
      <c r="O99" s="5"/>
      <c r="P99" s="71"/>
    </row>
    <row r="100" spans="15:16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:M15"/>
  <sheetViews>
    <sheetView workbookViewId="0">
      <selection activeCell="D14" sqref="D14:G15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>
      <c r="A1" s="50">
        <v>59</v>
      </c>
      <c r="B1" s="49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933</v>
      </c>
    </row>
    <row r="3" spans="1:13" ht="15.75" thickBot="1">
      <c r="A3" s="84" t="s">
        <v>244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2"/>
      <c r="C6" s="12"/>
      <c r="D6" s="13">
        <v>867.2215490000001</v>
      </c>
      <c r="E6" s="14">
        <v>1322.2766859999997</v>
      </c>
      <c r="F6" s="14">
        <v>1166.4719463375363</v>
      </c>
      <c r="G6" s="14">
        <v>1152.3025625675364</v>
      </c>
      <c r="H6" s="14">
        <v>13.746002689999999</v>
      </c>
      <c r="I6" s="14">
        <v>0.42338108000000008</v>
      </c>
      <c r="J6" s="15">
        <v>0.87145343691519694</v>
      </c>
      <c r="K6" s="15">
        <v>0.88184914519285162</v>
      </c>
      <c r="L6" s="16">
        <v>0.88216933618198623</v>
      </c>
      <c r="M6" s="4"/>
    </row>
    <row r="7" spans="1:13">
      <c r="A7" s="34" t="s">
        <v>274</v>
      </c>
      <c r="B7" s="36"/>
      <c r="C7" s="36"/>
      <c r="D7" s="37">
        <f ca="1">SUM(D8:OFFSET(D6,MATCH("PROYECTOS",$A$8:$A$50,0),0))</f>
        <v>867.2215490000001</v>
      </c>
      <c r="E7" s="38">
        <f ca="1">SUM(E8:OFFSET(E6,MATCH("PROYECTOS",$A$8:$A$50,0),0))</f>
        <v>1322.2766859999997</v>
      </c>
      <c r="F7" s="38">
        <f ca="1">SUM(F8:OFFSET(F6,MATCH("PROYECTOS",$A$8:$A$50,0),0))</f>
        <v>1166.4719463375363</v>
      </c>
      <c r="G7" s="38">
        <f ca="1">SUM(G8:OFFSET(G6,MATCH("PROYECTOS",$A$8:$A$50,0),0))</f>
        <v>1152.3025625675364</v>
      </c>
      <c r="H7" s="38">
        <f ca="1">SUM(H8:OFFSET(H6,MATCH("PROYECTOS",$A$8:$A$50,0),0))</f>
        <v>13.746002689999999</v>
      </c>
      <c r="I7" s="38">
        <f ca="1">SUM(I8:OFFSET(I6,MATCH("PROYECTOS",$A$8:$A$50,0),0))</f>
        <v>0.42338108000000002</v>
      </c>
      <c r="J7" s="39">
        <f ca="1">IFERROR(G7/E7,0)</f>
        <v>0.87145343691519694</v>
      </c>
      <c r="K7" s="39">
        <f ca="1">IFERROR(SUM(G7,H7)/E7,0)</f>
        <v>0.88184914519285162</v>
      </c>
      <c r="L7" s="40">
        <f ca="1">IFERROR(SUM(G7,H7,I7)/E7,0)</f>
        <v>0.88216933618198623</v>
      </c>
      <c r="M7" s="4"/>
    </row>
    <row r="8" spans="1:13">
      <c r="A8" s="17"/>
      <c r="B8" s="19">
        <v>3000001</v>
      </c>
      <c r="C8" s="19" t="s">
        <v>275</v>
      </c>
      <c r="D8" s="20">
        <v>1.1561110000000003</v>
      </c>
      <c r="E8" s="21">
        <v>563.22256199999981</v>
      </c>
      <c r="F8" s="21">
        <f t="shared" ref="F8:F9" si="0">SUM(G8,H8,I8)</f>
        <v>508.43279227600402</v>
      </c>
      <c r="G8" s="21">
        <v>507.66191673600406</v>
      </c>
      <c r="H8" s="21">
        <v>0.37583578000000001</v>
      </c>
      <c r="I8" s="21">
        <v>0.39503976000000002</v>
      </c>
      <c r="J8" s="22">
        <f t="shared" ref="J8:J10" si="1">IFERROR(G8/E8,0)</f>
        <v>0.9013522379737412</v>
      </c>
      <c r="K8" s="22">
        <f t="shared" ref="K8:K10" si="2">IFERROR(SUM(G8,H8)/E8,0)</f>
        <v>0.90201953329420104</v>
      </c>
      <c r="L8" s="23">
        <f t="shared" ref="L8:L10" si="3">IFERROR(SUM(G8,H8,I8)/E8,0)</f>
        <v>0.90272092522459035</v>
      </c>
      <c r="M8" s="4"/>
    </row>
    <row r="9" spans="1:13" ht="38.25">
      <c r="A9" s="17"/>
      <c r="B9" s="19">
        <v>3000129</v>
      </c>
      <c r="C9" s="19" t="s">
        <v>935</v>
      </c>
      <c r="D9" s="20">
        <v>866.06543800000009</v>
      </c>
      <c r="E9" s="21">
        <v>759.054124</v>
      </c>
      <c r="F9" s="21">
        <f t="shared" si="0"/>
        <v>658.03915406153226</v>
      </c>
      <c r="G9" s="21">
        <v>644.64064583153231</v>
      </c>
      <c r="H9" s="21">
        <v>13.37016691</v>
      </c>
      <c r="I9" s="21">
        <v>2.8341320000000003E-2</v>
      </c>
      <c r="J9" s="22">
        <f t="shared" si="1"/>
        <v>0.84926835313726889</v>
      </c>
      <c r="K9" s="22">
        <f t="shared" si="2"/>
        <v>0.86688260024726815</v>
      </c>
      <c r="L9" s="23">
        <f t="shared" si="3"/>
        <v>0.86691993792728839</v>
      </c>
      <c r="M9" s="4"/>
    </row>
    <row r="10" spans="1:13" ht="15.75" thickBot="1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/>
    <row r="12" spans="1:13" ht="15.75" thickBot="1">
      <c r="A12" s="91" t="s">
        <v>315</v>
      </c>
      <c r="B12" s="92"/>
      <c r="C12" s="92"/>
      <c r="D12" s="93"/>
    </row>
    <row r="13" spans="1:13" ht="15.75" thickBot="1">
      <c r="A13" s="1" t="s">
        <v>943</v>
      </c>
    </row>
    <row r="14" spans="1:13" ht="45" customHeight="1">
      <c r="A14" s="84" t="s">
        <v>317</v>
      </c>
      <c r="B14" s="85"/>
      <c r="C14" s="85"/>
      <c r="D14" s="96" t="s">
        <v>318</v>
      </c>
      <c r="E14" s="6"/>
      <c r="F14" s="6"/>
      <c r="G14" s="6"/>
    </row>
    <row r="15" spans="1:13" ht="15.75" thickBot="1">
      <c r="A15" s="94"/>
      <c r="B15" s="95"/>
      <c r="C15" s="95"/>
      <c r="D15" s="97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A1:S14"/>
  <sheetViews>
    <sheetView workbookViewId="0">
      <selection activeCell="J1" sqref="J1:N1048576"/>
    </sheetView>
  </sheetViews>
  <sheetFormatPr baseColWidth="10" defaultColWidth="11.7109375" defaultRowHeight="1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>
      <c r="A1" s="50">
        <v>59</v>
      </c>
      <c r="B1" s="49" t="s">
        <v>36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1" t="s">
        <v>934</v>
      </c>
    </row>
    <row r="3" spans="1:19" ht="15.75" thickBot="1">
      <c r="A3" s="84" t="s">
        <v>246</v>
      </c>
      <c r="B3" s="85"/>
      <c r="C3" s="85"/>
      <c r="D3" s="85"/>
      <c r="E3" s="85"/>
      <c r="F3" s="85"/>
      <c r="G3" s="85"/>
      <c r="H3" s="84" t="s">
        <v>2</v>
      </c>
      <c r="I3" s="85"/>
      <c r="J3" s="85"/>
      <c r="K3" s="85"/>
      <c r="L3" s="85"/>
      <c r="M3" s="85"/>
      <c r="N3" s="85"/>
      <c r="O3" s="85"/>
      <c r="P3" s="86"/>
      <c r="Q3" s="85" t="s">
        <v>237</v>
      </c>
      <c r="R3" s="85"/>
      <c r="S3" s="86"/>
    </row>
    <row r="4" spans="1:19" ht="60" customHeight="1">
      <c r="A4" s="102" t="s">
        <v>247</v>
      </c>
      <c r="B4" s="98"/>
      <c r="C4" s="98"/>
      <c r="D4" s="98" t="s">
        <v>235</v>
      </c>
      <c r="E4" s="98"/>
      <c r="F4" s="98" t="s">
        <v>236</v>
      </c>
      <c r="G4" s="100"/>
      <c r="H4" s="82" t="s">
        <v>3</v>
      </c>
      <c r="I4" s="80" t="s">
        <v>4</v>
      </c>
      <c r="J4" s="80" t="s">
        <v>5</v>
      </c>
      <c r="K4" s="80" t="s">
        <v>6</v>
      </c>
      <c r="L4" s="80"/>
      <c r="M4" s="80"/>
      <c r="N4" s="80" t="s">
        <v>10</v>
      </c>
      <c r="O4" s="80"/>
      <c r="P4" s="89"/>
      <c r="Q4" s="104" t="s">
        <v>238</v>
      </c>
      <c r="R4" s="80" t="s">
        <v>239</v>
      </c>
      <c r="S4" s="89" t="s">
        <v>240</v>
      </c>
    </row>
    <row r="5" spans="1:19" ht="15.75" thickBot="1">
      <c r="A5" s="103"/>
      <c r="B5" s="99"/>
      <c r="C5" s="99"/>
      <c r="D5" s="99"/>
      <c r="E5" s="99"/>
      <c r="F5" s="99"/>
      <c r="G5" s="101"/>
      <c r="H5" s="83"/>
      <c r="I5" s="81"/>
      <c r="J5" s="81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5"/>
      <c r="R5" s="81"/>
      <c r="S5" s="106"/>
    </row>
    <row r="6" spans="1:19">
      <c r="A6" s="10" t="s">
        <v>248</v>
      </c>
      <c r="B6" s="12"/>
      <c r="C6" s="12"/>
      <c r="D6" s="59"/>
      <c r="E6" s="12"/>
      <c r="F6" s="60"/>
      <c r="G6" s="12"/>
      <c r="H6" s="13">
        <v>867.2215490000001</v>
      </c>
      <c r="I6" s="14">
        <v>1322.2766859999997</v>
      </c>
      <c r="J6" s="14">
        <v>1166.4719463375363</v>
      </c>
      <c r="K6" s="14">
        <v>1152.3025625675364</v>
      </c>
      <c r="L6" s="14">
        <v>13.746002689999999</v>
      </c>
      <c r="M6" s="14">
        <v>0.42338108000000008</v>
      </c>
      <c r="N6" s="15">
        <v>0.87145343691519694</v>
      </c>
      <c r="O6" s="15">
        <v>0.88184914519285162</v>
      </c>
      <c r="P6" s="16">
        <v>0.88216933618198623</v>
      </c>
      <c r="Q6" s="61"/>
      <c r="R6" s="14"/>
      <c r="S6" s="16"/>
    </row>
    <row r="7" spans="1:19">
      <c r="A7" s="34" t="s">
        <v>294</v>
      </c>
      <c r="B7" s="36"/>
      <c r="C7" s="36"/>
      <c r="D7" s="62"/>
      <c r="E7" s="36"/>
      <c r="F7" s="63"/>
      <c r="G7" s="36"/>
      <c r="H7" s="37">
        <f>SUM(H8:H13)</f>
        <v>867.22154899999998</v>
      </c>
      <c r="I7" s="37">
        <f>SUM(I8:I13)</f>
        <v>1322.2766859999999</v>
      </c>
      <c r="J7" s="37">
        <f>SUM(J8:J13)</f>
        <v>1166.4719463375363</v>
      </c>
      <c r="K7" s="38">
        <f ca="1">SUM(K8:OFFSET(K6,MATCH("PROYECTOS",$A$8:$A$33,0),0))</f>
        <v>1152.3025625675364</v>
      </c>
      <c r="L7" s="38">
        <f ca="1">SUM(L8:OFFSET(L6,MATCH("PROYECTOS",$A$8:$A$33,0),0))</f>
        <v>13.746002690000001</v>
      </c>
      <c r="M7" s="38">
        <f ca="1">SUM(M8:OFFSET(M6,MATCH("PROYECTOS",$A$8:$A$33,0),0))</f>
        <v>0.42338108000000008</v>
      </c>
      <c r="N7" s="39">
        <f ca="1">IFERROR(K7/I7,0)</f>
        <v>0.87145343691519672</v>
      </c>
      <c r="O7" s="39">
        <f ca="1">IFERROR(SUM(K7,L7)/I7,0)</f>
        <v>0.88184914519285151</v>
      </c>
      <c r="P7" s="40">
        <f ca="1">IFERROR(SUM(K7,L7,M7)/I7,0)</f>
        <v>0.88216933618198601</v>
      </c>
      <c r="Q7" s="64"/>
      <c r="R7" s="38"/>
      <c r="S7" s="40"/>
    </row>
    <row r="8" spans="1:19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1.1561110000000003</v>
      </c>
      <c r="I8" s="21">
        <v>563.22256199999981</v>
      </c>
      <c r="J8" s="21">
        <f t="shared" ref="J8:J13" si="0">SUM(K8,L8,M8)</f>
        <v>508.43279227600402</v>
      </c>
      <c r="K8" s="21">
        <v>507.66191673600406</v>
      </c>
      <c r="L8" s="21">
        <v>0.37583578000000001</v>
      </c>
      <c r="M8" s="21">
        <v>0.39503976000000002</v>
      </c>
      <c r="N8" s="22">
        <f t="shared" ref="N8:N14" si="1">IFERROR(K8/I8,0)</f>
        <v>0.9013522379737412</v>
      </c>
      <c r="O8" s="22">
        <f t="shared" ref="O8:O14" si="2">IFERROR(SUM(K8,L8)/I8,0)</f>
        <v>0.90201953329420104</v>
      </c>
      <c r="P8" s="23">
        <f t="shared" ref="P8:P14" si="3">IFERROR(SUM(K8,L8,M8)/I8,0)</f>
        <v>0.90272092522459035</v>
      </c>
      <c r="Q8" s="70">
        <v>19</v>
      </c>
      <c r="R8" s="21">
        <v>19</v>
      </c>
      <c r="S8" s="23">
        <f>IFERROR(R8/Q8,0)</f>
        <v>1</v>
      </c>
    </row>
    <row r="9" spans="1:19" ht="38.25">
      <c r="A9" s="17"/>
      <c r="B9" s="19">
        <v>5004334</v>
      </c>
      <c r="C9" s="19" t="s">
        <v>936</v>
      </c>
      <c r="D9" s="68">
        <v>3000129</v>
      </c>
      <c r="E9" s="19" t="s">
        <v>935</v>
      </c>
      <c r="F9" s="69">
        <v>488</v>
      </c>
      <c r="G9" s="19" t="s">
        <v>941</v>
      </c>
      <c r="H9" s="20">
        <v>140.356424</v>
      </c>
      <c r="I9" s="21">
        <v>45.176250000000003</v>
      </c>
      <c r="J9" s="21">
        <f t="shared" si="0"/>
        <v>45.176247161865234</v>
      </c>
      <c r="K9" s="21">
        <v>45.119747161865234</v>
      </c>
      <c r="L9" s="21">
        <v>5.6500000000000002E-2</v>
      </c>
      <c r="M9" s="21">
        <v>0</v>
      </c>
      <c r="N9" s="22">
        <f t="shared" si="1"/>
        <v>0.99874928002800656</v>
      </c>
      <c r="O9" s="22">
        <f t="shared" si="2"/>
        <v>0.99999993717639757</v>
      </c>
      <c r="P9" s="23">
        <f t="shared" si="3"/>
        <v>0.99999993717639757</v>
      </c>
      <c r="Q9" s="70">
        <v>3794</v>
      </c>
      <c r="R9" s="21">
        <v>2.3980000000000001</v>
      </c>
      <c r="S9" s="23">
        <f t="shared" ref="S9:S13" si="4">IFERROR(R9/Q9,0)</f>
        <v>6.32050606220348E-4</v>
      </c>
    </row>
    <row r="10" spans="1:19" ht="38.25">
      <c r="A10" s="17"/>
      <c r="B10" s="19">
        <v>5004335</v>
      </c>
      <c r="C10" s="19" t="s">
        <v>937</v>
      </c>
      <c r="D10" s="68">
        <v>3000129</v>
      </c>
      <c r="E10" s="19" t="s">
        <v>935</v>
      </c>
      <c r="F10" s="69">
        <v>488</v>
      </c>
      <c r="G10" s="19" t="s">
        <v>941</v>
      </c>
      <c r="H10" s="20">
        <v>0.98613200000000001</v>
      </c>
      <c r="I10" s="21">
        <v>5.0606049999999998</v>
      </c>
      <c r="J10" s="21">
        <f t="shared" si="0"/>
        <v>5.0516047994995121</v>
      </c>
      <c r="K10" s="21">
        <v>5.0428647994995117</v>
      </c>
      <c r="L10" s="21">
        <v>8.7399999999999995E-3</v>
      </c>
      <c r="M10" s="21">
        <v>0</v>
      </c>
      <c r="N10" s="22">
        <f t="shared" si="1"/>
        <v>0.99649445066341114</v>
      </c>
      <c r="O10" s="22">
        <f t="shared" si="2"/>
        <v>0.9982215168936347</v>
      </c>
      <c r="P10" s="23">
        <f t="shared" si="3"/>
        <v>0.9982215168936347</v>
      </c>
      <c r="Q10" s="70">
        <v>58</v>
      </c>
      <c r="R10" s="21">
        <v>574</v>
      </c>
      <c r="S10" s="23">
        <f t="shared" si="4"/>
        <v>9.8965517241379306</v>
      </c>
    </row>
    <row r="11" spans="1:19" ht="38.25">
      <c r="A11" s="17"/>
      <c r="B11" s="19">
        <v>5004336</v>
      </c>
      <c r="C11" s="19" t="s">
        <v>938</v>
      </c>
      <c r="D11" s="68">
        <v>3000129</v>
      </c>
      <c r="E11" s="19" t="s">
        <v>935</v>
      </c>
      <c r="F11" s="69">
        <v>488</v>
      </c>
      <c r="G11" s="19" t="s">
        <v>941</v>
      </c>
      <c r="H11" s="20">
        <v>723.65744400000005</v>
      </c>
      <c r="I11" s="21">
        <v>707.73891000000003</v>
      </c>
      <c r="J11" s="21">
        <f t="shared" si="0"/>
        <v>607.39846456875</v>
      </c>
      <c r="K11" s="21">
        <v>594.16748046875</v>
      </c>
      <c r="L11" s="21">
        <v>13.248844099999999</v>
      </c>
      <c r="M11" s="21">
        <v>-1.7860000000000001E-2</v>
      </c>
      <c r="N11" s="22">
        <f t="shared" si="1"/>
        <v>0.8395291993607501</v>
      </c>
      <c r="O11" s="22">
        <f t="shared" si="2"/>
        <v>0.85824915938103508</v>
      </c>
      <c r="P11" s="23">
        <f t="shared" si="3"/>
        <v>0.85822392408628478</v>
      </c>
      <c r="Q11" s="70">
        <v>6430</v>
      </c>
      <c r="R11" s="21">
        <v>31969</v>
      </c>
      <c r="S11" s="23">
        <f t="shared" si="4"/>
        <v>4.9718506998444791</v>
      </c>
    </row>
    <row r="12" spans="1:19" ht="38.25">
      <c r="A12" s="17"/>
      <c r="B12" s="19">
        <v>5004337</v>
      </c>
      <c r="C12" s="19" t="s">
        <v>939</v>
      </c>
      <c r="D12" s="68">
        <v>3000129</v>
      </c>
      <c r="E12" s="19" t="s">
        <v>935</v>
      </c>
      <c r="F12" s="69">
        <v>103</v>
      </c>
      <c r="G12" s="19" t="s">
        <v>754</v>
      </c>
      <c r="H12" s="20">
        <v>0.46763600000000005</v>
      </c>
      <c r="I12" s="21">
        <v>0.49978100000000003</v>
      </c>
      <c r="J12" s="21">
        <f t="shared" si="0"/>
        <v>0.19981565214575112</v>
      </c>
      <c r="K12" s="21">
        <v>0.14860922214575112</v>
      </c>
      <c r="L12" s="21">
        <v>2.8394579999999996E-2</v>
      </c>
      <c r="M12" s="21">
        <v>2.2811850000000002E-2</v>
      </c>
      <c r="N12" s="22">
        <f t="shared" si="1"/>
        <v>0.29734868301466266</v>
      </c>
      <c r="O12" s="22">
        <f t="shared" si="2"/>
        <v>0.35416272756617623</v>
      </c>
      <c r="P12" s="23">
        <f t="shared" si="3"/>
        <v>0.39980641950324464</v>
      </c>
      <c r="Q12" s="70">
        <v>21562</v>
      </c>
      <c r="R12" s="21">
        <v>46211</v>
      </c>
      <c r="S12" s="23">
        <f t="shared" si="4"/>
        <v>2.1431685372414431</v>
      </c>
    </row>
    <row r="13" spans="1:19" ht="38.25">
      <c r="A13" s="17"/>
      <c r="B13" s="19">
        <v>5004338</v>
      </c>
      <c r="C13" s="19" t="s">
        <v>940</v>
      </c>
      <c r="D13" s="68">
        <v>3000129</v>
      </c>
      <c r="E13" s="19" t="s">
        <v>935</v>
      </c>
      <c r="F13" s="69">
        <v>56</v>
      </c>
      <c r="G13" s="19" t="s">
        <v>419</v>
      </c>
      <c r="H13" s="20">
        <v>0.59780199999999994</v>
      </c>
      <c r="I13" s="21">
        <v>0.57857799999999993</v>
      </c>
      <c r="J13" s="21">
        <f t="shared" si="0"/>
        <v>0.21302187927181349</v>
      </c>
      <c r="K13" s="21">
        <v>0.16194417927181348</v>
      </c>
      <c r="L13" s="21">
        <v>2.7688229999999998E-2</v>
      </c>
      <c r="M13" s="21">
        <v>2.3389469999999999E-2</v>
      </c>
      <c r="N13" s="22">
        <f t="shared" si="1"/>
        <v>0.27990034061408053</v>
      </c>
      <c r="O13" s="22">
        <f t="shared" si="2"/>
        <v>0.32775599706835296</v>
      </c>
      <c r="P13" s="23">
        <f t="shared" si="3"/>
        <v>0.36818178235572996</v>
      </c>
      <c r="Q13" s="70">
        <v>7760</v>
      </c>
      <c r="R13" s="21">
        <v>7560</v>
      </c>
      <c r="S13" s="23">
        <f t="shared" si="4"/>
        <v>0.97422680412371132</v>
      </c>
    </row>
    <row r="14" spans="1:19" ht="15.75" thickBot="1">
      <c r="A14" s="41" t="s">
        <v>293</v>
      </c>
      <c r="B14" s="43"/>
      <c r="C14" s="43"/>
      <c r="D14" s="65"/>
      <c r="E14" s="43"/>
      <c r="F14" s="66"/>
      <c r="G14" s="43"/>
      <c r="H14" s="44">
        <f>H6-H7</f>
        <v>0</v>
      </c>
      <c r="I14" s="44">
        <f t="shared" ref="I14:J14" si="5">I6-I7</f>
        <v>0</v>
      </c>
      <c r="J14" s="44">
        <f t="shared" si="5"/>
        <v>0</v>
      </c>
      <c r="K14" s="45">
        <f ca="1">OFFSET(K14,-MATCH("PROYECTOS",$A$8:$A$33,0)-1,0)-(OFFSET(K14,-MATCH("PROYECTOS",$A$8:$A$33,0),0))</f>
        <v>0</v>
      </c>
      <c r="L14" s="45">
        <f ca="1">OFFSET(L14,-MATCH("PROYECTOS",$A$8:$A$33,0)-1,0)-(OFFSET(L14,-MATCH("PROYECTOS",$A$8:$A$33,0),0))</f>
        <v>0</v>
      </c>
      <c r="M14" s="45">
        <f ca="1">OFFSET(M14,-MATCH("PROYECTOS",$A$8:$A$33,0)-1,0)-(OFFSET(M14,-MATCH("PROYECTOS",$A$8:$A$33,0),0))</f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A1:M13"/>
  <sheetViews>
    <sheetView workbookViewId="0">
      <selection activeCell="A11" sqref="A11:L11"/>
    </sheetView>
  </sheetViews>
  <sheetFormatPr baseColWidth="10" defaultColWidth="11.7109375" defaultRowHeight="1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>
      <c r="A1" s="50">
        <v>60</v>
      </c>
      <c r="B1" s="50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>
      <c r="A2" s="1" t="s">
        <v>944</v>
      </c>
    </row>
    <row r="3" spans="1:13" ht="15.75" thickBot="1">
      <c r="A3" s="84" t="s">
        <v>234</v>
      </c>
      <c r="B3" s="85"/>
      <c r="C3" s="86"/>
      <c r="D3" s="84" t="s">
        <v>2</v>
      </c>
      <c r="E3" s="85"/>
      <c r="F3" s="85"/>
      <c r="G3" s="85"/>
      <c r="H3" s="85"/>
      <c r="I3" s="85"/>
      <c r="J3" s="85"/>
      <c r="K3" s="85"/>
      <c r="L3" s="86"/>
    </row>
    <row r="4" spans="1:13" ht="60" customHeight="1">
      <c r="A4" s="87"/>
      <c r="B4" s="88"/>
      <c r="C4" s="90"/>
      <c r="D4" s="82" t="s">
        <v>3</v>
      </c>
      <c r="E4" s="80" t="s">
        <v>4</v>
      </c>
      <c r="F4" s="80" t="s">
        <v>5</v>
      </c>
      <c r="G4" s="80" t="s">
        <v>6</v>
      </c>
      <c r="H4" s="80"/>
      <c r="I4" s="80"/>
      <c r="J4" s="80" t="s">
        <v>10</v>
      </c>
      <c r="K4" s="80"/>
      <c r="L4" s="89"/>
    </row>
    <row r="5" spans="1:13" ht="15.75" thickBot="1">
      <c r="A5" s="87"/>
      <c r="B5" s="88"/>
      <c r="C5" s="90"/>
      <c r="D5" s="83"/>
      <c r="E5" s="81"/>
      <c r="F5" s="81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>
      <c r="A6" s="10" t="s">
        <v>248</v>
      </c>
      <c r="B6" s="11"/>
      <c r="C6" s="12"/>
      <c r="D6" s="13">
        <v>6.7568009999999985</v>
      </c>
      <c r="E6" s="14">
        <v>16.019659999999995</v>
      </c>
      <c r="F6" s="14">
        <v>7.2920270610180884</v>
      </c>
      <c r="G6" s="14">
        <v>6.100884951018088</v>
      </c>
      <c r="H6" s="14">
        <v>0.40367793999999996</v>
      </c>
      <c r="I6" s="14">
        <v>0.78746417000000002</v>
      </c>
      <c r="J6" s="15">
        <v>0.38083735553801329</v>
      </c>
      <c r="K6" s="15">
        <v>0.40603626362969564</v>
      </c>
      <c r="L6" s="16">
        <v>0.45519237368446586</v>
      </c>
      <c r="M6" s="4"/>
    </row>
    <row r="7" spans="1:13">
      <c r="A7" s="34" t="s">
        <v>99</v>
      </c>
      <c r="B7" s="57"/>
      <c r="C7" s="36"/>
      <c r="D7" s="37">
        <f ca="1">SUM(D8:OFFSET(D6,MATCH("GOBIERNOS REGIONALES",$A$8:$A$50,0),0))</f>
        <v>6.3039799999999984</v>
      </c>
      <c r="E7" s="38">
        <f ca="1">SUM(E8:OFFSET(E6,MATCH("GOBIERNOS REGIONALES",$A$8:$A$50,0),0))</f>
        <v>7.7791229999999985</v>
      </c>
      <c r="F7" s="38">
        <f ca="1">SUM(F8:OFFSET(F6,MATCH("GOBIERNOS REGIONALES",$A$8:$A$50,0),0))</f>
        <v>2.7335056847557402</v>
      </c>
      <c r="G7" s="38">
        <f ca="1">SUM(G8:OFFSET(G6,MATCH("GOBIERNOS REGIONALES",$A$8:$A$50,0),0))</f>
        <v>1.89641923475574</v>
      </c>
      <c r="H7" s="38">
        <f ca="1">SUM(H8:OFFSET(H6,MATCH("GOBIERNOS REGIONALES",$A$8:$A$50,0),0))</f>
        <v>0.30221723</v>
      </c>
      <c r="I7" s="38">
        <f ca="1">SUM(I8:OFFSET(I6,MATCH("GOBIERNOS REGIONALES",$A$8:$A$50,0),0))</f>
        <v>0.53486922000000003</v>
      </c>
      <c r="J7" s="39">
        <f ca="1">IFERROR(G7/E7,0)</f>
        <v>0.24378316614298814</v>
      </c>
      <c r="K7" s="39">
        <f ca="1">IFERROR(SUM(G7,H7)/E7,0)</f>
        <v>0.28263294779575288</v>
      </c>
      <c r="L7" s="40">
        <f ca="1">IFERROR(SUM(G7,H7,I7)/E7,0)</f>
        <v>0.35138995549443564</v>
      </c>
      <c r="M7" s="4"/>
    </row>
    <row r="8" spans="1:13" ht="25.5">
      <c r="A8" s="17"/>
      <c r="B8" s="18">
        <v>37</v>
      </c>
      <c r="C8" s="19" t="s">
        <v>124</v>
      </c>
      <c r="D8" s="20">
        <v>5.7039799999999987</v>
      </c>
      <c r="E8" s="21">
        <v>7.1791229999999988</v>
      </c>
      <c r="F8" s="21">
        <f t="shared" ref="F8:F12" si="0">SUM(G8,H8,I8)</f>
        <v>2.4129397321819317</v>
      </c>
      <c r="G8" s="21">
        <v>1.6714389721819316</v>
      </c>
      <c r="H8" s="21">
        <v>0.26342412999999998</v>
      </c>
      <c r="I8" s="21">
        <v>0.47807663</v>
      </c>
      <c r="J8" s="22">
        <f t="shared" ref="J8:J12" si="1">IFERROR(G8/E8,0)</f>
        <v>0.23281938088843607</v>
      </c>
      <c r="K8" s="22">
        <f t="shared" ref="K8:K12" si="2">IFERROR(SUM(G8,H8)/E8,0)</f>
        <v>0.26951246025202963</v>
      </c>
      <c r="L8" s="23">
        <f t="shared" ref="L8:L12" si="3">IFERROR(SUM(G8,H8,I8)/E8,0)</f>
        <v>0.33610508305567854</v>
      </c>
      <c r="M8" s="4"/>
    </row>
    <row r="9" spans="1:13" ht="25.5">
      <c r="A9" s="17"/>
      <c r="B9" s="18">
        <v>211</v>
      </c>
      <c r="C9" s="19" t="s">
        <v>154</v>
      </c>
      <c r="D9" s="20">
        <v>0.6</v>
      </c>
      <c r="E9" s="21">
        <v>0.6</v>
      </c>
      <c r="F9" s="21">
        <f t="shared" si="0"/>
        <v>0.32056595257380849</v>
      </c>
      <c r="G9" s="21">
        <v>0.22498026257380843</v>
      </c>
      <c r="H9" s="21">
        <v>3.8793100000000004E-2</v>
      </c>
      <c r="I9" s="21">
        <v>5.6792590000000004E-2</v>
      </c>
      <c r="J9" s="22">
        <f t="shared" si="1"/>
        <v>0.37496710428968072</v>
      </c>
      <c r="K9" s="22">
        <f t="shared" si="2"/>
        <v>0.43962227095634743</v>
      </c>
      <c r="L9" s="23">
        <f t="shared" si="3"/>
        <v>0.53427658762301422</v>
      </c>
      <c r="M9" s="4"/>
    </row>
    <row r="10" spans="1:13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1.3436E-2</v>
      </c>
      <c r="E10" s="38">
        <f ca="1">SUM(E11:OFFSET(E9,(MATCH("GOBIERNOS LOCALES",$A$8:$A$50,0)-MATCH("GOBIERNOS REGIONALES",$A$8:$A$50,0)),0))</f>
        <v>4.2884000000000005E-2</v>
      </c>
      <c r="F10" s="38">
        <f ca="1">SUM(F11:OFFSET(F9,(MATCH("GOBIERNOS LOCALES",$A$8:$A$50,0)-MATCH("GOBIERNOS REGIONALES",$A$8:$A$50,0)),0))</f>
        <v>2.5072999893732368E-2</v>
      </c>
      <c r="G10" s="38">
        <f ca="1">SUM(G11:OFFSET(G9,(MATCH("GOBIERNOS LOCALES",$A$8:$A$50,0)-MATCH("GOBIERNOS REGIONALES",$A$8:$A$50,0)),0))</f>
        <v>1.9845999893732369E-2</v>
      </c>
      <c r="H10" s="38">
        <f ca="1">SUM(H11:OFFSET(H9,(MATCH("GOBIERNOS LOCALES",$A$8:$A$50,0)-MATCH("GOBIERNOS REGIONALES",$A$8:$A$50,0)),0))</f>
        <v>2.823E-3</v>
      </c>
      <c r="I10" s="38">
        <f ca="1">SUM(I11:OFFSET(I9,(MATCH("GOBIERNOS LOCALES",$A$8:$A$50,0)-MATCH("GOBIERNOS REGIONALES",$A$8:$A$50,0)),0))</f>
        <v>2.4039999999999999E-3</v>
      </c>
      <c r="J10" s="39">
        <f t="shared" ca="1" si="1"/>
        <v>0.46278331997323863</v>
      </c>
      <c r="K10" s="39">
        <f t="shared" ca="1" si="2"/>
        <v>0.52861206729158583</v>
      </c>
      <c r="L10" s="40">
        <f t="shared" ca="1" si="3"/>
        <v>0.58467027081737633</v>
      </c>
      <c r="M10" s="4"/>
    </row>
    <row r="11" spans="1:13">
      <c r="A11" s="17"/>
      <c r="B11" s="18">
        <v>457</v>
      </c>
      <c r="C11" s="19" t="s">
        <v>223</v>
      </c>
      <c r="D11" s="20">
        <v>1.3436E-2</v>
      </c>
      <c r="E11" s="21">
        <v>4.2884000000000005E-2</v>
      </c>
      <c r="F11" s="21">
        <f t="shared" si="0"/>
        <v>2.5072999893732368E-2</v>
      </c>
      <c r="G11" s="21">
        <v>1.9845999893732369E-2</v>
      </c>
      <c r="H11" s="21">
        <v>2.823E-3</v>
      </c>
      <c r="I11" s="21">
        <v>2.4039999999999999E-3</v>
      </c>
      <c r="J11" s="22">
        <f t="shared" si="1"/>
        <v>0.46278331997323863</v>
      </c>
      <c r="K11" s="22">
        <f t="shared" si="2"/>
        <v>0.52861206729158583</v>
      </c>
      <c r="L11" s="23">
        <f t="shared" si="3"/>
        <v>0.58467027081737633</v>
      </c>
      <c r="M11" s="4"/>
    </row>
    <row r="12" spans="1:13" ht="15.75" thickBot="1">
      <c r="A12" s="41" t="s">
        <v>232</v>
      </c>
      <c r="B12" s="58"/>
      <c r="C12" s="43"/>
      <c r="D12" s="44">
        <v>0.43938499999999997</v>
      </c>
      <c r="E12" s="45">
        <v>8.197652999999999</v>
      </c>
      <c r="F12" s="45">
        <f t="shared" si="0"/>
        <v>4.5334483763686162</v>
      </c>
      <c r="G12" s="45">
        <v>4.1846197163686156</v>
      </c>
      <c r="H12" s="45">
        <v>9.863770999999999E-2</v>
      </c>
      <c r="I12" s="45">
        <v>0.25019095000000002</v>
      </c>
      <c r="J12" s="46">
        <f t="shared" si="1"/>
        <v>0.51046558281603482</v>
      </c>
      <c r="K12" s="46">
        <f t="shared" si="2"/>
        <v>0.52249801575751209</v>
      </c>
      <c r="L12" s="47">
        <f t="shared" si="3"/>
        <v>0.55301784259087527</v>
      </c>
      <c r="M12" s="4"/>
    </row>
    <row r="13" spans="1:13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342</vt:i4>
      </vt:variant>
    </vt:vector>
  </HeadingPairs>
  <TitlesOfParts>
    <vt:vector size="342" baseType="lpstr">
      <vt:lpstr>PpR</vt:lpstr>
      <vt:lpstr>Pliegos</vt:lpstr>
      <vt:lpstr>PAN Pliego</vt:lpstr>
      <vt:lpstr>PAN Dpto</vt:lpstr>
      <vt:lpstr>PAN Prod</vt:lpstr>
      <vt:lpstr>PAN Act</vt:lpstr>
      <vt:lpstr>SMN Pliego</vt:lpstr>
      <vt:lpstr>SMN Dpto</vt:lpstr>
      <vt:lpstr>SMN Prod</vt:lpstr>
      <vt:lpstr>SMN Act</vt:lpstr>
      <vt:lpstr>TBC Pliego</vt:lpstr>
      <vt:lpstr>TBC Dpto</vt:lpstr>
      <vt:lpstr>TBC Prod</vt:lpstr>
      <vt:lpstr>TBC Act</vt:lpstr>
      <vt:lpstr>EMZ Pliego</vt:lpstr>
      <vt:lpstr>EMZ Dpto</vt:lpstr>
      <vt:lpstr>EMZ Prod</vt:lpstr>
      <vt:lpstr>EMZ Act</vt:lpstr>
      <vt:lpstr>ENT Pliego</vt:lpstr>
      <vt:lpstr>ENT Dpto</vt:lpstr>
      <vt:lpstr>ENT Prod</vt:lpstr>
      <vt:lpstr>ENT Act</vt:lpstr>
      <vt:lpstr>CANCER Pliego</vt:lpstr>
      <vt:lpstr>CANCER Dpto</vt:lpstr>
      <vt:lpstr>CANCER Prod</vt:lpstr>
      <vt:lpstr>CANCER Act</vt:lpstr>
      <vt:lpstr>SC Pliego</vt:lpstr>
      <vt:lpstr>SC Dpto</vt:lpstr>
      <vt:lpstr>SC Prod</vt:lpstr>
      <vt:lpstr>SC Act</vt:lpstr>
      <vt:lpstr>RTID Pliego</vt:lpstr>
      <vt:lpstr>RTID Dpto</vt:lpstr>
      <vt:lpstr>RTID Prod</vt:lpstr>
      <vt:lpstr>RTID Act</vt:lpstr>
      <vt:lpstr>LCT Pliego</vt:lpstr>
      <vt:lpstr>LCT Dpto</vt:lpstr>
      <vt:lpstr>LCT Prod</vt:lpstr>
      <vt:lpstr>LCT Act</vt:lpstr>
      <vt:lpstr>OSCE Pliego</vt:lpstr>
      <vt:lpstr>OSCE Dpto</vt:lpstr>
      <vt:lpstr>OSCE Prod</vt:lpstr>
      <vt:lpstr>OSCE Act</vt:lpstr>
      <vt:lpstr>GSRN Pliego</vt:lpstr>
      <vt:lpstr>GSRN Dpto</vt:lpstr>
      <vt:lpstr>GSRN Prod</vt:lpstr>
      <vt:lpstr>GSRN Act</vt:lpstr>
      <vt:lpstr>GIRS Pliego</vt:lpstr>
      <vt:lpstr>GIRS Dpto</vt:lpstr>
      <vt:lpstr>GIRS Prod</vt:lpstr>
      <vt:lpstr>GIRS Act</vt:lpstr>
      <vt:lpstr>MSA Pliego</vt:lpstr>
      <vt:lpstr>MSA Dpto</vt:lpstr>
      <vt:lpstr>MSA Prod</vt:lpstr>
      <vt:lpstr>MSA Act</vt:lpstr>
      <vt:lpstr>MSV Pliego</vt:lpstr>
      <vt:lpstr>MSV Dpto</vt:lpstr>
      <vt:lpstr>MSV Prod</vt:lpstr>
      <vt:lpstr>MSV Act</vt:lpstr>
      <vt:lpstr>MIA Pliego</vt:lpstr>
      <vt:lpstr>MIA Dpto</vt:lpstr>
      <vt:lpstr>MIA Prod</vt:lpstr>
      <vt:lpstr>MIA Act</vt:lpstr>
      <vt:lpstr>RRHH Pliego</vt:lpstr>
      <vt:lpstr>RRHH Dpto</vt:lpstr>
      <vt:lpstr>RRHH Prod</vt:lpstr>
      <vt:lpstr>RRHH Act</vt:lpstr>
      <vt:lpstr>ER Pliego</vt:lpstr>
      <vt:lpstr>ER Dpto</vt:lpstr>
      <vt:lpstr>ER Prod</vt:lpstr>
      <vt:lpstr>ER Act</vt:lpstr>
      <vt:lpstr>TEL Pliego</vt:lpstr>
      <vt:lpstr>TEL Dpto</vt:lpstr>
      <vt:lpstr>TEL Prod</vt:lpstr>
      <vt:lpstr>TEL Act</vt:lpstr>
      <vt:lpstr>CGB Pliego</vt:lpstr>
      <vt:lpstr>CGB Dpto</vt:lpstr>
      <vt:lpstr>CGB Prod</vt:lpstr>
      <vt:lpstr>CGB Act</vt:lpstr>
      <vt:lpstr>JUNTOS Pliego</vt:lpstr>
      <vt:lpstr>JUNTOS Dpto</vt:lpstr>
      <vt:lpstr>JUNTOS Prod</vt:lpstr>
      <vt:lpstr>JUNTOS Act</vt:lpstr>
      <vt:lpstr>PTCD Pliego</vt:lpstr>
      <vt:lpstr>PTCD Dpto</vt:lpstr>
      <vt:lpstr>PTCD Prod</vt:lpstr>
      <vt:lpstr>PTCD Act</vt:lpstr>
      <vt:lpstr>CDB Pliego</vt:lpstr>
      <vt:lpstr>CDB Dpto</vt:lpstr>
      <vt:lpstr>CDB Prod</vt:lpstr>
      <vt:lpstr>CDB Act</vt:lpstr>
      <vt:lpstr>PPF Pliego</vt:lpstr>
      <vt:lpstr>PPF Dpto</vt:lpstr>
      <vt:lpstr>PPF Prod</vt:lpstr>
      <vt:lpstr>PPF Act</vt:lpstr>
      <vt:lpstr>BFH Pliego</vt:lpstr>
      <vt:lpstr>BFH Dpto</vt:lpstr>
      <vt:lpstr>BFH Prod</vt:lpstr>
      <vt:lpstr>BFH Act</vt:lpstr>
      <vt:lpstr>HU Pliego</vt:lpstr>
      <vt:lpstr>HU Dpto</vt:lpstr>
      <vt:lpstr>HU Prod</vt:lpstr>
      <vt:lpstr>HU Act</vt:lpstr>
      <vt:lpstr>TT Pliego</vt:lpstr>
      <vt:lpstr>TT Dpto</vt:lpstr>
      <vt:lpstr>TT Prod</vt:lpstr>
      <vt:lpstr>TT Act</vt:lpstr>
      <vt:lpstr>CPE Pliego</vt:lpstr>
      <vt:lpstr>CPE Dpto</vt:lpstr>
      <vt:lpstr>CPE Prod</vt:lpstr>
      <vt:lpstr>CPE Act</vt:lpstr>
      <vt:lpstr>OC Pliego</vt:lpstr>
      <vt:lpstr>OC Dpto</vt:lpstr>
      <vt:lpstr>OC Prod</vt:lpstr>
      <vt:lpstr>OC Act</vt:lpstr>
      <vt:lpstr>UNI Pliego</vt:lpstr>
      <vt:lpstr>UNI Dpto</vt:lpstr>
      <vt:lpstr>UNI Prod</vt:lpstr>
      <vt:lpstr>UNI Act</vt:lpstr>
      <vt:lpstr>PJF Pliego</vt:lpstr>
      <vt:lpstr>PJF Dpto</vt:lpstr>
      <vt:lpstr>PJF Prod</vt:lpstr>
      <vt:lpstr>PJF Act</vt:lpstr>
      <vt:lpstr>DES Pliego</vt:lpstr>
      <vt:lpstr>DES Dpto</vt:lpstr>
      <vt:lpstr>DES Prod</vt:lpstr>
      <vt:lpstr>DES Act</vt:lpstr>
      <vt:lpstr>PIRDAIS Pliego</vt:lpstr>
      <vt:lpstr>PIRDAIS Dpto</vt:lpstr>
      <vt:lpstr>PIRDAIS Prod</vt:lpstr>
      <vt:lpstr>PIRDAIS Act</vt:lpstr>
      <vt:lpstr>TRAB Pliego</vt:lpstr>
      <vt:lpstr>TRAB Dpto</vt:lpstr>
      <vt:lpstr>TRAB Prod</vt:lpstr>
      <vt:lpstr>TRAB Act</vt:lpstr>
      <vt:lpstr>GIECOD Pliego</vt:lpstr>
      <vt:lpstr>GIECOD Dpto</vt:lpstr>
      <vt:lpstr>GIECOD Prod</vt:lpstr>
      <vt:lpstr>GIECOD Act</vt:lpstr>
      <vt:lpstr>API Pliego</vt:lpstr>
      <vt:lpstr>API Dpto</vt:lpstr>
      <vt:lpstr>API Prod</vt:lpstr>
      <vt:lpstr>API Act</vt:lpstr>
      <vt:lpstr>LCVF Pliego</vt:lpstr>
      <vt:lpstr>LCVF Dpto</vt:lpstr>
      <vt:lpstr>LCVF Prod</vt:lpstr>
      <vt:lpstr>LCVF Act</vt:lpstr>
      <vt:lpstr>SU Pliego</vt:lpstr>
      <vt:lpstr>SU Dpto</vt:lpstr>
      <vt:lpstr>SU Prod</vt:lpstr>
      <vt:lpstr>SU Act</vt:lpstr>
      <vt:lpstr>SR Pliego</vt:lpstr>
      <vt:lpstr>SR Dpto</vt:lpstr>
      <vt:lpstr>SR Prod</vt:lpstr>
      <vt:lpstr>SR Act</vt:lpstr>
      <vt:lpstr>OPP Pliego</vt:lpstr>
      <vt:lpstr>OPP Dpto</vt:lpstr>
      <vt:lpstr>OPP Prod</vt:lpstr>
      <vt:lpstr>OPP Act</vt:lpstr>
      <vt:lpstr>CSA Pliego</vt:lpstr>
      <vt:lpstr>CSA Dpto</vt:lpstr>
      <vt:lpstr>CSA Prod</vt:lpstr>
      <vt:lpstr>CSA Act</vt:lpstr>
      <vt:lpstr>MGP Pliego</vt:lpstr>
      <vt:lpstr>MGP Dpto</vt:lpstr>
      <vt:lpstr>MGP Prod</vt:lpstr>
      <vt:lpstr>MGP Act</vt:lpstr>
      <vt:lpstr>DSA Pliego</vt:lpstr>
      <vt:lpstr>DSA Dpto</vt:lpstr>
      <vt:lpstr>DSA Prod</vt:lpstr>
      <vt:lpstr>DSA Act</vt:lpstr>
      <vt:lpstr>EBR Pliego</vt:lpstr>
      <vt:lpstr>EBR Dpto</vt:lpstr>
      <vt:lpstr>EBR Prod</vt:lpstr>
      <vt:lpstr>EBR Act</vt:lpstr>
      <vt:lpstr>AEBR Pliego</vt:lpstr>
      <vt:lpstr>AEBR Dpto</vt:lpstr>
      <vt:lpstr>AEBR Prod</vt:lpstr>
      <vt:lpstr>AEBR Act</vt:lpstr>
      <vt:lpstr>DPE Pliego</vt:lpstr>
      <vt:lpstr>DPE Dpto</vt:lpstr>
      <vt:lpstr>DPE Prod</vt:lpstr>
      <vt:lpstr>DPE Act</vt:lpstr>
      <vt:lpstr>ODA Pliego</vt:lpstr>
      <vt:lpstr>ODA Dpto</vt:lpstr>
      <vt:lpstr>ODA Prod</vt:lpstr>
      <vt:lpstr>ODA Act</vt:lpstr>
      <vt:lpstr>FPA Pliego</vt:lpstr>
      <vt:lpstr>FPA Dpto</vt:lpstr>
      <vt:lpstr>FPA Prod</vt:lpstr>
      <vt:lpstr>FPA Act</vt:lpstr>
      <vt:lpstr>GCA Pliego</vt:lpstr>
      <vt:lpstr>GCA Dpto</vt:lpstr>
      <vt:lpstr>GCA Prod</vt:lpstr>
      <vt:lpstr>GCA Act</vt:lpstr>
      <vt:lpstr>PENSION Pliego</vt:lpstr>
      <vt:lpstr>PENSION Dpto</vt:lpstr>
      <vt:lpstr>PENSION Prod</vt:lpstr>
      <vt:lpstr>PENSION Act</vt:lpstr>
      <vt:lpstr>CUNA Pliego</vt:lpstr>
      <vt:lpstr>CUNA Dpto</vt:lpstr>
      <vt:lpstr>CUNA Prod</vt:lpstr>
      <vt:lpstr>CUNA Act</vt:lpstr>
      <vt:lpstr>CPJL Pliego</vt:lpstr>
      <vt:lpstr>CPJL Dpto</vt:lpstr>
      <vt:lpstr>CPJL Prod</vt:lpstr>
      <vt:lpstr>CPJL Act</vt:lpstr>
      <vt:lpstr>IDPP Pliego</vt:lpstr>
      <vt:lpstr>IDPP Dpto</vt:lpstr>
      <vt:lpstr>IDPP Prod</vt:lpstr>
      <vt:lpstr>IDPP Act</vt:lpstr>
      <vt:lpstr>FCL Pliego</vt:lpstr>
      <vt:lpstr>FCL Dpto</vt:lpstr>
      <vt:lpstr>FCL Prod</vt:lpstr>
      <vt:lpstr>FCL Act</vt:lpstr>
      <vt:lpstr>RMEU Pliego</vt:lpstr>
      <vt:lpstr>RMEU Dpto</vt:lpstr>
      <vt:lpstr>RMEU Prod</vt:lpstr>
      <vt:lpstr>RMEU Act</vt:lpstr>
      <vt:lpstr>INJD Pliego</vt:lpstr>
      <vt:lpstr>INJD Dpto</vt:lpstr>
      <vt:lpstr>INJD Prod</vt:lpstr>
      <vt:lpstr>INJD Act</vt:lpstr>
      <vt:lpstr>CDNU Pliego</vt:lpstr>
      <vt:lpstr>CDNU Dpto</vt:lpstr>
      <vt:lpstr>CDNU Prod</vt:lpstr>
      <vt:lpstr>CDNU Act</vt:lpstr>
      <vt:lpstr>MIB Pliego</vt:lpstr>
      <vt:lpstr>MIB Dpto</vt:lpstr>
      <vt:lpstr>MIB Prod</vt:lpstr>
      <vt:lpstr>MIB Act</vt:lpstr>
      <vt:lpstr>UN Pliego</vt:lpstr>
      <vt:lpstr>UN Dpto</vt:lpstr>
      <vt:lpstr>UN Prod</vt:lpstr>
      <vt:lpstr>UN Act</vt:lpstr>
      <vt:lpstr>FA Pliego</vt:lpstr>
      <vt:lpstr>FA Dpto</vt:lpstr>
      <vt:lpstr>FA Prod</vt:lpstr>
      <vt:lpstr>FA Act</vt:lpstr>
      <vt:lpstr>AHR Pliego</vt:lpstr>
      <vt:lpstr>AHR Dpto</vt:lpstr>
      <vt:lpstr>AHR Prod</vt:lpstr>
      <vt:lpstr>AHR Act</vt:lpstr>
      <vt:lpstr>SRAO Pliego</vt:lpstr>
      <vt:lpstr>SRAO Dpto</vt:lpstr>
      <vt:lpstr>SRAO Prod</vt:lpstr>
      <vt:lpstr>SRAO Act</vt:lpstr>
      <vt:lpstr>PC Pliego</vt:lpstr>
      <vt:lpstr>PC Dpto</vt:lpstr>
      <vt:lpstr>PC Prod</vt:lpstr>
      <vt:lpstr>PC Act</vt:lpstr>
      <vt:lpstr>AEQW Pliego</vt:lpstr>
      <vt:lpstr>AEQW Dpto</vt:lpstr>
      <vt:lpstr>AEQW Prod</vt:lpstr>
      <vt:lpstr>AEQW Act</vt:lpstr>
      <vt:lpstr>PROE Pliego</vt:lpstr>
      <vt:lpstr>PROE Dpto</vt:lpstr>
      <vt:lpstr>PROE Prod</vt:lpstr>
      <vt:lpstr>PROE Act</vt:lpstr>
      <vt:lpstr>AONA Pliego</vt:lpstr>
      <vt:lpstr>AONA Dpto</vt:lpstr>
      <vt:lpstr>AONA Prod</vt:lpstr>
      <vt:lpstr>AONA Act</vt:lpstr>
      <vt:lpstr>AHRE Pliego</vt:lpstr>
      <vt:lpstr>AHRE Dpto</vt:lpstr>
      <vt:lpstr>AHRE Prod</vt:lpstr>
      <vt:lpstr>AHRE Act</vt:lpstr>
      <vt:lpstr>CPJCC Pliego</vt:lpstr>
      <vt:lpstr>CPJCC Dpto</vt:lpstr>
      <vt:lpstr>CPJCC Prod</vt:lpstr>
      <vt:lpstr>CPJCC Act</vt:lpstr>
      <vt:lpstr>RPAM Pliego</vt:lpstr>
      <vt:lpstr>RPAM Dpto</vt:lpstr>
      <vt:lpstr>RPAM Prod</vt:lpstr>
      <vt:lpstr>RPAM Act</vt:lpstr>
      <vt:lpstr>MAPP Pliego</vt:lpstr>
      <vt:lpstr>MAPP Dpto</vt:lpstr>
      <vt:lpstr>MAPP Prod</vt:lpstr>
      <vt:lpstr>MAPP Act</vt:lpstr>
      <vt:lpstr>AARES Pliego</vt:lpstr>
      <vt:lpstr>AARES Dpto</vt:lpstr>
      <vt:lpstr>AARES Prod</vt:lpstr>
      <vt:lpstr>AARES Act</vt:lpstr>
      <vt:lpstr>MCRS Pliego</vt:lpstr>
      <vt:lpstr>MCRS Dpto</vt:lpstr>
      <vt:lpstr>MCRS Prod</vt:lpstr>
      <vt:lpstr>MCRS Act</vt:lpstr>
      <vt:lpstr>MST Pliego</vt:lpstr>
      <vt:lpstr>MST Dpto</vt:lpstr>
      <vt:lpstr>MST Prod</vt:lpstr>
      <vt:lpstr>MST Act</vt:lpstr>
      <vt:lpstr>MPE Pliego</vt:lpstr>
      <vt:lpstr>MPE Dpto</vt:lpstr>
      <vt:lpstr>MPE Prod</vt:lpstr>
      <vt:lpstr>MPE Act</vt:lpstr>
      <vt:lpstr>FMIN Pliego</vt:lpstr>
      <vt:lpstr>FMIN Dpto</vt:lpstr>
      <vt:lpstr>FMIN Prod</vt:lpstr>
      <vt:lpstr>FMIN Act</vt:lpstr>
      <vt:lpstr>MCDT Pliego</vt:lpstr>
      <vt:lpstr>MCDT Dpto</vt:lpstr>
      <vt:lpstr>MCDT Prod</vt:lpstr>
      <vt:lpstr>MCDT Act</vt:lpstr>
      <vt:lpstr>RMI Pliego</vt:lpstr>
      <vt:lpstr>RMI Dpto</vt:lpstr>
      <vt:lpstr>RMI Prod</vt:lpstr>
      <vt:lpstr>RMI Act</vt:lpstr>
      <vt:lpstr>PCSD Pliego</vt:lpstr>
      <vt:lpstr>PCSD Dpto</vt:lpstr>
      <vt:lpstr>PCSD Prod</vt:lpstr>
      <vt:lpstr>PCSD Act</vt:lpstr>
      <vt:lpstr>CSRF Pliego</vt:lpstr>
      <vt:lpstr>CSRF Dpto</vt:lpstr>
      <vt:lpstr>CSRF Prod</vt:lpstr>
      <vt:lpstr>CSRF Act</vt:lpstr>
      <vt:lpstr>CPSM Pliego</vt:lpstr>
      <vt:lpstr>CPSM Dpto</vt:lpstr>
      <vt:lpstr>CPSM Prod</vt:lpstr>
      <vt:lpstr>CPSM Act</vt:lpstr>
      <vt:lpstr>PVPC Pliego</vt:lpstr>
      <vt:lpstr>PVPC Dpto</vt:lpstr>
      <vt:lpstr>PVPC Prod</vt:lpstr>
      <vt:lpstr>PVPC Act</vt:lpstr>
      <vt:lpstr>FPE Pliego</vt:lpstr>
      <vt:lpstr>FPE Dpto</vt:lpstr>
      <vt:lpstr>FPE Prod</vt:lpstr>
      <vt:lpstr>FPE Act</vt:lpstr>
      <vt:lpstr>PINP Pliego</vt:lpstr>
      <vt:lpstr>PINP Dpto</vt:lpstr>
      <vt:lpstr>PINP Prod</vt:lpstr>
      <vt:lpstr>PINP Act</vt:lpstr>
      <vt:lpstr>MCM Pliego</vt:lpstr>
      <vt:lpstr>MCM Dpto</vt:lpstr>
      <vt:lpstr>MCM Prod</vt:lpstr>
      <vt:lpstr>MCM Act</vt:lpstr>
      <vt:lpstr>PARA Pliego</vt:lpstr>
      <vt:lpstr>PARA Dpto</vt:lpstr>
      <vt:lpstr>PARA Prod</vt:lpstr>
      <vt:lpstr>PARA Act</vt:lpstr>
      <vt:lpstr>DCTI Pliego</vt:lpstr>
      <vt:lpstr>DCTI Dpto</vt:lpstr>
      <vt:lpstr>DCTI Prod</vt:lpstr>
      <vt:lpstr>DCTI Act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2015 - Agosto</dc:title>
  <dc:subject>Tablas</dc:subject>
  <dc:creator>Beltrán Arias, Dante</dc:creator>
  <cp:lastModifiedBy>respinozah</cp:lastModifiedBy>
  <dcterms:created xsi:type="dcterms:W3CDTF">2015-09-24T21:01:51Z</dcterms:created>
  <dcterms:modified xsi:type="dcterms:W3CDTF">2015-09-29T17:33:57Z</dcterms:modified>
</cp:coreProperties>
</file>